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Finanzausgleich\ERT\ERT2025\Umlagen StSPLFG\Schlussrechnung StSPLFG 2024\Schlussrechnung\Veröffentlichung Homepage\"/>
    </mc:Choice>
  </mc:AlternateContent>
  <xr:revisionPtr revIDLastSave="0" documentId="13_ncr:1_{7C77C24D-010C-4F6D-BDB7-AE61FBA2D5A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chlussrechnung" sheetId="31" r:id="rId1"/>
    <sheet name="Schlussrechnung_Akonto_Graz" sheetId="40" r:id="rId2"/>
    <sheet name="Finanzkraft" sheetId="1" r:id="rId3"/>
    <sheet name="Grunddaten § 2 SPU_100%_IST" sheetId="41" r:id="rId4"/>
    <sheet name="Grunddaten § 2 SPU_40%_IST" sheetId="42" r:id="rId5"/>
    <sheet name="landesw Umlage § 2_IST" sheetId="43" r:id="rId6"/>
    <sheet name="bezirksw Umlage § 2_IST" sheetId="44" r:id="rId7"/>
    <sheet name="Umlage Gesamt § 2_IST" sheetId="45" r:id="rId8"/>
    <sheet name="Einbehalt ERT §2_IST" sheetId="46" r:id="rId9"/>
    <sheet name="Aktontierung § 2_Graz_IST" sheetId="47" r:id="rId10"/>
    <sheet name="Grunddaten § 2 SPU_100% PLAN" sheetId="32" r:id="rId11"/>
    <sheet name="Grunddaten § 2 SPU_40% PLAN" sheetId="33" r:id="rId12"/>
    <sheet name="landesw Umlage § 2 PLAN" sheetId="34" r:id="rId13"/>
    <sheet name="bezirksw Umlage § 2 PLAN" sheetId="35" r:id="rId14"/>
    <sheet name="Umlage Gesamt § 2 PLAN" sheetId="36" r:id="rId15"/>
    <sheet name="Umlage Gesamt § 2_mtlAuft PLAN" sheetId="37" r:id="rId16"/>
    <sheet name="Einbehalt ERT §2 PLAN" sheetId="38" r:id="rId17"/>
    <sheet name="Aktontierung § 2_Graz PLAN" sheetId="39" r:id="rId18"/>
  </sheets>
  <definedNames>
    <definedName name="_xlnm.Print_Titles" localSheetId="0">Schlussrechnung!$A:$C,Schlussrechnung!$1:$2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31" l="1"/>
  <c r="I18" i="42"/>
  <c r="D18" i="42"/>
  <c r="B18" i="42"/>
  <c r="J16" i="32" l="1"/>
  <c r="E7" i="40"/>
  <c r="E3" i="36"/>
  <c r="G302" i="31" l="1"/>
  <c r="H302" i="31"/>
  <c r="I302" i="31"/>
  <c r="G239" i="31"/>
  <c r="H239" i="31"/>
  <c r="I239" i="31"/>
  <c r="J239" i="31"/>
  <c r="G276" i="31"/>
  <c r="H276" i="31"/>
  <c r="I276" i="31"/>
  <c r="J276" i="31"/>
  <c r="G5" i="31"/>
  <c r="H5" i="31"/>
  <c r="I5" i="31"/>
  <c r="J5" i="31"/>
  <c r="G21" i="31"/>
  <c r="H21" i="31"/>
  <c r="I21" i="31"/>
  <c r="J21" i="31"/>
  <c r="G58" i="31"/>
  <c r="H58" i="31"/>
  <c r="I58" i="31"/>
  <c r="J58" i="31"/>
  <c r="G88" i="31"/>
  <c r="H88" i="31"/>
  <c r="I88" i="31"/>
  <c r="J88" i="31"/>
  <c r="G105" i="31"/>
  <c r="H105" i="31"/>
  <c r="I105" i="31"/>
  <c r="J105" i="31"/>
  <c r="G135" i="31"/>
  <c r="H135" i="31"/>
  <c r="I135" i="31"/>
  <c r="J135" i="31"/>
  <c r="G150" i="31"/>
  <c r="H150" i="31"/>
  <c r="I150" i="31"/>
  <c r="J150" i="31"/>
  <c r="G166" i="31"/>
  <c r="H166" i="31"/>
  <c r="I166" i="31"/>
  <c r="J166" i="31"/>
  <c r="G198" i="31"/>
  <c r="H198" i="31"/>
  <c r="I198" i="31"/>
  <c r="J198" i="31"/>
  <c r="G219" i="31"/>
  <c r="H219" i="31"/>
  <c r="I219" i="31"/>
  <c r="J219" i="31"/>
  <c r="J3" i="31"/>
  <c r="J302" i="31" s="1"/>
  <c r="I3" i="31"/>
  <c r="H3" i="31"/>
  <c r="G3" i="31"/>
  <c r="K16" i="42" l="1"/>
  <c r="M3" i="41" l="1"/>
  <c r="N16" i="42" l="1"/>
  <c r="M16" i="32"/>
  <c r="M4" i="32"/>
  <c r="M5" i="32"/>
  <c r="M6" i="32"/>
  <c r="M7" i="32"/>
  <c r="M8" i="32"/>
  <c r="M9" i="32"/>
  <c r="M10" i="32"/>
  <c r="M11" i="32"/>
  <c r="M12" i="32"/>
  <c r="M13" i="32"/>
  <c r="M14" i="32"/>
  <c r="M15" i="32"/>
  <c r="M3" i="32"/>
  <c r="M16" i="33"/>
  <c r="M4" i="33"/>
  <c r="M5" i="33"/>
  <c r="M6" i="33"/>
  <c r="M7" i="33"/>
  <c r="M8" i="33"/>
  <c r="M9" i="33"/>
  <c r="M10" i="33"/>
  <c r="M11" i="33"/>
  <c r="M12" i="33"/>
  <c r="M13" i="33"/>
  <c r="M14" i="33"/>
  <c r="M15" i="33"/>
  <c r="M3" i="33"/>
  <c r="M16" i="41"/>
  <c r="M4" i="41"/>
  <c r="M5" i="41"/>
  <c r="M6" i="41"/>
  <c r="M7" i="41"/>
  <c r="M8" i="41"/>
  <c r="M9" i="41"/>
  <c r="M10" i="41"/>
  <c r="M11" i="41"/>
  <c r="M12" i="41"/>
  <c r="M13" i="41"/>
  <c r="M14" i="41"/>
  <c r="M15" i="41"/>
  <c r="D6" i="31" l="1"/>
  <c r="D7" i="31"/>
  <c r="D8" i="31"/>
  <c r="D9" i="31"/>
  <c r="D10" i="31"/>
  <c r="D11" i="31"/>
  <c r="D12" i="31"/>
  <c r="D13" i="31"/>
  <c r="D14" i="31"/>
  <c r="D15" i="31"/>
  <c r="D16" i="31"/>
  <c r="D17" i="31"/>
  <c r="D18" i="31"/>
  <c r="D19" i="31"/>
  <c r="D20" i="31"/>
  <c r="D22" i="31"/>
  <c r="D23" i="31"/>
  <c r="D24" i="31"/>
  <c r="D25" i="31"/>
  <c r="D26" i="31"/>
  <c r="D27" i="31"/>
  <c r="D28" i="31"/>
  <c r="D29" i="31"/>
  <c r="D30" i="31"/>
  <c r="D31" i="31"/>
  <c r="D32" i="31"/>
  <c r="D33" i="31"/>
  <c r="D34" i="31"/>
  <c r="D35" i="31"/>
  <c r="D36" i="31"/>
  <c r="D37" i="31"/>
  <c r="D38" i="31"/>
  <c r="D39" i="31"/>
  <c r="D40" i="31"/>
  <c r="D41" i="31"/>
  <c r="D42" i="31"/>
  <c r="D43" i="31"/>
  <c r="D44" i="31"/>
  <c r="D45" i="31"/>
  <c r="D46" i="31"/>
  <c r="D47" i="31"/>
  <c r="D48" i="31"/>
  <c r="D49" i="31"/>
  <c r="D50" i="31"/>
  <c r="D51" i="31"/>
  <c r="D52" i="31"/>
  <c r="D53" i="31"/>
  <c r="D54" i="31"/>
  <c r="D55" i="31"/>
  <c r="D56" i="31"/>
  <c r="D57" i="31"/>
  <c r="D59" i="31"/>
  <c r="D60" i="31"/>
  <c r="D61" i="31"/>
  <c r="D62" i="31"/>
  <c r="D63" i="31"/>
  <c r="D64" i="31"/>
  <c r="D65" i="31"/>
  <c r="D66" i="31"/>
  <c r="D67" i="31"/>
  <c r="D68" i="31"/>
  <c r="D69" i="31"/>
  <c r="D70" i="31"/>
  <c r="D71" i="31"/>
  <c r="D72" i="31"/>
  <c r="D73" i="31"/>
  <c r="D74" i="31"/>
  <c r="D75" i="31"/>
  <c r="D76" i="31"/>
  <c r="D77" i="31"/>
  <c r="D78" i="31"/>
  <c r="D79" i="31"/>
  <c r="D80" i="31"/>
  <c r="D81" i="31"/>
  <c r="D82" i="31"/>
  <c r="D83" i="31"/>
  <c r="D84" i="31"/>
  <c r="D85" i="31"/>
  <c r="D86" i="31"/>
  <c r="D87" i="31"/>
  <c r="D89" i="31"/>
  <c r="D90" i="31"/>
  <c r="D91" i="31"/>
  <c r="D92" i="31"/>
  <c r="D93" i="31"/>
  <c r="D94" i="31"/>
  <c r="D95" i="31"/>
  <c r="D96" i="31"/>
  <c r="D97" i="31"/>
  <c r="D98" i="31"/>
  <c r="D99" i="31"/>
  <c r="D100" i="31"/>
  <c r="D101" i="31"/>
  <c r="D102" i="31"/>
  <c r="D103" i="31"/>
  <c r="D104" i="31"/>
  <c r="D106" i="31"/>
  <c r="D107" i="31"/>
  <c r="D108" i="31"/>
  <c r="D109" i="31"/>
  <c r="D110" i="31"/>
  <c r="D111" i="31"/>
  <c r="D112" i="31"/>
  <c r="D113" i="31"/>
  <c r="D114" i="31"/>
  <c r="D115" i="31"/>
  <c r="D116" i="31"/>
  <c r="D117" i="31"/>
  <c r="D118" i="31"/>
  <c r="D119" i="31"/>
  <c r="D120" i="31"/>
  <c r="D121" i="31"/>
  <c r="D122" i="31"/>
  <c r="D123" i="31"/>
  <c r="D124" i="31"/>
  <c r="D125" i="31"/>
  <c r="D126" i="31"/>
  <c r="D127" i="31"/>
  <c r="D128" i="31"/>
  <c r="D129" i="31"/>
  <c r="D130" i="31"/>
  <c r="D131" i="31"/>
  <c r="D132" i="31"/>
  <c r="D133" i="31"/>
  <c r="D134" i="31"/>
  <c r="D136" i="31"/>
  <c r="D137" i="31"/>
  <c r="D138" i="31"/>
  <c r="D139" i="31"/>
  <c r="D140" i="31"/>
  <c r="D141" i="31"/>
  <c r="D142" i="31"/>
  <c r="D143" i="31"/>
  <c r="D144" i="31"/>
  <c r="D145" i="31"/>
  <c r="D146" i="31"/>
  <c r="D147" i="31"/>
  <c r="D148" i="31"/>
  <c r="D149" i="31"/>
  <c r="D151" i="31"/>
  <c r="D152" i="31"/>
  <c r="D153" i="31"/>
  <c r="D154" i="31"/>
  <c r="D155" i="31"/>
  <c r="D156" i="31"/>
  <c r="D157" i="31"/>
  <c r="D158" i="31"/>
  <c r="D159" i="31"/>
  <c r="D160" i="31"/>
  <c r="D161" i="31"/>
  <c r="D162" i="31"/>
  <c r="D163" i="31"/>
  <c r="D164" i="31"/>
  <c r="D165" i="31"/>
  <c r="D167" i="31"/>
  <c r="D168" i="31"/>
  <c r="D169" i="31"/>
  <c r="D170" i="31"/>
  <c r="D171" i="31"/>
  <c r="D172" i="31"/>
  <c r="D173" i="31"/>
  <c r="D174" i="31"/>
  <c r="D175" i="31"/>
  <c r="D176" i="31"/>
  <c r="D177" i="31"/>
  <c r="D178" i="31"/>
  <c r="D179" i="31"/>
  <c r="D180" i="31"/>
  <c r="D181" i="31"/>
  <c r="D182" i="31"/>
  <c r="D183" i="31"/>
  <c r="D184" i="31"/>
  <c r="D185" i="31"/>
  <c r="D186" i="31"/>
  <c r="D187" i="31"/>
  <c r="D188" i="31"/>
  <c r="D189" i="31"/>
  <c r="D190" i="31"/>
  <c r="D191" i="31"/>
  <c r="D192" i="31"/>
  <c r="D193" i="31"/>
  <c r="D194" i="31"/>
  <c r="D195" i="31"/>
  <c r="D196" i="31"/>
  <c r="D197" i="31"/>
  <c r="D199" i="31"/>
  <c r="D200" i="31"/>
  <c r="D201" i="31"/>
  <c r="D202" i="31"/>
  <c r="D203" i="31"/>
  <c r="D204" i="31"/>
  <c r="D205" i="31"/>
  <c r="D206" i="31"/>
  <c r="D207" i="31"/>
  <c r="D208" i="31"/>
  <c r="D209" i="31"/>
  <c r="D210" i="31"/>
  <c r="D211" i="31"/>
  <c r="D212" i="31"/>
  <c r="D213" i="31"/>
  <c r="D214" i="31"/>
  <c r="D215" i="31"/>
  <c r="D216" i="31"/>
  <c r="D217" i="31"/>
  <c r="D218" i="31"/>
  <c r="D220" i="31"/>
  <c r="D221" i="31"/>
  <c r="D222" i="31"/>
  <c r="D223" i="31"/>
  <c r="D224" i="31"/>
  <c r="D225" i="31"/>
  <c r="D226" i="31"/>
  <c r="D227" i="31"/>
  <c r="D228" i="31"/>
  <c r="D229" i="31"/>
  <c r="D230" i="31"/>
  <c r="D231" i="31"/>
  <c r="D232" i="31"/>
  <c r="D233" i="31"/>
  <c r="D234" i="31"/>
  <c r="D235" i="31"/>
  <c r="D236" i="31"/>
  <c r="D237" i="31"/>
  <c r="D238" i="31"/>
  <c r="D240" i="31"/>
  <c r="D241" i="31"/>
  <c r="D242" i="31"/>
  <c r="D243" i="31"/>
  <c r="D244" i="31"/>
  <c r="D245" i="31"/>
  <c r="D246" i="31"/>
  <c r="D247" i="31"/>
  <c r="D248" i="31"/>
  <c r="D249" i="31"/>
  <c r="D250" i="31"/>
  <c r="D251" i="31"/>
  <c r="D252" i="31"/>
  <c r="D253" i="31"/>
  <c r="D254" i="31"/>
  <c r="D255" i="31"/>
  <c r="D256" i="31"/>
  <c r="D257" i="31"/>
  <c r="D258" i="31"/>
  <c r="D259" i="31"/>
  <c r="D260" i="31"/>
  <c r="D261" i="31"/>
  <c r="D262" i="31"/>
  <c r="D263" i="31"/>
  <c r="D264" i="31"/>
  <c r="D265" i="31"/>
  <c r="D266" i="31"/>
  <c r="D267" i="31"/>
  <c r="D268" i="31"/>
  <c r="D269" i="31"/>
  <c r="D270" i="31"/>
  <c r="D271" i="31"/>
  <c r="D272" i="31"/>
  <c r="D273" i="31"/>
  <c r="D274" i="31"/>
  <c r="D275" i="31"/>
  <c r="D277" i="31"/>
  <c r="D278" i="31"/>
  <c r="D279" i="31"/>
  <c r="D280" i="31"/>
  <c r="D281" i="31"/>
  <c r="D282" i="31"/>
  <c r="D283" i="31"/>
  <c r="D284" i="31"/>
  <c r="D285" i="31"/>
  <c r="D286" i="31"/>
  <c r="D287" i="31"/>
  <c r="D288" i="31"/>
  <c r="D289" i="31"/>
  <c r="D290" i="31"/>
  <c r="D291" i="31"/>
  <c r="D292" i="31"/>
  <c r="D293" i="31"/>
  <c r="D294" i="31"/>
  <c r="D295" i="31"/>
  <c r="D296" i="31"/>
  <c r="D297" i="31"/>
  <c r="D298" i="31"/>
  <c r="D299" i="31"/>
  <c r="D300" i="31"/>
  <c r="D301" i="31"/>
  <c r="D4" i="31"/>
  <c r="T1" i="45" l="1"/>
  <c r="S1" i="45"/>
  <c r="R1" i="45"/>
  <c r="Q1" i="45"/>
  <c r="P1" i="45"/>
  <c r="O1" i="45"/>
  <c r="N1" i="45"/>
  <c r="M1" i="45"/>
  <c r="K1" i="45"/>
  <c r="J1" i="45"/>
  <c r="I1" i="45"/>
  <c r="H1" i="45"/>
  <c r="G1" i="45"/>
  <c r="F1" i="45"/>
  <c r="E1" i="45"/>
  <c r="D1" i="45"/>
  <c r="E3" i="44"/>
  <c r="F4" i="31" s="1"/>
  <c r="I15" i="42"/>
  <c r="H15" i="42"/>
  <c r="G15" i="42"/>
  <c r="F15" i="42"/>
  <c r="E15" i="42"/>
  <c r="D15" i="42"/>
  <c r="C15" i="42"/>
  <c r="B15" i="42"/>
  <c r="I14" i="42"/>
  <c r="H14" i="42"/>
  <c r="G14" i="42"/>
  <c r="F14" i="42"/>
  <c r="E14" i="42"/>
  <c r="D14" i="42"/>
  <c r="C14" i="42"/>
  <c r="B14" i="42"/>
  <c r="I13" i="42"/>
  <c r="H13" i="42"/>
  <c r="G13" i="42"/>
  <c r="F13" i="42"/>
  <c r="E13" i="42"/>
  <c r="D13" i="42"/>
  <c r="C13" i="42"/>
  <c r="B13" i="42"/>
  <c r="I12" i="42"/>
  <c r="H12" i="42"/>
  <c r="G12" i="42"/>
  <c r="F12" i="42"/>
  <c r="E12" i="42"/>
  <c r="D12" i="42"/>
  <c r="C12" i="42"/>
  <c r="B12" i="42"/>
  <c r="I11" i="42"/>
  <c r="H11" i="42"/>
  <c r="G11" i="42"/>
  <c r="F11" i="42"/>
  <c r="E11" i="42"/>
  <c r="D11" i="42"/>
  <c r="C11" i="42"/>
  <c r="B11" i="42"/>
  <c r="I10" i="42"/>
  <c r="H10" i="42"/>
  <c r="G10" i="42"/>
  <c r="F10" i="42"/>
  <c r="E10" i="42"/>
  <c r="D10" i="42"/>
  <c r="C10" i="42"/>
  <c r="B10" i="42"/>
  <c r="I9" i="42"/>
  <c r="H9" i="42"/>
  <c r="G9" i="42"/>
  <c r="F9" i="42"/>
  <c r="E9" i="42"/>
  <c r="D9" i="42"/>
  <c r="C9" i="42"/>
  <c r="B9" i="42"/>
  <c r="I8" i="42"/>
  <c r="H8" i="42"/>
  <c r="G8" i="42"/>
  <c r="F8" i="42"/>
  <c r="E8" i="42"/>
  <c r="D8" i="42"/>
  <c r="C8" i="42"/>
  <c r="B8" i="42"/>
  <c r="I7" i="42"/>
  <c r="H7" i="42"/>
  <c r="G7" i="42"/>
  <c r="F7" i="42"/>
  <c r="E7" i="42"/>
  <c r="D7" i="42"/>
  <c r="C7" i="42"/>
  <c r="B7" i="42"/>
  <c r="I6" i="42"/>
  <c r="H6" i="42"/>
  <c r="G6" i="42"/>
  <c r="F6" i="42"/>
  <c r="E6" i="42"/>
  <c r="D6" i="42"/>
  <c r="C6" i="42"/>
  <c r="B6" i="42"/>
  <c r="I5" i="42"/>
  <c r="H5" i="42"/>
  <c r="G5" i="42"/>
  <c r="F5" i="42"/>
  <c r="E5" i="42"/>
  <c r="D5" i="42"/>
  <c r="C5" i="42"/>
  <c r="B5" i="42"/>
  <c r="I4" i="42"/>
  <c r="H4" i="42"/>
  <c r="G4" i="42"/>
  <c r="F4" i="42"/>
  <c r="E4" i="42"/>
  <c r="D4" i="42"/>
  <c r="C4" i="42"/>
  <c r="B4" i="42"/>
  <c r="I3" i="42"/>
  <c r="H3" i="42"/>
  <c r="G3" i="42"/>
  <c r="F3" i="42"/>
  <c r="E3" i="42"/>
  <c r="D3" i="42"/>
  <c r="C3" i="42"/>
  <c r="B3" i="42"/>
  <c r="I16" i="41"/>
  <c r="H16" i="41"/>
  <c r="G16" i="41"/>
  <c r="F16" i="41"/>
  <c r="E16" i="41"/>
  <c r="D16" i="41"/>
  <c r="C16" i="41"/>
  <c r="B16" i="41"/>
  <c r="J16" i="41" s="1"/>
  <c r="E218" i="44" l="1"/>
  <c r="F229" i="31" s="1"/>
  <c r="M3" i="44"/>
  <c r="E195" i="44"/>
  <c r="F205" i="31" s="1"/>
  <c r="E219" i="44"/>
  <c r="F230" i="31" s="1"/>
  <c r="E214" i="44"/>
  <c r="F225" i="31" s="1"/>
  <c r="E233" i="44"/>
  <c r="F245" i="31" s="1"/>
  <c r="E4" i="44"/>
  <c r="F6" i="31" s="1"/>
  <c r="E234" i="44"/>
  <c r="F246" i="31" s="1"/>
  <c r="G3" i="44"/>
  <c r="N3" i="45" s="1"/>
  <c r="H3" i="44"/>
  <c r="O3" i="45" s="1"/>
  <c r="E158" i="44"/>
  <c r="F167" i="31" s="1"/>
  <c r="E190" i="44"/>
  <c r="F200" i="31" s="1"/>
  <c r="E198" i="44"/>
  <c r="F208" i="31" s="1"/>
  <c r="I3" i="44"/>
  <c r="E167" i="44"/>
  <c r="F176" i="31" s="1"/>
  <c r="J3" i="44"/>
  <c r="Q3" i="45" s="1"/>
  <c r="E144" i="44"/>
  <c r="F152" i="31" s="1"/>
  <c r="E152" i="44"/>
  <c r="F160" i="31" s="1"/>
  <c r="E215" i="44"/>
  <c r="F226" i="31" s="1"/>
  <c r="K3" i="44"/>
  <c r="E209" i="44"/>
  <c r="F220" i="31" s="1"/>
  <c r="E231" i="44"/>
  <c r="F243" i="31" s="1"/>
  <c r="L3" i="44"/>
  <c r="S3" i="45" s="1"/>
  <c r="E194" i="44"/>
  <c r="F204" i="31" s="1"/>
  <c r="E210" i="44"/>
  <c r="F221" i="31" s="1"/>
  <c r="N15" i="42"/>
  <c r="N14" i="42"/>
  <c r="D16" i="42"/>
  <c r="N10" i="42"/>
  <c r="F3" i="44"/>
  <c r="N3" i="42"/>
  <c r="N5" i="42"/>
  <c r="N7" i="42"/>
  <c r="N9" i="42"/>
  <c r="N12" i="42"/>
  <c r="N6" i="42"/>
  <c r="N11" i="42"/>
  <c r="N4" i="42"/>
  <c r="N8" i="42"/>
  <c r="N13" i="42"/>
  <c r="E7" i="44"/>
  <c r="F9" i="31" s="1"/>
  <c r="E15" i="44"/>
  <c r="F17" i="31" s="1"/>
  <c r="E23" i="44"/>
  <c r="F26" i="31" s="1"/>
  <c r="E31" i="44"/>
  <c r="F34" i="31" s="1"/>
  <c r="E39" i="44"/>
  <c r="F42" i="31" s="1"/>
  <c r="E47" i="44"/>
  <c r="F50" i="31" s="1"/>
  <c r="E80" i="44"/>
  <c r="L80" i="44" s="1"/>
  <c r="S80" i="45" s="1"/>
  <c r="E63" i="44"/>
  <c r="F67" i="31" s="1"/>
  <c r="E71" i="44"/>
  <c r="F75" i="31" s="1"/>
  <c r="E79" i="44"/>
  <c r="F83" i="31" s="1"/>
  <c r="E87" i="44"/>
  <c r="F92" i="31" s="1"/>
  <c r="E95" i="44"/>
  <c r="F100" i="31" s="1"/>
  <c r="E103" i="44"/>
  <c r="F109" i="31" s="1"/>
  <c r="E111" i="44"/>
  <c r="F117" i="31" s="1"/>
  <c r="E119" i="44"/>
  <c r="E155" i="44"/>
  <c r="F163" i="31" s="1"/>
  <c r="E165" i="44"/>
  <c r="F174" i="31" s="1"/>
  <c r="E173" i="44"/>
  <c r="F182" i="31" s="1"/>
  <c r="E181" i="44"/>
  <c r="F190" i="31" s="1"/>
  <c r="E189" i="44"/>
  <c r="F199" i="31" s="1"/>
  <c r="E200" i="44"/>
  <c r="F210" i="31" s="1"/>
  <c r="E208" i="44"/>
  <c r="F218" i="31" s="1"/>
  <c r="E232" i="44"/>
  <c r="H232" i="44" s="1"/>
  <c r="O232" i="45" s="1"/>
  <c r="E9" i="44"/>
  <c r="F11" i="31" s="1"/>
  <c r="E17" i="44"/>
  <c r="F19" i="31" s="1"/>
  <c r="E25" i="44"/>
  <c r="F28" i="31" s="1"/>
  <c r="E33" i="44"/>
  <c r="E41" i="44"/>
  <c r="F44" i="31" s="1"/>
  <c r="E49" i="44"/>
  <c r="F52" i="31" s="1"/>
  <c r="E57" i="44"/>
  <c r="F61" i="31" s="1"/>
  <c r="E65" i="44"/>
  <c r="F69" i="31" s="1"/>
  <c r="E73" i="44"/>
  <c r="F77" i="31" s="1"/>
  <c r="E81" i="44"/>
  <c r="F85" i="31" s="1"/>
  <c r="E89" i="44"/>
  <c r="F94" i="31" s="1"/>
  <c r="E97" i="44"/>
  <c r="E113" i="44"/>
  <c r="F119" i="31" s="1"/>
  <c r="E145" i="44"/>
  <c r="F153" i="31" s="1"/>
  <c r="E153" i="44"/>
  <c r="F161" i="31" s="1"/>
  <c r="E159" i="44"/>
  <c r="F168" i="31" s="1"/>
  <c r="E220" i="44"/>
  <c r="F231" i="31" s="1"/>
  <c r="E228" i="44"/>
  <c r="F240" i="31" s="1"/>
  <c r="E240" i="44"/>
  <c r="F252" i="31" s="1"/>
  <c r="E248" i="44"/>
  <c r="I248" i="44" s="1"/>
  <c r="P248" i="45" s="1"/>
  <c r="E256" i="44"/>
  <c r="F268" i="31" s="1"/>
  <c r="E271" i="44"/>
  <c r="F284" i="31" s="1"/>
  <c r="E272" i="44"/>
  <c r="F285" i="31" s="1"/>
  <c r="E10" i="44"/>
  <c r="H10" i="44" s="1"/>
  <c r="O10" i="45" s="1"/>
  <c r="E18" i="44"/>
  <c r="F20" i="31" s="1"/>
  <c r="E26" i="44"/>
  <c r="F29" i="31" s="1"/>
  <c r="E34" i="44"/>
  <c r="F37" i="31" s="1"/>
  <c r="E42" i="44"/>
  <c r="F45" i="31" s="1"/>
  <c r="E50" i="44"/>
  <c r="F53" i="31" s="1"/>
  <c r="E58" i="44"/>
  <c r="F62" i="31" s="1"/>
  <c r="E66" i="44"/>
  <c r="F70" i="31" s="1"/>
  <c r="E74" i="44"/>
  <c r="I74" i="44" s="1"/>
  <c r="P74" i="45" s="1"/>
  <c r="E82" i="44"/>
  <c r="F86" i="31" s="1"/>
  <c r="E90" i="44"/>
  <c r="F95" i="31" s="1"/>
  <c r="E98" i="44"/>
  <c r="F103" i="31" s="1"/>
  <c r="E106" i="44"/>
  <c r="F112" i="31" s="1"/>
  <c r="E122" i="44"/>
  <c r="F128" i="31" s="1"/>
  <c r="E160" i="44"/>
  <c r="F169" i="31" s="1"/>
  <c r="E168" i="44"/>
  <c r="F177" i="31" s="1"/>
  <c r="E176" i="44"/>
  <c r="E184" i="44"/>
  <c r="F193" i="31" s="1"/>
  <c r="E207" i="44"/>
  <c r="F217" i="31" s="1"/>
  <c r="E196" i="44"/>
  <c r="F206" i="31" s="1"/>
  <c r="E221" i="44"/>
  <c r="F232" i="31" s="1"/>
  <c r="E229" i="44"/>
  <c r="F241" i="31" s="1"/>
  <c r="E241" i="44"/>
  <c r="F253" i="31" s="1"/>
  <c r="E249" i="44"/>
  <c r="F261" i="31" s="1"/>
  <c r="E257" i="44"/>
  <c r="D289" i="43"/>
  <c r="E148" i="43" s="1"/>
  <c r="E156" i="31" s="1"/>
  <c r="E11" i="44"/>
  <c r="F13" i="31" s="1"/>
  <c r="E52" i="44"/>
  <c r="F55" i="31" s="1"/>
  <c r="E27" i="44"/>
  <c r="F30" i="31" s="1"/>
  <c r="E35" i="44"/>
  <c r="F38" i="31" s="1"/>
  <c r="E43" i="44"/>
  <c r="F46" i="31" s="1"/>
  <c r="E51" i="44"/>
  <c r="E59" i="44"/>
  <c r="F63" i="31" s="1"/>
  <c r="E67" i="44"/>
  <c r="F71" i="31" s="1"/>
  <c r="E75" i="44"/>
  <c r="F79" i="31" s="1"/>
  <c r="E83" i="44"/>
  <c r="F87" i="31" s="1"/>
  <c r="E91" i="44"/>
  <c r="F96" i="31" s="1"/>
  <c r="E99" i="44"/>
  <c r="F104" i="31" s="1"/>
  <c r="E123" i="44"/>
  <c r="F129" i="31" s="1"/>
  <c r="E161" i="44"/>
  <c r="E169" i="44"/>
  <c r="F178" i="31" s="1"/>
  <c r="E177" i="44"/>
  <c r="F186" i="31" s="1"/>
  <c r="E185" i="44"/>
  <c r="F194" i="31" s="1"/>
  <c r="E191" i="44"/>
  <c r="F201" i="31" s="1"/>
  <c r="E197" i="44"/>
  <c r="F207" i="31" s="1"/>
  <c r="E204" i="44"/>
  <c r="F214" i="31" s="1"/>
  <c r="E227" i="44"/>
  <c r="F238" i="31" s="1"/>
  <c r="E216" i="44"/>
  <c r="E266" i="44"/>
  <c r="F279" i="31" s="1"/>
  <c r="E118" i="44"/>
  <c r="F124" i="31" s="1"/>
  <c r="E132" i="44"/>
  <c r="F139" i="31" s="1"/>
  <c r="E148" i="44"/>
  <c r="E156" i="44"/>
  <c r="F164" i="31" s="1"/>
  <c r="E192" i="44"/>
  <c r="F202" i="31" s="1"/>
  <c r="E205" i="44"/>
  <c r="F215" i="31" s="1"/>
  <c r="E211" i="44"/>
  <c r="F222" i="31" s="1"/>
  <c r="E217" i="44"/>
  <c r="F228" i="31" s="1"/>
  <c r="E230" i="44"/>
  <c r="F242" i="31" s="1"/>
  <c r="E235" i="44"/>
  <c r="F247" i="31" s="1"/>
  <c r="E267" i="44"/>
  <c r="E5" i="44"/>
  <c r="F7" i="31" s="1"/>
  <c r="E13" i="44"/>
  <c r="F15" i="31" s="1"/>
  <c r="E21" i="44"/>
  <c r="J21" i="44" s="1"/>
  <c r="Q21" i="45" s="1"/>
  <c r="E29" i="44"/>
  <c r="F32" i="31" s="1"/>
  <c r="E37" i="44"/>
  <c r="H37" i="44" s="1"/>
  <c r="O37" i="45" s="1"/>
  <c r="E45" i="44"/>
  <c r="F48" i="31" s="1"/>
  <c r="E53" i="44"/>
  <c r="F56" i="31" s="1"/>
  <c r="E61" i="44"/>
  <c r="F65" i="31" s="1"/>
  <c r="E69" i="44"/>
  <c r="F73" i="31" s="1"/>
  <c r="E77" i="44"/>
  <c r="F81" i="31" s="1"/>
  <c r="E85" i="44"/>
  <c r="K85" i="44" s="1"/>
  <c r="R85" i="45" s="1"/>
  <c r="E93" i="44"/>
  <c r="F98" i="31" s="1"/>
  <c r="E101" i="44"/>
  <c r="F107" i="31" s="1"/>
  <c r="E109" i="44"/>
  <c r="F115" i="31" s="1"/>
  <c r="E117" i="44"/>
  <c r="F123" i="31" s="1"/>
  <c r="E149" i="44"/>
  <c r="F157" i="31" s="1"/>
  <c r="E157" i="44"/>
  <c r="F165" i="31" s="1"/>
  <c r="E193" i="44"/>
  <c r="F203" i="31" s="1"/>
  <c r="E212" i="44"/>
  <c r="E224" i="44"/>
  <c r="F235" i="31" s="1"/>
  <c r="E236" i="44"/>
  <c r="F248" i="31" s="1"/>
  <c r="E244" i="44"/>
  <c r="F256" i="31" s="1"/>
  <c r="E252" i="44"/>
  <c r="F264" i="31" s="1"/>
  <c r="E260" i="44"/>
  <c r="F272" i="31" s="1"/>
  <c r="E268" i="44"/>
  <c r="F281" i="31" s="1"/>
  <c r="E201" i="44"/>
  <c r="F211" i="31" s="1"/>
  <c r="E6" i="44"/>
  <c r="F8" i="31" s="1"/>
  <c r="E14" i="44"/>
  <c r="F16" i="31" s="1"/>
  <c r="E22" i="44"/>
  <c r="F25" i="31" s="1"/>
  <c r="E30" i="44"/>
  <c r="F33" i="31" s="1"/>
  <c r="E38" i="44"/>
  <c r="K38" i="44" s="1"/>
  <c r="R38" i="45" s="1"/>
  <c r="E46" i="44"/>
  <c r="F46" i="44" s="1"/>
  <c r="M46" i="45" s="1"/>
  <c r="E54" i="44"/>
  <c r="F54" i="44" s="1"/>
  <c r="M54" i="45" s="1"/>
  <c r="E62" i="44"/>
  <c r="F66" i="31" s="1"/>
  <c r="E70" i="44"/>
  <c r="F74" i="31" s="1"/>
  <c r="E78" i="44"/>
  <c r="F82" i="31" s="1"/>
  <c r="E86" i="44"/>
  <c r="F91" i="31" s="1"/>
  <c r="E94" i="44"/>
  <c r="F99" i="31" s="1"/>
  <c r="E102" i="44"/>
  <c r="E187" i="44"/>
  <c r="F196" i="31" s="1"/>
  <c r="E164" i="44"/>
  <c r="F164" i="44" s="1"/>
  <c r="M164" i="45" s="1"/>
  <c r="E172" i="44"/>
  <c r="F181" i="31" s="1"/>
  <c r="E180" i="44"/>
  <c r="F189" i="31" s="1"/>
  <c r="E188" i="44"/>
  <c r="F197" i="31" s="1"/>
  <c r="E213" i="44"/>
  <c r="F224" i="31" s="1"/>
  <c r="E225" i="44"/>
  <c r="F236" i="31" s="1"/>
  <c r="E237" i="44"/>
  <c r="E245" i="44"/>
  <c r="F257" i="31" s="1"/>
  <c r="E253" i="44"/>
  <c r="F265" i="31" s="1"/>
  <c r="E261" i="44"/>
  <c r="F273" i="31" s="1"/>
  <c r="J19" i="41"/>
  <c r="J18" i="41"/>
  <c r="H291" i="44"/>
  <c r="H289" i="43"/>
  <c r="M3" i="45"/>
  <c r="M42" i="44"/>
  <c r="T42" i="45" s="1"/>
  <c r="M34" i="44"/>
  <c r="T34" i="45" s="1"/>
  <c r="M26" i="44"/>
  <c r="T26" i="45" s="1"/>
  <c r="M25" i="44"/>
  <c r="T25" i="45" s="1"/>
  <c r="M31" i="44"/>
  <c r="T31" i="45" s="1"/>
  <c r="M27" i="44"/>
  <c r="T27" i="45" s="1"/>
  <c r="M23" i="44"/>
  <c r="T23" i="45" s="1"/>
  <c r="M106" i="44"/>
  <c r="T106" i="45" s="1"/>
  <c r="M113" i="44"/>
  <c r="T113" i="45" s="1"/>
  <c r="M122" i="44"/>
  <c r="T122" i="45" s="1"/>
  <c r="M111" i="44"/>
  <c r="T111" i="45" s="1"/>
  <c r="M132" i="44"/>
  <c r="T132" i="45" s="1"/>
  <c r="M153" i="44"/>
  <c r="T153" i="45" s="1"/>
  <c r="M152" i="44"/>
  <c r="T152" i="45" s="1"/>
  <c r="M144" i="44"/>
  <c r="T144" i="45" s="1"/>
  <c r="M161" i="44"/>
  <c r="T161" i="45" s="1"/>
  <c r="M168" i="44"/>
  <c r="T168" i="45" s="1"/>
  <c r="M208" i="44"/>
  <c r="T208" i="45" s="1"/>
  <c r="M195" i="44"/>
  <c r="T195" i="45" s="1"/>
  <c r="M198" i="44"/>
  <c r="T198" i="45" s="1"/>
  <c r="M219" i="44"/>
  <c r="T219" i="45" s="1"/>
  <c r="M215" i="44"/>
  <c r="T215" i="45" s="1"/>
  <c r="M218" i="44"/>
  <c r="T218" i="45" s="1"/>
  <c r="M210" i="44"/>
  <c r="T210" i="45" s="1"/>
  <c r="M253" i="44"/>
  <c r="T253" i="45" s="1"/>
  <c r="M249" i="44"/>
  <c r="T249" i="45" s="1"/>
  <c r="M233" i="44"/>
  <c r="T233" i="45" s="1"/>
  <c r="M260" i="44"/>
  <c r="T260" i="45" s="1"/>
  <c r="M252" i="44"/>
  <c r="T252" i="45" s="1"/>
  <c r="M235" i="44"/>
  <c r="T235" i="45" s="1"/>
  <c r="M272" i="44"/>
  <c r="T272" i="45" s="1"/>
  <c r="I16" i="42"/>
  <c r="M81" i="44"/>
  <c r="T81" i="45" s="1"/>
  <c r="M83" i="44"/>
  <c r="T83" i="45" s="1"/>
  <c r="M79" i="44"/>
  <c r="T79" i="45" s="1"/>
  <c r="M75" i="44"/>
  <c r="T75" i="45" s="1"/>
  <c r="M71" i="44"/>
  <c r="T71" i="45" s="1"/>
  <c r="F17" i="44"/>
  <c r="M17" i="45" s="1"/>
  <c r="F5" i="44"/>
  <c r="M5" i="45" s="1"/>
  <c r="F15" i="44"/>
  <c r="M15" i="45" s="1"/>
  <c r="F11" i="44"/>
  <c r="M11" i="45" s="1"/>
  <c r="F7" i="44"/>
  <c r="M7" i="45" s="1"/>
  <c r="F14" i="44"/>
  <c r="M14" i="45" s="1"/>
  <c r="F89" i="44"/>
  <c r="M89" i="45" s="1"/>
  <c r="F95" i="44"/>
  <c r="M95" i="45" s="1"/>
  <c r="F91" i="44"/>
  <c r="M91" i="45" s="1"/>
  <c r="F87" i="44"/>
  <c r="M87" i="45" s="1"/>
  <c r="F98" i="44"/>
  <c r="M98" i="45" s="1"/>
  <c r="F90" i="44"/>
  <c r="M90" i="45" s="1"/>
  <c r="F117" i="44"/>
  <c r="M117" i="45" s="1"/>
  <c r="F106" i="44"/>
  <c r="M106" i="45" s="1"/>
  <c r="F113" i="44"/>
  <c r="M113" i="45" s="1"/>
  <c r="F122" i="44"/>
  <c r="M122" i="45" s="1"/>
  <c r="F111" i="44"/>
  <c r="M111" i="45" s="1"/>
  <c r="F157" i="44"/>
  <c r="M157" i="45" s="1"/>
  <c r="F153" i="44"/>
  <c r="M153" i="45" s="1"/>
  <c r="F156" i="44"/>
  <c r="M156" i="45" s="1"/>
  <c r="F152" i="44"/>
  <c r="M152" i="45" s="1"/>
  <c r="F144" i="44"/>
  <c r="M144" i="45" s="1"/>
  <c r="F168" i="44"/>
  <c r="M168" i="45" s="1"/>
  <c r="F208" i="44"/>
  <c r="M208" i="45" s="1"/>
  <c r="F192" i="44"/>
  <c r="M192" i="45" s="1"/>
  <c r="F195" i="44"/>
  <c r="M195" i="45" s="1"/>
  <c r="F219" i="44"/>
  <c r="M219" i="45" s="1"/>
  <c r="F215" i="44"/>
  <c r="M215" i="45" s="1"/>
  <c r="F218" i="44"/>
  <c r="M218" i="45" s="1"/>
  <c r="F210" i="44"/>
  <c r="M210" i="45" s="1"/>
  <c r="F253" i="44"/>
  <c r="M253" i="45" s="1"/>
  <c r="F249" i="44"/>
  <c r="M249" i="45" s="1"/>
  <c r="F245" i="44"/>
  <c r="M245" i="45" s="1"/>
  <c r="F233" i="44"/>
  <c r="M233" i="45" s="1"/>
  <c r="F260" i="44"/>
  <c r="M260" i="45" s="1"/>
  <c r="F252" i="44"/>
  <c r="M252" i="45" s="1"/>
  <c r="F235" i="44"/>
  <c r="M235" i="45" s="1"/>
  <c r="F268" i="44"/>
  <c r="M268" i="45" s="1"/>
  <c r="F272" i="44"/>
  <c r="M272" i="45" s="1"/>
  <c r="B16" i="42"/>
  <c r="M14" i="44"/>
  <c r="T14" i="45" s="1"/>
  <c r="M17" i="44"/>
  <c r="T17" i="45" s="1"/>
  <c r="M13" i="44"/>
  <c r="T13" i="45" s="1"/>
  <c r="M5" i="44"/>
  <c r="T5" i="45" s="1"/>
  <c r="M15" i="44"/>
  <c r="T15" i="45" s="1"/>
  <c r="M11" i="44"/>
  <c r="T11" i="45" s="1"/>
  <c r="M7" i="44"/>
  <c r="T7" i="45" s="1"/>
  <c r="M98" i="44"/>
  <c r="T98" i="45" s="1"/>
  <c r="M90" i="44"/>
  <c r="T90" i="45" s="1"/>
  <c r="M89" i="44"/>
  <c r="T89" i="45" s="1"/>
  <c r="M99" i="44"/>
  <c r="T99" i="45" s="1"/>
  <c r="M95" i="44"/>
  <c r="T95" i="45" s="1"/>
  <c r="M91" i="44"/>
  <c r="T91" i="45" s="1"/>
  <c r="M87" i="44"/>
  <c r="T87" i="45" s="1"/>
  <c r="F41" i="44"/>
  <c r="M41" i="45" s="1"/>
  <c r="F25" i="44"/>
  <c r="M25" i="45" s="1"/>
  <c r="F52" i="44"/>
  <c r="M52" i="45" s="1"/>
  <c r="F35" i="44"/>
  <c r="M35" i="45" s="1"/>
  <c r="F31" i="44"/>
  <c r="M31" i="45" s="1"/>
  <c r="F27" i="44"/>
  <c r="M27" i="45" s="1"/>
  <c r="F23" i="44"/>
  <c r="M23" i="45" s="1"/>
  <c r="F50" i="44"/>
  <c r="M50" i="45" s="1"/>
  <c r="F42" i="44"/>
  <c r="M42" i="45" s="1"/>
  <c r="F34" i="44"/>
  <c r="M34" i="45" s="1"/>
  <c r="F26" i="44"/>
  <c r="M26" i="45" s="1"/>
  <c r="F81" i="44"/>
  <c r="M81" i="45" s="1"/>
  <c r="F61" i="44"/>
  <c r="M61" i="45" s="1"/>
  <c r="F83" i="44"/>
  <c r="M83" i="45" s="1"/>
  <c r="F79" i="44"/>
  <c r="M79" i="45" s="1"/>
  <c r="F75" i="44"/>
  <c r="M75" i="45" s="1"/>
  <c r="F71" i="44"/>
  <c r="M71" i="45" s="1"/>
  <c r="F78" i="44"/>
  <c r="M78" i="45" s="1"/>
  <c r="F132" i="44"/>
  <c r="M132" i="45" s="1"/>
  <c r="G17" i="44"/>
  <c r="N17" i="45" s="1"/>
  <c r="G5" i="44"/>
  <c r="N5" i="45" s="1"/>
  <c r="G15" i="44"/>
  <c r="N15" i="45" s="1"/>
  <c r="G11" i="44"/>
  <c r="N11" i="45" s="1"/>
  <c r="G7" i="44"/>
  <c r="N7" i="45" s="1"/>
  <c r="G14" i="44"/>
  <c r="N14" i="45" s="1"/>
  <c r="G41" i="44"/>
  <c r="N41" i="45" s="1"/>
  <c r="G33" i="44"/>
  <c r="N33" i="45" s="1"/>
  <c r="G29" i="44"/>
  <c r="N29" i="45" s="1"/>
  <c r="G25" i="44"/>
  <c r="N25" i="45" s="1"/>
  <c r="G52" i="44"/>
  <c r="N52" i="45" s="1"/>
  <c r="G35" i="44"/>
  <c r="N35" i="45" s="1"/>
  <c r="G31" i="44"/>
  <c r="N31" i="45" s="1"/>
  <c r="G27" i="44"/>
  <c r="N27" i="45" s="1"/>
  <c r="G23" i="44"/>
  <c r="N23" i="45" s="1"/>
  <c r="G50" i="44"/>
  <c r="N50" i="45" s="1"/>
  <c r="G42" i="44"/>
  <c r="N42" i="45" s="1"/>
  <c r="G34" i="44"/>
  <c r="N34" i="45" s="1"/>
  <c r="G26" i="44"/>
  <c r="N26" i="45" s="1"/>
  <c r="G81" i="44"/>
  <c r="N81" i="45" s="1"/>
  <c r="G83" i="44"/>
  <c r="N83" i="45" s="1"/>
  <c r="G79" i="44"/>
  <c r="N79" i="45" s="1"/>
  <c r="G75" i="44"/>
  <c r="N75" i="45" s="1"/>
  <c r="G71" i="44"/>
  <c r="N71" i="45" s="1"/>
  <c r="G78" i="44"/>
  <c r="N78" i="45" s="1"/>
  <c r="G89" i="44"/>
  <c r="N89" i="45" s="1"/>
  <c r="G99" i="44"/>
  <c r="N99" i="45" s="1"/>
  <c r="G95" i="44"/>
  <c r="N95" i="45" s="1"/>
  <c r="G91" i="44"/>
  <c r="N91" i="45" s="1"/>
  <c r="G87" i="44"/>
  <c r="N87" i="45" s="1"/>
  <c r="G98" i="44"/>
  <c r="N98" i="45" s="1"/>
  <c r="G90" i="44"/>
  <c r="N90" i="45" s="1"/>
  <c r="G111" i="44"/>
  <c r="N111" i="45" s="1"/>
  <c r="G117" i="44"/>
  <c r="N117" i="45" s="1"/>
  <c r="G106" i="44"/>
  <c r="N106" i="45" s="1"/>
  <c r="G113" i="44"/>
  <c r="N113" i="45" s="1"/>
  <c r="G122" i="44"/>
  <c r="N122" i="45" s="1"/>
  <c r="G132" i="44"/>
  <c r="N132" i="45" s="1"/>
  <c r="G156" i="44"/>
  <c r="N156" i="45" s="1"/>
  <c r="G152" i="44"/>
  <c r="N152" i="45" s="1"/>
  <c r="G144" i="44"/>
  <c r="N144" i="45" s="1"/>
  <c r="G157" i="44"/>
  <c r="N157" i="45" s="1"/>
  <c r="G153" i="44"/>
  <c r="N153" i="45" s="1"/>
  <c r="G149" i="44"/>
  <c r="N149" i="45" s="1"/>
  <c r="G172" i="44"/>
  <c r="N172" i="45" s="1"/>
  <c r="G168" i="44"/>
  <c r="N168" i="45" s="1"/>
  <c r="G164" i="44"/>
  <c r="N164" i="45" s="1"/>
  <c r="G187" i="44"/>
  <c r="N187" i="45" s="1"/>
  <c r="G161" i="44"/>
  <c r="N161" i="45" s="1"/>
  <c r="G208" i="44"/>
  <c r="N208" i="45" s="1"/>
  <c r="G192" i="44"/>
  <c r="N192" i="45" s="1"/>
  <c r="G195" i="44"/>
  <c r="N195" i="45" s="1"/>
  <c r="G201" i="44"/>
  <c r="N201" i="45" s="1"/>
  <c r="G193" i="44"/>
  <c r="N193" i="45" s="1"/>
  <c r="G227" i="44"/>
  <c r="N227" i="45" s="1"/>
  <c r="G219" i="44"/>
  <c r="N219" i="45" s="1"/>
  <c r="G215" i="44"/>
  <c r="N215" i="45" s="1"/>
  <c r="G218" i="44"/>
  <c r="N218" i="45" s="1"/>
  <c r="G210" i="44"/>
  <c r="N210" i="45" s="1"/>
  <c r="G260" i="44"/>
  <c r="N260" i="45" s="1"/>
  <c r="G252" i="44"/>
  <c r="N252" i="45" s="1"/>
  <c r="G235" i="44"/>
  <c r="N235" i="45" s="1"/>
  <c r="G261" i="44"/>
  <c r="N261" i="45" s="1"/>
  <c r="G253" i="44"/>
  <c r="N253" i="45" s="1"/>
  <c r="G249" i="44"/>
  <c r="N249" i="45" s="1"/>
  <c r="G245" i="44"/>
  <c r="N245" i="45" s="1"/>
  <c r="G233" i="44"/>
  <c r="N233" i="45" s="1"/>
  <c r="G272" i="44"/>
  <c r="N272" i="45" s="1"/>
  <c r="G268" i="44"/>
  <c r="N268" i="45" s="1"/>
  <c r="C16" i="42"/>
  <c r="H83" i="44"/>
  <c r="O83" i="45" s="1"/>
  <c r="H79" i="44"/>
  <c r="O79" i="45" s="1"/>
  <c r="H75" i="44"/>
  <c r="O75" i="45" s="1"/>
  <c r="H71" i="44"/>
  <c r="O71" i="45" s="1"/>
  <c r="H78" i="44"/>
  <c r="O78" i="45" s="1"/>
  <c r="H81" i="44"/>
  <c r="O81" i="45" s="1"/>
  <c r="H99" i="44"/>
  <c r="O99" i="45" s="1"/>
  <c r="H95" i="44"/>
  <c r="O95" i="45" s="1"/>
  <c r="H91" i="44"/>
  <c r="O91" i="45" s="1"/>
  <c r="H87" i="44"/>
  <c r="O87" i="45" s="1"/>
  <c r="H98" i="44"/>
  <c r="O98" i="45" s="1"/>
  <c r="H90" i="44"/>
  <c r="O90" i="45" s="1"/>
  <c r="H89" i="44"/>
  <c r="O89" i="45" s="1"/>
  <c r="H113" i="44"/>
  <c r="O113" i="45" s="1"/>
  <c r="H122" i="44"/>
  <c r="O122" i="45" s="1"/>
  <c r="H111" i="44"/>
  <c r="O111" i="45" s="1"/>
  <c r="H117" i="44"/>
  <c r="O117" i="45" s="1"/>
  <c r="H106" i="44"/>
  <c r="O106" i="45" s="1"/>
  <c r="H132" i="44"/>
  <c r="O132" i="45" s="1"/>
  <c r="H156" i="44"/>
  <c r="O156" i="45" s="1"/>
  <c r="H152" i="44"/>
  <c r="O152" i="45" s="1"/>
  <c r="H144" i="44"/>
  <c r="O144" i="45" s="1"/>
  <c r="H157" i="44"/>
  <c r="O157" i="45" s="1"/>
  <c r="H153" i="44"/>
  <c r="O153" i="45" s="1"/>
  <c r="H149" i="44"/>
  <c r="O149" i="45" s="1"/>
  <c r="H172" i="44"/>
  <c r="O172" i="45" s="1"/>
  <c r="H168" i="44"/>
  <c r="O168" i="45" s="1"/>
  <c r="H164" i="44"/>
  <c r="O164" i="45" s="1"/>
  <c r="H187" i="44"/>
  <c r="O187" i="45" s="1"/>
  <c r="H161" i="44"/>
  <c r="O161" i="45" s="1"/>
  <c r="H208" i="44"/>
  <c r="O208" i="45" s="1"/>
  <c r="H200" i="44"/>
  <c r="O200" i="45" s="1"/>
  <c r="H192" i="44"/>
  <c r="O192" i="45" s="1"/>
  <c r="H195" i="44"/>
  <c r="O195" i="45" s="1"/>
  <c r="H201" i="44"/>
  <c r="O201" i="45" s="1"/>
  <c r="H193" i="44"/>
  <c r="O193" i="45" s="1"/>
  <c r="H219" i="44"/>
  <c r="O219" i="45" s="1"/>
  <c r="H215" i="44"/>
  <c r="O215" i="45" s="1"/>
  <c r="H218" i="44"/>
  <c r="O218" i="45" s="1"/>
  <c r="H210" i="44"/>
  <c r="O210" i="45" s="1"/>
  <c r="H260" i="44"/>
  <c r="O260" i="45" s="1"/>
  <c r="H252" i="44"/>
  <c r="O252" i="45" s="1"/>
  <c r="H235" i="44"/>
  <c r="O235" i="45" s="1"/>
  <c r="H261" i="44"/>
  <c r="O261" i="45" s="1"/>
  <c r="H253" i="44"/>
  <c r="O253" i="45" s="1"/>
  <c r="H249" i="44"/>
  <c r="O249" i="45" s="1"/>
  <c r="H245" i="44"/>
  <c r="O245" i="45" s="1"/>
  <c r="H233" i="44"/>
  <c r="O233" i="45" s="1"/>
  <c r="H272" i="44"/>
  <c r="O272" i="45" s="1"/>
  <c r="H268" i="44"/>
  <c r="O268" i="45" s="1"/>
  <c r="P3" i="45"/>
  <c r="I15" i="44"/>
  <c r="P15" i="45" s="1"/>
  <c r="I11" i="44"/>
  <c r="P11" i="45" s="1"/>
  <c r="I7" i="44"/>
  <c r="P7" i="45" s="1"/>
  <c r="I14" i="44"/>
  <c r="P14" i="45" s="1"/>
  <c r="I17" i="44"/>
  <c r="P17" i="45" s="1"/>
  <c r="I13" i="44"/>
  <c r="P13" i="45" s="1"/>
  <c r="I5" i="44"/>
  <c r="P5" i="45" s="1"/>
  <c r="H15" i="44"/>
  <c r="O15" i="45" s="1"/>
  <c r="H11" i="44"/>
  <c r="O11" i="45" s="1"/>
  <c r="H7" i="44"/>
  <c r="O7" i="45" s="1"/>
  <c r="H14" i="44"/>
  <c r="O14" i="45" s="1"/>
  <c r="H17" i="44"/>
  <c r="O17" i="45" s="1"/>
  <c r="H13" i="44"/>
  <c r="O13" i="45" s="1"/>
  <c r="H5" i="44"/>
  <c r="O5" i="45" s="1"/>
  <c r="I52" i="44"/>
  <c r="P52" i="45" s="1"/>
  <c r="I35" i="44"/>
  <c r="P35" i="45" s="1"/>
  <c r="I31" i="44"/>
  <c r="P31" i="45" s="1"/>
  <c r="I27" i="44"/>
  <c r="P27" i="45" s="1"/>
  <c r="I23" i="44"/>
  <c r="P23" i="45" s="1"/>
  <c r="I54" i="44"/>
  <c r="P54" i="45" s="1"/>
  <c r="I50" i="44"/>
  <c r="P50" i="45" s="1"/>
  <c r="I42" i="44"/>
  <c r="P42" i="45" s="1"/>
  <c r="I34" i="44"/>
  <c r="P34" i="45" s="1"/>
  <c r="I26" i="44"/>
  <c r="P26" i="45" s="1"/>
  <c r="I41" i="44"/>
  <c r="P41" i="45" s="1"/>
  <c r="I25" i="44"/>
  <c r="P25" i="45" s="1"/>
  <c r="I21" i="44"/>
  <c r="P21" i="45" s="1"/>
  <c r="I122" i="44"/>
  <c r="P122" i="45" s="1"/>
  <c r="I106" i="44"/>
  <c r="P106" i="45" s="1"/>
  <c r="I113" i="44"/>
  <c r="P113" i="45" s="1"/>
  <c r="I111" i="44"/>
  <c r="P111" i="45" s="1"/>
  <c r="I117" i="44"/>
  <c r="P117" i="45" s="1"/>
  <c r="I187" i="44"/>
  <c r="P187" i="45" s="1"/>
  <c r="I172" i="44"/>
  <c r="P172" i="45" s="1"/>
  <c r="I168" i="44"/>
  <c r="P168" i="45" s="1"/>
  <c r="I164" i="44"/>
  <c r="P164" i="45" s="1"/>
  <c r="I235" i="44"/>
  <c r="P235" i="45" s="1"/>
  <c r="I261" i="44"/>
  <c r="P261" i="45" s="1"/>
  <c r="I253" i="44"/>
  <c r="P253" i="45" s="1"/>
  <c r="I249" i="44"/>
  <c r="P249" i="45" s="1"/>
  <c r="I245" i="44"/>
  <c r="P245" i="45" s="1"/>
  <c r="I233" i="44"/>
  <c r="P233" i="45" s="1"/>
  <c r="I260" i="44"/>
  <c r="P260" i="45" s="1"/>
  <c r="I252" i="44"/>
  <c r="P252" i="45" s="1"/>
  <c r="R3" i="45"/>
  <c r="J35" i="44"/>
  <c r="Q35" i="45" s="1"/>
  <c r="J31" i="44"/>
  <c r="Q31" i="45" s="1"/>
  <c r="J27" i="44"/>
  <c r="Q27" i="45" s="1"/>
  <c r="J23" i="44"/>
  <c r="Q23" i="45" s="1"/>
  <c r="J50" i="44"/>
  <c r="Q50" i="45" s="1"/>
  <c r="J42" i="44"/>
  <c r="Q42" i="45" s="1"/>
  <c r="J34" i="44"/>
  <c r="Q34" i="45" s="1"/>
  <c r="J26" i="44"/>
  <c r="Q26" i="45" s="1"/>
  <c r="J53" i="44"/>
  <c r="Q53" i="45" s="1"/>
  <c r="J41" i="44"/>
  <c r="Q41" i="45" s="1"/>
  <c r="J37" i="44"/>
  <c r="Q37" i="45" s="1"/>
  <c r="J25" i="44"/>
  <c r="Q25" i="45" s="1"/>
  <c r="J52" i="44"/>
  <c r="Q52" i="45" s="1"/>
  <c r="J99" i="44"/>
  <c r="Q99" i="45" s="1"/>
  <c r="J95" i="44"/>
  <c r="Q95" i="45" s="1"/>
  <c r="J91" i="44"/>
  <c r="Q91" i="45" s="1"/>
  <c r="J87" i="44"/>
  <c r="Q87" i="45" s="1"/>
  <c r="J98" i="44"/>
  <c r="Q98" i="45" s="1"/>
  <c r="J90" i="44"/>
  <c r="Q90" i="45" s="1"/>
  <c r="J89" i="44"/>
  <c r="Q89" i="45" s="1"/>
  <c r="J132" i="44"/>
  <c r="Q132" i="45" s="1"/>
  <c r="J187" i="44"/>
  <c r="Q187" i="45" s="1"/>
  <c r="J172" i="44"/>
  <c r="Q172" i="45" s="1"/>
  <c r="J168" i="44"/>
  <c r="Q168" i="45" s="1"/>
  <c r="J164" i="44"/>
  <c r="Q164" i="45" s="1"/>
  <c r="J160" i="44"/>
  <c r="Q160" i="45" s="1"/>
  <c r="J195" i="44"/>
  <c r="Q195" i="45" s="1"/>
  <c r="J198" i="44"/>
  <c r="Q198" i="45" s="1"/>
  <c r="J201" i="44"/>
  <c r="Q201" i="45" s="1"/>
  <c r="J193" i="44"/>
  <c r="Q193" i="45" s="1"/>
  <c r="J208" i="44"/>
  <c r="Q208" i="45" s="1"/>
  <c r="J200" i="44"/>
  <c r="Q200" i="45" s="1"/>
  <c r="J192" i="44"/>
  <c r="Q192" i="45" s="1"/>
  <c r="J235" i="44"/>
  <c r="Q235" i="45" s="1"/>
  <c r="J261" i="44"/>
  <c r="Q261" i="45" s="1"/>
  <c r="J253" i="44"/>
  <c r="Q253" i="45" s="1"/>
  <c r="J249" i="44"/>
  <c r="Q249" i="45" s="1"/>
  <c r="J245" i="44"/>
  <c r="Q245" i="45" s="1"/>
  <c r="J241" i="44"/>
  <c r="Q241" i="45" s="1"/>
  <c r="J233" i="44"/>
  <c r="Q233" i="45" s="1"/>
  <c r="J260" i="44"/>
  <c r="Q260" i="45" s="1"/>
  <c r="J252" i="44"/>
  <c r="Q252" i="45" s="1"/>
  <c r="J272" i="44"/>
  <c r="Q272" i="45" s="1"/>
  <c r="J268" i="44"/>
  <c r="Q268" i="45" s="1"/>
  <c r="F16" i="42"/>
  <c r="H52" i="44"/>
  <c r="O52" i="45" s="1"/>
  <c r="H35" i="44"/>
  <c r="O35" i="45" s="1"/>
  <c r="H31" i="44"/>
  <c r="O31" i="45" s="1"/>
  <c r="H27" i="44"/>
  <c r="O27" i="45" s="1"/>
  <c r="H23" i="44"/>
  <c r="O23" i="45" s="1"/>
  <c r="H50" i="44"/>
  <c r="O50" i="45" s="1"/>
  <c r="H42" i="44"/>
  <c r="O42" i="45" s="1"/>
  <c r="H34" i="44"/>
  <c r="O34" i="45" s="1"/>
  <c r="H26" i="44"/>
  <c r="O26" i="45" s="1"/>
  <c r="H41" i="44"/>
  <c r="O41" i="45" s="1"/>
  <c r="H25" i="44"/>
  <c r="O25" i="45" s="1"/>
  <c r="I83" i="44"/>
  <c r="P83" i="45" s="1"/>
  <c r="I79" i="44"/>
  <c r="P79" i="45" s="1"/>
  <c r="I75" i="44"/>
  <c r="P75" i="45" s="1"/>
  <c r="I71" i="44"/>
  <c r="P71" i="45" s="1"/>
  <c r="I78" i="44"/>
  <c r="P78" i="45" s="1"/>
  <c r="I81" i="44"/>
  <c r="P81" i="45" s="1"/>
  <c r="I99" i="44"/>
  <c r="P99" i="45" s="1"/>
  <c r="I95" i="44"/>
  <c r="P95" i="45" s="1"/>
  <c r="I91" i="44"/>
  <c r="P91" i="45" s="1"/>
  <c r="I87" i="44"/>
  <c r="P87" i="45" s="1"/>
  <c r="I98" i="44"/>
  <c r="P98" i="45" s="1"/>
  <c r="I90" i="44"/>
  <c r="P90" i="45" s="1"/>
  <c r="I89" i="44"/>
  <c r="P89" i="45" s="1"/>
  <c r="I132" i="44"/>
  <c r="P132" i="45" s="1"/>
  <c r="I157" i="44"/>
  <c r="P157" i="45" s="1"/>
  <c r="I153" i="44"/>
  <c r="P153" i="45" s="1"/>
  <c r="I149" i="44"/>
  <c r="P149" i="45" s="1"/>
  <c r="I156" i="44"/>
  <c r="P156" i="45" s="1"/>
  <c r="I152" i="44"/>
  <c r="P152" i="45" s="1"/>
  <c r="I148" i="44"/>
  <c r="P148" i="45" s="1"/>
  <c r="I144" i="44"/>
  <c r="P144" i="45" s="1"/>
  <c r="I195" i="44"/>
  <c r="P195" i="45" s="1"/>
  <c r="I198" i="44"/>
  <c r="P198" i="45" s="1"/>
  <c r="I201" i="44"/>
  <c r="P201" i="45" s="1"/>
  <c r="I193" i="44"/>
  <c r="P193" i="45" s="1"/>
  <c r="I208" i="44"/>
  <c r="P208" i="45" s="1"/>
  <c r="I200" i="44"/>
  <c r="P200" i="45" s="1"/>
  <c r="I192" i="44"/>
  <c r="P192" i="45" s="1"/>
  <c r="I227" i="44"/>
  <c r="P227" i="45" s="1"/>
  <c r="I219" i="44"/>
  <c r="P219" i="45" s="1"/>
  <c r="I215" i="44"/>
  <c r="P215" i="45" s="1"/>
  <c r="I218" i="44"/>
  <c r="P218" i="45" s="1"/>
  <c r="I214" i="44"/>
  <c r="P214" i="45" s="1"/>
  <c r="I210" i="44"/>
  <c r="P210" i="45" s="1"/>
  <c r="I216" i="44"/>
  <c r="P216" i="45" s="1"/>
  <c r="I271" i="44"/>
  <c r="P271" i="45" s="1"/>
  <c r="I272" i="44"/>
  <c r="P272" i="45" s="1"/>
  <c r="I268" i="44"/>
  <c r="P268" i="45" s="1"/>
  <c r="I266" i="44"/>
  <c r="P266" i="45" s="1"/>
  <c r="E16" i="42"/>
  <c r="J15" i="44"/>
  <c r="Q15" i="45" s="1"/>
  <c r="J11" i="44"/>
  <c r="Q11" i="45" s="1"/>
  <c r="J7" i="44"/>
  <c r="Q7" i="45" s="1"/>
  <c r="J14" i="44"/>
  <c r="Q14" i="45" s="1"/>
  <c r="J17" i="44"/>
  <c r="Q17" i="45" s="1"/>
  <c r="J13" i="44"/>
  <c r="Q13" i="45" s="1"/>
  <c r="J5" i="44"/>
  <c r="Q5" i="45" s="1"/>
  <c r="J83" i="44"/>
  <c r="Q83" i="45" s="1"/>
  <c r="J79" i="44"/>
  <c r="Q79" i="45" s="1"/>
  <c r="J75" i="44"/>
  <c r="Q75" i="45" s="1"/>
  <c r="J71" i="44"/>
  <c r="Q71" i="45" s="1"/>
  <c r="J78" i="44"/>
  <c r="Q78" i="45" s="1"/>
  <c r="J81" i="44"/>
  <c r="Q81" i="45" s="1"/>
  <c r="J57" i="44"/>
  <c r="Q57" i="45" s="1"/>
  <c r="J113" i="44"/>
  <c r="Q113" i="45" s="1"/>
  <c r="J103" i="44"/>
  <c r="Q103" i="45" s="1"/>
  <c r="J122" i="44"/>
  <c r="Q122" i="45" s="1"/>
  <c r="J111" i="44"/>
  <c r="Q111" i="45" s="1"/>
  <c r="J102" i="44"/>
  <c r="Q102" i="45" s="1"/>
  <c r="J117" i="44"/>
  <c r="Q117" i="45" s="1"/>
  <c r="J106" i="44"/>
  <c r="Q106" i="45" s="1"/>
  <c r="J157" i="44"/>
  <c r="Q157" i="45" s="1"/>
  <c r="J153" i="44"/>
  <c r="Q153" i="45" s="1"/>
  <c r="J149" i="44"/>
  <c r="Q149" i="45" s="1"/>
  <c r="J145" i="44"/>
  <c r="Q145" i="45" s="1"/>
  <c r="J156" i="44"/>
  <c r="Q156" i="45" s="1"/>
  <c r="J152" i="44"/>
  <c r="Q152" i="45" s="1"/>
  <c r="J144" i="44"/>
  <c r="Q144" i="45" s="1"/>
  <c r="J227" i="44"/>
  <c r="Q227" i="45" s="1"/>
  <c r="J219" i="44"/>
  <c r="Q219" i="45" s="1"/>
  <c r="J215" i="44"/>
  <c r="Q215" i="45" s="1"/>
  <c r="J218" i="44"/>
  <c r="Q218" i="45" s="1"/>
  <c r="J214" i="44"/>
  <c r="Q214" i="45" s="1"/>
  <c r="J210" i="44"/>
  <c r="Q210" i="45" s="1"/>
  <c r="K15" i="44"/>
  <c r="R15" i="45" s="1"/>
  <c r="K11" i="44"/>
  <c r="R11" i="45" s="1"/>
  <c r="K7" i="44"/>
  <c r="R7" i="45" s="1"/>
  <c r="K14" i="44"/>
  <c r="R14" i="45" s="1"/>
  <c r="K17" i="44"/>
  <c r="R17" i="45" s="1"/>
  <c r="K13" i="44"/>
  <c r="R13" i="45" s="1"/>
  <c r="K5" i="44"/>
  <c r="R5" i="45" s="1"/>
  <c r="K35" i="44"/>
  <c r="R35" i="45" s="1"/>
  <c r="K31" i="44"/>
  <c r="R31" i="45" s="1"/>
  <c r="K27" i="44"/>
  <c r="R27" i="45" s="1"/>
  <c r="K23" i="44"/>
  <c r="R23" i="45" s="1"/>
  <c r="K50" i="44"/>
  <c r="R50" i="45" s="1"/>
  <c r="K42" i="44"/>
  <c r="R42" i="45" s="1"/>
  <c r="K34" i="44"/>
  <c r="R34" i="45" s="1"/>
  <c r="K26" i="44"/>
  <c r="R26" i="45" s="1"/>
  <c r="K41" i="44"/>
  <c r="R41" i="45" s="1"/>
  <c r="K25" i="44"/>
  <c r="R25" i="45" s="1"/>
  <c r="K52" i="44"/>
  <c r="R52" i="45" s="1"/>
  <c r="K83" i="44"/>
  <c r="R83" i="45" s="1"/>
  <c r="K79" i="44"/>
  <c r="R79" i="45" s="1"/>
  <c r="K75" i="44"/>
  <c r="R75" i="45" s="1"/>
  <c r="K71" i="44"/>
  <c r="R71" i="45" s="1"/>
  <c r="K78" i="44"/>
  <c r="R78" i="45" s="1"/>
  <c r="K81" i="44"/>
  <c r="R81" i="45" s="1"/>
  <c r="K99" i="44"/>
  <c r="R99" i="45" s="1"/>
  <c r="K95" i="44"/>
  <c r="R95" i="45" s="1"/>
  <c r="K91" i="44"/>
  <c r="R91" i="45" s="1"/>
  <c r="K87" i="44"/>
  <c r="R87" i="45" s="1"/>
  <c r="K98" i="44"/>
  <c r="R98" i="45" s="1"/>
  <c r="K90" i="44"/>
  <c r="R90" i="45" s="1"/>
  <c r="K89" i="44"/>
  <c r="R89" i="45" s="1"/>
  <c r="K117" i="44"/>
  <c r="R117" i="45" s="1"/>
  <c r="K113" i="44"/>
  <c r="R113" i="45" s="1"/>
  <c r="K103" i="44"/>
  <c r="R103" i="45" s="1"/>
  <c r="K122" i="44"/>
  <c r="R122" i="45" s="1"/>
  <c r="K111" i="44"/>
  <c r="R111" i="45" s="1"/>
  <c r="K102" i="44"/>
  <c r="R102" i="45" s="1"/>
  <c r="K106" i="44"/>
  <c r="R106" i="45" s="1"/>
  <c r="K132" i="44"/>
  <c r="R132" i="45" s="1"/>
  <c r="K157" i="44"/>
  <c r="R157" i="45" s="1"/>
  <c r="K153" i="44"/>
  <c r="R153" i="45" s="1"/>
  <c r="K149" i="44"/>
  <c r="R149" i="45" s="1"/>
  <c r="K145" i="44"/>
  <c r="R145" i="45" s="1"/>
  <c r="K156" i="44"/>
  <c r="R156" i="45" s="1"/>
  <c r="K152" i="44"/>
  <c r="R152" i="45" s="1"/>
  <c r="K144" i="44"/>
  <c r="R144" i="45" s="1"/>
  <c r="K172" i="44"/>
  <c r="R172" i="45" s="1"/>
  <c r="K168" i="44"/>
  <c r="R168" i="45" s="1"/>
  <c r="K164" i="44"/>
  <c r="R164" i="45" s="1"/>
  <c r="K160" i="44"/>
  <c r="R160" i="45" s="1"/>
  <c r="K187" i="44"/>
  <c r="R187" i="45" s="1"/>
  <c r="K198" i="44"/>
  <c r="R198" i="45" s="1"/>
  <c r="K201" i="44"/>
  <c r="R201" i="45" s="1"/>
  <c r="K193" i="44"/>
  <c r="R193" i="45" s="1"/>
  <c r="K208" i="44"/>
  <c r="R208" i="45" s="1"/>
  <c r="K200" i="44"/>
  <c r="R200" i="45" s="1"/>
  <c r="K192" i="44"/>
  <c r="R192" i="45" s="1"/>
  <c r="K195" i="44"/>
  <c r="R195" i="45" s="1"/>
  <c r="K218" i="44"/>
  <c r="R218" i="45" s="1"/>
  <c r="K214" i="44"/>
  <c r="R214" i="45" s="1"/>
  <c r="K210" i="44"/>
  <c r="R210" i="45" s="1"/>
  <c r="K227" i="44"/>
  <c r="R227" i="45" s="1"/>
  <c r="K219" i="44"/>
  <c r="R219" i="45" s="1"/>
  <c r="K215" i="44"/>
  <c r="R215" i="45" s="1"/>
  <c r="K261" i="44"/>
  <c r="R261" i="45" s="1"/>
  <c r="K253" i="44"/>
  <c r="R253" i="45" s="1"/>
  <c r="K249" i="44"/>
  <c r="R249" i="45" s="1"/>
  <c r="K245" i="44"/>
  <c r="R245" i="45" s="1"/>
  <c r="K241" i="44"/>
  <c r="R241" i="45" s="1"/>
  <c r="K233" i="44"/>
  <c r="R233" i="45" s="1"/>
  <c r="K260" i="44"/>
  <c r="R260" i="45" s="1"/>
  <c r="K252" i="44"/>
  <c r="R252" i="45" s="1"/>
  <c r="K235" i="44"/>
  <c r="R235" i="45" s="1"/>
  <c r="K272" i="44"/>
  <c r="R272" i="45" s="1"/>
  <c r="K271" i="44"/>
  <c r="R271" i="45" s="1"/>
  <c r="K268" i="44"/>
  <c r="R268" i="45" s="1"/>
  <c r="G16" i="42"/>
  <c r="T3" i="45"/>
  <c r="L14" i="44"/>
  <c r="S14" i="45" s="1"/>
  <c r="L17" i="44"/>
  <c r="S17" i="45" s="1"/>
  <c r="L13" i="44"/>
  <c r="S13" i="45" s="1"/>
  <c r="L5" i="44"/>
  <c r="S5" i="45" s="1"/>
  <c r="L15" i="44"/>
  <c r="S15" i="45" s="1"/>
  <c r="L11" i="44"/>
  <c r="S11" i="45" s="1"/>
  <c r="L7" i="44"/>
  <c r="S7" i="45" s="1"/>
  <c r="L50" i="44"/>
  <c r="S50" i="45" s="1"/>
  <c r="L42" i="44"/>
  <c r="S42" i="45" s="1"/>
  <c r="L34" i="44"/>
  <c r="S34" i="45" s="1"/>
  <c r="L26" i="44"/>
  <c r="S26" i="45" s="1"/>
  <c r="L41" i="44"/>
  <c r="S41" i="45" s="1"/>
  <c r="L25" i="44"/>
  <c r="S25" i="45" s="1"/>
  <c r="L21" i="44"/>
  <c r="S21" i="45" s="1"/>
  <c r="L52" i="44"/>
  <c r="S52" i="45" s="1"/>
  <c r="L35" i="44"/>
  <c r="S35" i="45" s="1"/>
  <c r="L31" i="44"/>
  <c r="S31" i="45" s="1"/>
  <c r="L27" i="44"/>
  <c r="S27" i="45" s="1"/>
  <c r="L23" i="44"/>
  <c r="S23" i="45" s="1"/>
  <c r="L78" i="44"/>
  <c r="S78" i="45" s="1"/>
  <c r="L81" i="44"/>
  <c r="S81" i="45" s="1"/>
  <c r="L83" i="44"/>
  <c r="S83" i="45" s="1"/>
  <c r="L79" i="44"/>
  <c r="S79" i="45" s="1"/>
  <c r="L75" i="44"/>
  <c r="S75" i="45" s="1"/>
  <c r="L71" i="44"/>
  <c r="S71" i="45" s="1"/>
  <c r="L98" i="44"/>
  <c r="S98" i="45" s="1"/>
  <c r="L90" i="44"/>
  <c r="S90" i="45" s="1"/>
  <c r="L89" i="44"/>
  <c r="S89" i="45" s="1"/>
  <c r="L99" i="44"/>
  <c r="S99" i="45" s="1"/>
  <c r="L95" i="44"/>
  <c r="S95" i="45" s="1"/>
  <c r="L91" i="44"/>
  <c r="S91" i="45" s="1"/>
  <c r="L87" i="44"/>
  <c r="S87" i="45" s="1"/>
  <c r="L122" i="44"/>
  <c r="S122" i="45" s="1"/>
  <c r="L111" i="44"/>
  <c r="S111" i="45" s="1"/>
  <c r="L117" i="44"/>
  <c r="S117" i="45" s="1"/>
  <c r="L106" i="44"/>
  <c r="S106" i="45" s="1"/>
  <c r="L123" i="44"/>
  <c r="S123" i="45" s="1"/>
  <c r="L113" i="44"/>
  <c r="S113" i="45" s="1"/>
  <c r="L103" i="44"/>
  <c r="S103" i="45" s="1"/>
  <c r="L132" i="44"/>
  <c r="S132" i="45" s="1"/>
  <c r="L157" i="44"/>
  <c r="S157" i="45" s="1"/>
  <c r="L153" i="44"/>
  <c r="S153" i="45" s="1"/>
  <c r="L149" i="44"/>
  <c r="S149" i="45" s="1"/>
  <c r="L145" i="44"/>
  <c r="S145" i="45" s="1"/>
  <c r="L156" i="44"/>
  <c r="S156" i="45" s="1"/>
  <c r="L152" i="44"/>
  <c r="S152" i="45" s="1"/>
  <c r="L148" i="44"/>
  <c r="S148" i="45" s="1"/>
  <c r="L144" i="44"/>
  <c r="S144" i="45" s="1"/>
  <c r="L172" i="44"/>
  <c r="S172" i="45" s="1"/>
  <c r="L168" i="44"/>
  <c r="S168" i="45" s="1"/>
  <c r="L164" i="44"/>
  <c r="S164" i="45" s="1"/>
  <c r="L160" i="44"/>
  <c r="S160" i="45" s="1"/>
  <c r="L187" i="44"/>
  <c r="S187" i="45" s="1"/>
  <c r="L198" i="44"/>
  <c r="S198" i="45" s="1"/>
  <c r="L201" i="44"/>
  <c r="S201" i="45" s="1"/>
  <c r="L193" i="44"/>
  <c r="S193" i="45" s="1"/>
  <c r="L208" i="44"/>
  <c r="S208" i="45" s="1"/>
  <c r="L200" i="44"/>
  <c r="S200" i="45" s="1"/>
  <c r="L192" i="44"/>
  <c r="S192" i="45" s="1"/>
  <c r="L195" i="44"/>
  <c r="S195" i="45" s="1"/>
  <c r="L191" i="44"/>
  <c r="S191" i="45" s="1"/>
  <c r="L218" i="44"/>
  <c r="S218" i="45" s="1"/>
  <c r="L214" i="44"/>
  <c r="S214" i="45" s="1"/>
  <c r="L210" i="44"/>
  <c r="S210" i="45" s="1"/>
  <c r="L216" i="44"/>
  <c r="S216" i="45" s="1"/>
  <c r="L227" i="44"/>
  <c r="S227" i="45" s="1"/>
  <c r="L219" i="44"/>
  <c r="S219" i="45" s="1"/>
  <c r="L215" i="44"/>
  <c r="S215" i="45" s="1"/>
  <c r="L261" i="44"/>
  <c r="S261" i="45" s="1"/>
  <c r="L253" i="44"/>
  <c r="S253" i="45" s="1"/>
  <c r="L249" i="44"/>
  <c r="S249" i="45" s="1"/>
  <c r="L245" i="44"/>
  <c r="S245" i="45" s="1"/>
  <c r="L241" i="44"/>
  <c r="S241" i="45" s="1"/>
  <c r="L237" i="44"/>
  <c r="S237" i="45" s="1"/>
  <c r="L233" i="44"/>
  <c r="S233" i="45" s="1"/>
  <c r="L260" i="44"/>
  <c r="S260" i="45" s="1"/>
  <c r="L252" i="44"/>
  <c r="S252" i="45" s="1"/>
  <c r="L228" i="44"/>
  <c r="S228" i="45" s="1"/>
  <c r="L235" i="44"/>
  <c r="S235" i="45" s="1"/>
  <c r="L272" i="44"/>
  <c r="S272" i="45" s="1"/>
  <c r="L271" i="44"/>
  <c r="S271" i="45" s="1"/>
  <c r="L268" i="44"/>
  <c r="S268" i="45" s="1"/>
  <c r="H16" i="42"/>
  <c r="E110" i="44"/>
  <c r="E121" i="44"/>
  <c r="E19" i="44"/>
  <c r="E55" i="44"/>
  <c r="E112" i="44"/>
  <c r="E128" i="44"/>
  <c r="E124" i="44"/>
  <c r="E140" i="44"/>
  <c r="E8" i="44"/>
  <c r="E12" i="44"/>
  <c r="E16" i="44"/>
  <c r="E20" i="44"/>
  <c r="E24" i="44"/>
  <c r="E28" i="44"/>
  <c r="E32" i="44"/>
  <c r="E36" i="44"/>
  <c r="E40" i="44"/>
  <c r="E44" i="44"/>
  <c r="E48" i="44"/>
  <c r="E56" i="44"/>
  <c r="E60" i="44"/>
  <c r="E64" i="44"/>
  <c r="E68" i="44"/>
  <c r="E72" i="44"/>
  <c r="E76" i="44"/>
  <c r="E84" i="44"/>
  <c r="E88" i="44"/>
  <c r="E92" i="44"/>
  <c r="E96" i="44"/>
  <c r="E100" i="44"/>
  <c r="E104" i="44"/>
  <c r="E114" i="44"/>
  <c r="E125" i="44"/>
  <c r="E126" i="44"/>
  <c r="E127" i="44"/>
  <c r="E130" i="44"/>
  <c r="E133" i="44"/>
  <c r="E141" i="44"/>
  <c r="E105" i="44"/>
  <c r="E115" i="44"/>
  <c r="E116" i="44"/>
  <c r="E107" i="44"/>
  <c r="E108" i="44"/>
  <c r="E136" i="44"/>
  <c r="D289" i="44"/>
  <c r="E120" i="44"/>
  <c r="E129" i="44"/>
  <c r="E137" i="44"/>
  <c r="E134" i="44"/>
  <c r="E138" i="44"/>
  <c r="E142" i="44"/>
  <c r="E146" i="44"/>
  <c r="E150" i="44"/>
  <c r="E154" i="44"/>
  <c r="E162" i="44"/>
  <c r="E166" i="44"/>
  <c r="E170" i="44"/>
  <c r="E174" i="44"/>
  <c r="E178" i="44"/>
  <c r="E182" i="44"/>
  <c r="E186" i="44"/>
  <c r="E202" i="44"/>
  <c r="E206" i="44"/>
  <c r="E222" i="44"/>
  <c r="E226" i="44"/>
  <c r="E238" i="44"/>
  <c r="E242" i="44"/>
  <c r="E246" i="44"/>
  <c r="E250" i="44"/>
  <c r="E254" i="44"/>
  <c r="E258" i="44"/>
  <c r="E262" i="44"/>
  <c r="E276" i="44"/>
  <c r="E281" i="44"/>
  <c r="E273" i="44"/>
  <c r="E282" i="44"/>
  <c r="E131" i="44"/>
  <c r="E135" i="44"/>
  <c r="E139" i="44"/>
  <c r="E143" i="44"/>
  <c r="E147" i="44"/>
  <c r="E151" i="44"/>
  <c r="E163" i="44"/>
  <c r="E171" i="44"/>
  <c r="E175" i="44"/>
  <c r="E179" i="44"/>
  <c r="E183" i="44"/>
  <c r="E199" i="44"/>
  <c r="E203" i="44"/>
  <c r="E223" i="44"/>
  <c r="E239" i="44"/>
  <c r="E243" i="44"/>
  <c r="E247" i="44"/>
  <c r="E251" i="44"/>
  <c r="E255" i="44"/>
  <c r="E259" i="44"/>
  <c r="E263" i="44"/>
  <c r="E287" i="44"/>
  <c r="E283" i="44"/>
  <c r="E279" i="44"/>
  <c r="E274" i="44"/>
  <c r="E275" i="44"/>
  <c r="E278" i="44"/>
  <c r="E264" i="44"/>
  <c r="E265" i="44"/>
  <c r="E284" i="44"/>
  <c r="E285" i="44"/>
  <c r="E277" i="44"/>
  <c r="E286" i="44"/>
  <c r="E269" i="44"/>
  <c r="E270" i="44"/>
  <c r="E280" i="44"/>
  <c r="E288" i="44"/>
  <c r="K6" i="31"/>
  <c r="K7" i="31"/>
  <c r="K8" i="31"/>
  <c r="K9" i="31"/>
  <c r="K10" i="31"/>
  <c r="K11" i="31"/>
  <c r="K12" i="31"/>
  <c r="K13" i="31"/>
  <c r="K14" i="31"/>
  <c r="K15" i="31"/>
  <c r="K16" i="31"/>
  <c r="K17" i="31"/>
  <c r="K18" i="31"/>
  <c r="K19" i="31"/>
  <c r="K20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35" i="31"/>
  <c r="K36" i="31"/>
  <c r="K37" i="31"/>
  <c r="K38" i="31"/>
  <c r="K39" i="31"/>
  <c r="K40" i="31"/>
  <c r="K41" i="31"/>
  <c r="K42" i="31"/>
  <c r="K43" i="31"/>
  <c r="K44" i="31"/>
  <c r="K45" i="31"/>
  <c r="K46" i="31"/>
  <c r="K47" i="31"/>
  <c r="K48" i="31"/>
  <c r="K49" i="31"/>
  <c r="K50" i="31"/>
  <c r="K51" i="31"/>
  <c r="K52" i="31"/>
  <c r="K53" i="31"/>
  <c r="K54" i="31"/>
  <c r="K55" i="31"/>
  <c r="K56" i="31"/>
  <c r="K57" i="31"/>
  <c r="K59" i="31"/>
  <c r="K60" i="31"/>
  <c r="K61" i="31"/>
  <c r="K62" i="31"/>
  <c r="K63" i="31"/>
  <c r="K64" i="31"/>
  <c r="K65" i="31"/>
  <c r="K66" i="31"/>
  <c r="K67" i="31"/>
  <c r="K68" i="31"/>
  <c r="K69" i="31"/>
  <c r="K70" i="31"/>
  <c r="K71" i="31"/>
  <c r="K72" i="31"/>
  <c r="K73" i="31"/>
  <c r="K74" i="31"/>
  <c r="K75" i="31"/>
  <c r="K76" i="31"/>
  <c r="K77" i="31"/>
  <c r="K78" i="31"/>
  <c r="K79" i="31"/>
  <c r="K80" i="31"/>
  <c r="K81" i="31"/>
  <c r="K82" i="31"/>
  <c r="K83" i="31"/>
  <c r="K84" i="31"/>
  <c r="K85" i="31"/>
  <c r="K86" i="31"/>
  <c r="K87" i="31"/>
  <c r="K89" i="31"/>
  <c r="K90" i="31"/>
  <c r="K91" i="31"/>
  <c r="K92" i="31"/>
  <c r="K93" i="31"/>
  <c r="K94" i="31"/>
  <c r="K95" i="31"/>
  <c r="K96" i="31"/>
  <c r="K97" i="31"/>
  <c r="K98" i="31"/>
  <c r="K99" i="31"/>
  <c r="K100" i="31"/>
  <c r="K101" i="31"/>
  <c r="K102" i="31"/>
  <c r="K103" i="31"/>
  <c r="K104" i="31"/>
  <c r="K106" i="31"/>
  <c r="K107" i="31"/>
  <c r="K108" i="31"/>
  <c r="K109" i="31"/>
  <c r="K110" i="31"/>
  <c r="K111" i="31"/>
  <c r="K112" i="31"/>
  <c r="K113" i="31"/>
  <c r="K114" i="31"/>
  <c r="K115" i="31"/>
  <c r="K116" i="31"/>
  <c r="K117" i="31"/>
  <c r="K118" i="31"/>
  <c r="K119" i="31"/>
  <c r="K120" i="31"/>
  <c r="K121" i="31"/>
  <c r="K122" i="31"/>
  <c r="K123" i="31"/>
  <c r="K124" i="31"/>
  <c r="K125" i="31"/>
  <c r="K126" i="31"/>
  <c r="K127" i="31"/>
  <c r="K128" i="31"/>
  <c r="K129" i="31"/>
  <c r="K130" i="31"/>
  <c r="K131" i="31"/>
  <c r="K132" i="31"/>
  <c r="K133" i="31"/>
  <c r="K134" i="31"/>
  <c r="K136" i="31"/>
  <c r="K137" i="31"/>
  <c r="K138" i="31"/>
  <c r="K139" i="31"/>
  <c r="K140" i="31"/>
  <c r="K141" i="31"/>
  <c r="K142" i="31"/>
  <c r="K143" i="31"/>
  <c r="K144" i="31"/>
  <c r="K145" i="31"/>
  <c r="K146" i="31"/>
  <c r="K147" i="31"/>
  <c r="K148" i="31"/>
  <c r="K149" i="31"/>
  <c r="K151" i="31"/>
  <c r="K152" i="31"/>
  <c r="K153" i="31"/>
  <c r="K154" i="31"/>
  <c r="K155" i="31"/>
  <c r="K156" i="31"/>
  <c r="K157" i="31"/>
  <c r="K158" i="31"/>
  <c r="K159" i="31"/>
  <c r="K160" i="31"/>
  <c r="K161" i="31"/>
  <c r="K162" i="31"/>
  <c r="K163" i="31"/>
  <c r="K164" i="31"/>
  <c r="K165" i="31"/>
  <c r="K167" i="31"/>
  <c r="K168" i="31"/>
  <c r="K169" i="31"/>
  <c r="K170" i="31"/>
  <c r="K171" i="31"/>
  <c r="K172" i="31"/>
  <c r="K173" i="31"/>
  <c r="K174" i="31"/>
  <c r="K175" i="31"/>
  <c r="K176" i="31"/>
  <c r="K177" i="31"/>
  <c r="K178" i="31"/>
  <c r="K179" i="31"/>
  <c r="K180" i="31"/>
  <c r="K181" i="31"/>
  <c r="K182" i="31"/>
  <c r="K183" i="31"/>
  <c r="K184" i="31"/>
  <c r="K185" i="31"/>
  <c r="K186" i="31"/>
  <c r="K187" i="31"/>
  <c r="K188" i="31"/>
  <c r="K189" i="31"/>
  <c r="K190" i="31"/>
  <c r="K191" i="31"/>
  <c r="K192" i="31"/>
  <c r="K193" i="31"/>
  <c r="K194" i="31"/>
  <c r="K195" i="31"/>
  <c r="K196" i="31"/>
  <c r="K197" i="31"/>
  <c r="K199" i="31"/>
  <c r="K200" i="31"/>
  <c r="K201" i="31"/>
  <c r="K202" i="31"/>
  <c r="K203" i="31"/>
  <c r="K204" i="31"/>
  <c r="K205" i="31"/>
  <c r="K206" i="31"/>
  <c r="K207" i="31"/>
  <c r="K208" i="31"/>
  <c r="K209" i="31"/>
  <c r="K210" i="31"/>
  <c r="K211" i="31"/>
  <c r="K212" i="31"/>
  <c r="K213" i="31"/>
  <c r="K214" i="31"/>
  <c r="K215" i="31"/>
  <c r="K216" i="31"/>
  <c r="K217" i="31"/>
  <c r="K218" i="31"/>
  <c r="K220" i="31"/>
  <c r="K221" i="31"/>
  <c r="K222" i="31"/>
  <c r="K223" i="31"/>
  <c r="K224" i="31"/>
  <c r="K225" i="31"/>
  <c r="K226" i="31"/>
  <c r="K227" i="31"/>
  <c r="K228" i="31"/>
  <c r="K229" i="31"/>
  <c r="K230" i="31"/>
  <c r="K231" i="31"/>
  <c r="K232" i="31"/>
  <c r="K233" i="31"/>
  <c r="K234" i="31"/>
  <c r="K235" i="31"/>
  <c r="K236" i="31"/>
  <c r="K237" i="31"/>
  <c r="K238" i="31"/>
  <c r="K240" i="31"/>
  <c r="K241" i="31"/>
  <c r="K242" i="31"/>
  <c r="K243" i="31"/>
  <c r="K244" i="31"/>
  <c r="K245" i="31"/>
  <c r="K246" i="31"/>
  <c r="K247" i="31"/>
  <c r="K248" i="31"/>
  <c r="K249" i="31"/>
  <c r="K250" i="31"/>
  <c r="K251" i="31"/>
  <c r="K252" i="31"/>
  <c r="K253" i="31"/>
  <c r="K254" i="31"/>
  <c r="K255" i="31"/>
  <c r="K256" i="31"/>
  <c r="K257" i="31"/>
  <c r="K258" i="31"/>
  <c r="K259" i="31"/>
  <c r="K260" i="31"/>
  <c r="K261" i="31"/>
  <c r="K262" i="31"/>
  <c r="K263" i="31"/>
  <c r="K264" i="31"/>
  <c r="K265" i="31"/>
  <c r="K266" i="31"/>
  <c r="K267" i="31"/>
  <c r="K268" i="31"/>
  <c r="K269" i="31"/>
  <c r="K270" i="31"/>
  <c r="K271" i="31"/>
  <c r="K272" i="31"/>
  <c r="K273" i="31"/>
  <c r="K274" i="31"/>
  <c r="K275" i="31"/>
  <c r="K277" i="31"/>
  <c r="K278" i="31"/>
  <c r="K279" i="31"/>
  <c r="K280" i="31"/>
  <c r="K281" i="31"/>
  <c r="K282" i="31"/>
  <c r="K283" i="31"/>
  <c r="K284" i="31"/>
  <c r="K285" i="31"/>
  <c r="K286" i="31"/>
  <c r="K287" i="31"/>
  <c r="K288" i="31"/>
  <c r="K289" i="31"/>
  <c r="K290" i="31"/>
  <c r="K291" i="31"/>
  <c r="K292" i="31"/>
  <c r="K293" i="31"/>
  <c r="K294" i="31"/>
  <c r="K295" i="31"/>
  <c r="K296" i="31"/>
  <c r="K297" i="31"/>
  <c r="K298" i="31"/>
  <c r="K299" i="31"/>
  <c r="K300" i="31"/>
  <c r="K301" i="31"/>
  <c r="K4" i="31"/>
  <c r="T1" i="37"/>
  <c r="S1" i="37"/>
  <c r="R1" i="37"/>
  <c r="Q1" i="37"/>
  <c r="P1" i="37"/>
  <c r="O1" i="37"/>
  <c r="N1" i="37"/>
  <c r="M1" i="37"/>
  <c r="K1" i="37"/>
  <c r="J1" i="37"/>
  <c r="I1" i="37"/>
  <c r="H1" i="37"/>
  <c r="G1" i="37"/>
  <c r="F1" i="37"/>
  <c r="E1" i="37"/>
  <c r="D1" i="37"/>
  <c r="T1" i="36"/>
  <c r="S1" i="36"/>
  <c r="R1" i="36"/>
  <c r="Q1" i="36"/>
  <c r="P1" i="36"/>
  <c r="O1" i="36"/>
  <c r="N1" i="36"/>
  <c r="M1" i="36"/>
  <c r="K1" i="36"/>
  <c r="J1" i="36"/>
  <c r="I1" i="36"/>
  <c r="H1" i="36"/>
  <c r="G1" i="36"/>
  <c r="F1" i="36"/>
  <c r="E1" i="36"/>
  <c r="D1" i="36"/>
  <c r="D289" i="35"/>
  <c r="E288" i="35"/>
  <c r="E287" i="35"/>
  <c r="E286" i="35"/>
  <c r="E285" i="35"/>
  <c r="E284" i="35"/>
  <c r="E283" i="35"/>
  <c r="E282" i="35"/>
  <c r="E281" i="35"/>
  <c r="E280" i="35"/>
  <c r="E279" i="35"/>
  <c r="E278" i="35"/>
  <c r="E277" i="35"/>
  <c r="E276" i="35"/>
  <c r="E275" i="35"/>
  <c r="E274" i="35"/>
  <c r="E273" i="35"/>
  <c r="E272" i="35"/>
  <c r="E271" i="35"/>
  <c r="E270" i="35"/>
  <c r="E269" i="35"/>
  <c r="E268" i="35"/>
  <c r="E267" i="35"/>
  <c r="E266" i="35"/>
  <c r="M265" i="35"/>
  <c r="E265" i="35"/>
  <c r="E264" i="35"/>
  <c r="E263" i="35"/>
  <c r="E262" i="35"/>
  <c r="E261" i="35"/>
  <c r="E260" i="35"/>
  <c r="E259" i="35"/>
  <c r="E258" i="35"/>
  <c r="E257" i="35"/>
  <c r="E256" i="35"/>
  <c r="E255" i="35"/>
  <c r="E254" i="35"/>
  <c r="E253" i="35"/>
  <c r="E252" i="35"/>
  <c r="E251" i="35"/>
  <c r="E250" i="35"/>
  <c r="E249" i="35"/>
  <c r="E248" i="35"/>
  <c r="E247" i="35"/>
  <c r="E246" i="35"/>
  <c r="E245" i="35"/>
  <c r="E244" i="35"/>
  <c r="E243" i="35"/>
  <c r="E242" i="35"/>
  <c r="E241" i="35"/>
  <c r="E240" i="35"/>
  <c r="E239" i="35"/>
  <c r="E238" i="35"/>
  <c r="E237" i="35"/>
  <c r="E236" i="35"/>
  <c r="E235" i="35"/>
  <c r="E234" i="35"/>
  <c r="M233" i="35"/>
  <c r="E233" i="35"/>
  <c r="E232" i="35"/>
  <c r="E231" i="35"/>
  <c r="E230" i="35"/>
  <c r="E229" i="35"/>
  <c r="E228" i="35"/>
  <c r="E227" i="35"/>
  <c r="E226" i="35"/>
  <c r="E225" i="35"/>
  <c r="E224" i="35"/>
  <c r="E223" i="35"/>
  <c r="E222" i="35"/>
  <c r="E221" i="35"/>
  <c r="E220" i="35"/>
  <c r="E219" i="35"/>
  <c r="E218" i="35"/>
  <c r="E217" i="35"/>
  <c r="E216" i="35"/>
  <c r="E215" i="35"/>
  <c r="E214" i="35"/>
  <c r="E213" i="35"/>
  <c r="E212" i="35"/>
  <c r="E211" i="35"/>
  <c r="E210" i="35"/>
  <c r="E209" i="35"/>
  <c r="E208" i="35"/>
  <c r="E207" i="35"/>
  <c r="E206" i="35"/>
  <c r="E205" i="35"/>
  <c r="E204" i="35"/>
  <c r="E203" i="35"/>
  <c r="E202" i="35"/>
  <c r="E201" i="35"/>
  <c r="E200" i="35"/>
  <c r="E199" i="35"/>
  <c r="E198" i="35"/>
  <c r="E197" i="35"/>
  <c r="E196" i="35"/>
  <c r="E195" i="35"/>
  <c r="E194" i="35"/>
  <c r="E193" i="35"/>
  <c r="E192" i="35"/>
  <c r="E191" i="35"/>
  <c r="E190" i="35"/>
  <c r="E189" i="35"/>
  <c r="E188" i="35"/>
  <c r="E187" i="35"/>
  <c r="E186" i="35"/>
  <c r="E185" i="35"/>
  <c r="E184" i="35"/>
  <c r="E183" i="35"/>
  <c r="E182" i="35"/>
  <c r="E181" i="35"/>
  <c r="E180" i="35"/>
  <c r="E179" i="35"/>
  <c r="E178" i="35"/>
  <c r="E177" i="35"/>
  <c r="E176" i="35"/>
  <c r="E175" i="35"/>
  <c r="E174" i="35"/>
  <c r="E173" i="35"/>
  <c r="E172" i="35"/>
  <c r="E171" i="35"/>
  <c r="E170" i="35"/>
  <c r="E169" i="35"/>
  <c r="E168" i="35"/>
  <c r="E167" i="35"/>
  <c r="E166" i="35"/>
  <c r="E165" i="35"/>
  <c r="E164" i="35"/>
  <c r="E163" i="35"/>
  <c r="E162" i="35"/>
  <c r="E161" i="35"/>
  <c r="E160" i="35"/>
  <c r="E159" i="35"/>
  <c r="E158" i="35"/>
  <c r="E157" i="35"/>
  <c r="E156" i="35"/>
  <c r="E155" i="35"/>
  <c r="E154" i="35"/>
  <c r="E153" i="35"/>
  <c r="E152" i="35"/>
  <c r="E151" i="35"/>
  <c r="E150" i="35"/>
  <c r="E149" i="35"/>
  <c r="E148" i="35"/>
  <c r="E147" i="35"/>
  <c r="E146" i="35"/>
  <c r="E145" i="35"/>
  <c r="E144" i="35"/>
  <c r="E143" i="35"/>
  <c r="E142" i="35"/>
  <c r="E141" i="35"/>
  <c r="E140" i="35"/>
  <c r="E139" i="35"/>
  <c r="E138" i="35"/>
  <c r="E137" i="35"/>
  <c r="E136" i="35"/>
  <c r="E135" i="35"/>
  <c r="E134" i="35"/>
  <c r="E133" i="35"/>
  <c r="E132" i="35"/>
  <c r="E131" i="35"/>
  <c r="E130" i="35"/>
  <c r="E129" i="35"/>
  <c r="E128" i="35"/>
  <c r="E127" i="35"/>
  <c r="E126" i="35"/>
  <c r="E125" i="35"/>
  <c r="E124" i="35"/>
  <c r="E123" i="35"/>
  <c r="E122" i="35"/>
  <c r="E121" i="35"/>
  <c r="E120" i="35"/>
  <c r="E119" i="35"/>
  <c r="E118" i="35"/>
  <c r="E117" i="35"/>
  <c r="E116" i="35"/>
  <c r="E115" i="35"/>
  <c r="E114" i="35"/>
  <c r="E113" i="35"/>
  <c r="E112" i="35"/>
  <c r="E111" i="35"/>
  <c r="E110" i="35"/>
  <c r="E109" i="35"/>
  <c r="E108" i="35"/>
  <c r="E107" i="35"/>
  <c r="E106" i="35"/>
  <c r="E105" i="35"/>
  <c r="E104" i="35"/>
  <c r="E103" i="35"/>
  <c r="E102" i="35"/>
  <c r="E101" i="35"/>
  <c r="E100" i="35"/>
  <c r="E99" i="35"/>
  <c r="E98" i="35"/>
  <c r="E97" i="35"/>
  <c r="E96" i="35"/>
  <c r="E95" i="35"/>
  <c r="E94" i="35"/>
  <c r="E93" i="35"/>
  <c r="E92" i="35"/>
  <c r="E91" i="35"/>
  <c r="E90" i="35"/>
  <c r="E89" i="35"/>
  <c r="E88" i="35"/>
  <c r="E87" i="35"/>
  <c r="E86" i="35"/>
  <c r="E85" i="35"/>
  <c r="E84" i="35"/>
  <c r="E83" i="35"/>
  <c r="E82" i="35"/>
  <c r="E81" i="35"/>
  <c r="E80" i="35"/>
  <c r="E79" i="35"/>
  <c r="E78" i="35"/>
  <c r="E77" i="35"/>
  <c r="E76" i="35"/>
  <c r="E75" i="35"/>
  <c r="E74" i="35"/>
  <c r="E73" i="35"/>
  <c r="E72" i="35"/>
  <c r="E71" i="35"/>
  <c r="E70" i="35"/>
  <c r="E69" i="35"/>
  <c r="E68" i="35"/>
  <c r="E67" i="35"/>
  <c r="E66" i="35"/>
  <c r="E65" i="35"/>
  <c r="E64" i="35"/>
  <c r="E63" i="35"/>
  <c r="E62" i="35"/>
  <c r="E61" i="35"/>
  <c r="E60" i="35"/>
  <c r="E59" i="35"/>
  <c r="E58" i="35"/>
  <c r="E57" i="35"/>
  <c r="E56" i="35"/>
  <c r="E55" i="35"/>
  <c r="E54" i="35"/>
  <c r="E53" i="35"/>
  <c r="E52" i="35"/>
  <c r="E51" i="35"/>
  <c r="E50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E5" i="35"/>
  <c r="E4" i="35"/>
  <c r="E3" i="35"/>
  <c r="D289" i="34"/>
  <c r="E284" i="34" s="1"/>
  <c r="E285" i="34"/>
  <c r="E281" i="34"/>
  <c r="E277" i="34"/>
  <c r="E273" i="34"/>
  <c r="E269" i="34"/>
  <c r="E267" i="34"/>
  <c r="E266" i="34"/>
  <c r="E265" i="34"/>
  <c r="E264" i="34"/>
  <c r="E263" i="34"/>
  <c r="E262" i="34"/>
  <c r="E261" i="34"/>
  <c r="E260" i="34"/>
  <c r="E259" i="34"/>
  <c r="E258" i="34"/>
  <c r="E257" i="34"/>
  <c r="E256" i="34"/>
  <c r="E255" i="34"/>
  <c r="E254" i="34"/>
  <c r="E253" i="34"/>
  <c r="E252" i="34"/>
  <c r="E251" i="34"/>
  <c r="E250" i="34"/>
  <c r="E249" i="34"/>
  <c r="E248" i="34"/>
  <c r="E247" i="34"/>
  <c r="E246" i="34"/>
  <c r="E245" i="34"/>
  <c r="E244" i="34"/>
  <c r="E243" i="34"/>
  <c r="E242" i="34"/>
  <c r="E241" i="34"/>
  <c r="E240" i="34"/>
  <c r="E239" i="34"/>
  <c r="E238" i="34"/>
  <c r="E237" i="34"/>
  <c r="E236" i="34"/>
  <c r="E235" i="34"/>
  <c r="E234" i="34"/>
  <c r="E233" i="34"/>
  <c r="E232" i="34"/>
  <c r="E231" i="34"/>
  <c r="E230" i="34"/>
  <c r="E229" i="34"/>
  <c r="E228" i="34"/>
  <c r="E227" i="34"/>
  <c r="E226" i="34"/>
  <c r="E225" i="34"/>
  <c r="E224" i="34"/>
  <c r="E223" i="34"/>
  <c r="E222" i="34"/>
  <c r="E221" i="34"/>
  <c r="E220" i="34"/>
  <c r="E219" i="34"/>
  <c r="E218" i="34"/>
  <c r="E217" i="34"/>
  <c r="E216" i="34"/>
  <c r="E215" i="34"/>
  <c r="E214" i="34"/>
  <c r="E213" i="34"/>
  <c r="E212" i="34"/>
  <c r="E211" i="34"/>
  <c r="E210" i="34"/>
  <c r="E209" i="34"/>
  <c r="E208" i="34"/>
  <c r="E207" i="34"/>
  <c r="E206" i="34"/>
  <c r="E205" i="34"/>
  <c r="E204" i="34"/>
  <c r="E203" i="34"/>
  <c r="E202" i="34"/>
  <c r="E201" i="34"/>
  <c r="E200" i="34"/>
  <c r="E199" i="34"/>
  <c r="E198" i="34"/>
  <c r="E197" i="34"/>
  <c r="E196" i="34"/>
  <c r="E195" i="34"/>
  <c r="E194" i="34"/>
  <c r="E193" i="34"/>
  <c r="E192" i="34"/>
  <c r="E191" i="34"/>
  <c r="E190" i="34"/>
  <c r="E189" i="34"/>
  <c r="E188" i="34"/>
  <c r="E187" i="34"/>
  <c r="E186" i="34"/>
  <c r="E185" i="34"/>
  <c r="E184" i="34"/>
  <c r="E183" i="34"/>
  <c r="E182" i="34"/>
  <c r="E181" i="34"/>
  <c r="E180" i="34"/>
  <c r="E179" i="34"/>
  <c r="E178" i="34"/>
  <c r="E177" i="34"/>
  <c r="E176" i="34"/>
  <c r="E175" i="34"/>
  <c r="E174" i="34"/>
  <c r="E173" i="34"/>
  <c r="E172" i="34"/>
  <c r="E171" i="34"/>
  <c r="E170" i="34"/>
  <c r="E169" i="34"/>
  <c r="E168" i="34"/>
  <c r="E167" i="34"/>
  <c r="E166" i="34"/>
  <c r="E165" i="34"/>
  <c r="E164" i="34"/>
  <c r="E163" i="34"/>
  <c r="E162" i="34"/>
  <c r="E161" i="34"/>
  <c r="E160" i="34"/>
  <c r="E159" i="34"/>
  <c r="E158" i="34"/>
  <c r="E157" i="34"/>
  <c r="E156" i="34"/>
  <c r="E155" i="34"/>
  <c r="E154" i="34"/>
  <c r="E153" i="34"/>
  <c r="E152" i="34"/>
  <c r="E151" i="34"/>
  <c r="E150" i="34"/>
  <c r="E149" i="34"/>
  <c r="E148" i="34"/>
  <c r="E147" i="34"/>
  <c r="E146" i="34"/>
  <c r="E145" i="34"/>
  <c r="E144" i="34"/>
  <c r="E143" i="34"/>
  <c r="E142" i="34"/>
  <c r="E141" i="34"/>
  <c r="E140" i="34"/>
  <c r="E139" i="34"/>
  <c r="E138" i="34"/>
  <c r="E137" i="34"/>
  <c r="E136" i="34"/>
  <c r="E135" i="34"/>
  <c r="E134" i="34"/>
  <c r="E133" i="34"/>
  <c r="E132" i="34"/>
  <c r="E131" i="34"/>
  <c r="E130" i="34"/>
  <c r="E129" i="34"/>
  <c r="E128" i="34"/>
  <c r="E127" i="34"/>
  <c r="E126" i="34"/>
  <c r="E125" i="34"/>
  <c r="E124" i="34"/>
  <c r="E123" i="34"/>
  <c r="E122" i="34"/>
  <c r="E121" i="34"/>
  <c r="E120" i="34"/>
  <c r="E119" i="34"/>
  <c r="E118" i="34"/>
  <c r="E117" i="34"/>
  <c r="E116" i="34"/>
  <c r="E115" i="34"/>
  <c r="E114" i="34"/>
  <c r="E113" i="34"/>
  <c r="E112" i="34"/>
  <c r="E111" i="34"/>
  <c r="E110" i="34"/>
  <c r="E109" i="34"/>
  <c r="E108" i="34"/>
  <c r="E107" i="34"/>
  <c r="E106" i="34"/>
  <c r="E105" i="34"/>
  <c r="E104" i="34"/>
  <c r="E103" i="34"/>
  <c r="E102" i="34"/>
  <c r="E101" i="34"/>
  <c r="E100" i="34"/>
  <c r="E99" i="34"/>
  <c r="E98" i="34"/>
  <c r="E97" i="34"/>
  <c r="E96" i="34"/>
  <c r="E95" i="34"/>
  <c r="E94" i="34"/>
  <c r="E93" i="34"/>
  <c r="E92" i="34"/>
  <c r="E91" i="34"/>
  <c r="E90" i="34"/>
  <c r="E89" i="34"/>
  <c r="E88" i="34"/>
  <c r="E87" i="34"/>
  <c r="E86" i="34"/>
  <c r="E85" i="34"/>
  <c r="E84" i="34"/>
  <c r="E83" i="34"/>
  <c r="E82" i="34"/>
  <c r="E81" i="34"/>
  <c r="E80" i="34"/>
  <c r="E79" i="34"/>
  <c r="E78" i="34"/>
  <c r="E77" i="34"/>
  <c r="E76" i="34"/>
  <c r="E75" i="34"/>
  <c r="E74" i="34"/>
  <c r="E73" i="34"/>
  <c r="E72" i="34"/>
  <c r="E71" i="34"/>
  <c r="E70" i="34"/>
  <c r="E69" i="34"/>
  <c r="E68" i="34"/>
  <c r="E67" i="34"/>
  <c r="E66" i="34"/>
  <c r="E65" i="34"/>
  <c r="E64" i="34"/>
  <c r="E63" i="34"/>
  <c r="E62" i="34"/>
  <c r="E61" i="34"/>
  <c r="E60" i="34"/>
  <c r="E59" i="34"/>
  <c r="E58" i="34"/>
  <c r="E57" i="34"/>
  <c r="E56" i="34"/>
  <c r="E55" i="34"/>
  <c r="E54" i="34"/>
  <c r="E53" i="34"/>
  <c r="E52" i="34"/>
  <c r="E51" i="34"/>
  <c r="E50" i="34"/>
  <c r="E49" i="34"/>
  <c r="E48" i="34"/>
  <c r="E47" i="34"/>
  <c r="E46" i="34"/>
  <c r="E45" i="34"/>
  <c r="E44" i="34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E9" i="34"/>
  <c r="E8" i="34"/>
  <c r="E7" i="34"/>
  <c r="E6" i="34"/>
  <c r="E5" i="34"/>
  <c r="E4" i="34"/>
  <c r="E3" i="34"/>
  <c r="G16" i="33"/>
  <c r="I15" i="33"/>
  <c r="H15" i="33"/>
  <c r="G15" i="33"/>
  <c r="F15" i="33"/>
  <c r="E15" i="33"/>
  <c r="I269" i="35" s="1"/>
  <c r="D15" i="33"/>
  <c r="C15" i="33"/>
  <c r="B15" i="33"/>
  <c r="I14" i="33"/>
  <c r="H14" i="33"/>
  <c r="G14" i="33"/>
  <c r="F14" i="33"/>
  <c r="E14" i="33"/>
  <c r="I237" i="35" s="1"/>
  <c r="D14" i="33"/>
  <c r="C14" i="33"/>
  <c r="B14" i="33"/>
  <c r="I13" i="33"/>
  <c r="H13" i="33"/>
  <c r="G13" i="33"/>
  <c r="F13" i="33"/>
  <c r="J214" i="35" s="1"/>
  <c r="E13" i="33"/>
  <c r="I215" i="35" s="1"/>
  <c r="D13" i="33"/>
  <c r="C13" i="33"/>
  <c r="G217" i="35" s="1"/>
  <c r="B13" i="33"/>
  <c r="F222" i="35" s="1"/>
  <c r="I12" i="33"/>
  <c r="H12" i="33"/>
  <c r="G12" i="33"/>
  <c r="F12" i="33"/>
  <c r="J206" i="35" s="1"/>
  <c r="E12" i="33"/>
  <c r="I207" i="35" s="1"/>
  <c r="D12" i="33"/>
  <c r="C12" i="33"/>
  <c r="G201" i="35" s="1"/>
  <c r="B12" i="33"/>
  <c r="I11" i="33"/>
  <c r="H11" i="33"/>
  <c r="G11" i="33"/>
  <c r="F11" i="33"/>
  <c r="J182" i="35" s="1"/>
  <c r="E11" i="33"/>
  <c r="I183" i="35" s="1"/>
  <c r="D11" i="33"/>
  <c r="C11" i="33"/>
  <c r="G185" i="35" s="1"/>
  <c r="B11" i="33"/>
  <c r="I10" i="33"/>
  <c r="H10" i="33"/>
  <c r="G10" i="33"/>
  <c r="F10" i="33"/>
  <c r="J150" i="35" s="1"/>
  <c r="E10" i="33"/>
  <c r="I151" i="35" s="1"/>
  <c r="D10" i="33"/>
  <c r="C10" i="33"/>
  <c r="G153" i="35" s="1"/>
  <c r="B10" i="33"/>
  <c r="I9" i="33"/>
  <c r="H9" i="33"/>
  <c r="G9" i="33"/>
  <c r="F9" i="33"/>
  <c r="J142" i="35" s="1"/>
  <c r="E9" i="33"/>
  <c r="I135" i="35" s="1"/>
  <c r="D9" i="33"/>
  <c r="C9" i="33"/>
  <c r="G137" i="35" s="1"/>
  <c r="B9" i="33"/>
  <c r="I8" i="33"/>
  <c r="H8" i="33"/>
  <c r="G8" i="33"/>
  <c r="F8" i="33"/>
  <c r="J126" i="35" s="1"/>
  <c r="E8" i="33"/>
  <c r="I127" i="35" s="1"/>
  <c r="D8" i="33"/>
  <c r="C8" i="33"/>
  <c r="G121" i="35" s="1"/>
  <c r="B8" i="33"/>
  <c r="I7" i="33"/>
  <c r="H7" i="33"/>
  <c r="G7" i="33"/>
  <c r="F7" i="33"/>
  <c r="J94" i="35" s="1"/>
  <c r="E7" i="33"/>
  <c r="I95" i="35" s="1"/>
  <c r="D7" i="33"/>
  <c r="C7" i="33"/>
  <c r="G97" i="35" s="1"/>
  <c r="B7" i="33"/>
  <c r="I6" i="33"/>
  <c r="H6" i="33"/>
  <c r="G6" i="33"/>
  <c r="F6" i="33"/>
  <c r="J78" i="35" s="1"/>
  <c r="E6" i="33"/>
  <c r="I79" i="35" s="1"/>
  <c r="D6" i="33"/>
  <c r="C6" i="33"/>
  <c r="G81" i="35" s="1"/>
  <c r="B6" i="33"/>
  <c r="I5" i="33"/>
  <c r="H5" i="33"/>
  <c r="G5" i="33"/>
  <c r="F5" i="33"/>
  <c r="J54" i="35" s="1"/>
  <c r="E5" i="33"/>
  <c r="I47" i="35" s="1"/>
  <c r="D5" i="33"/>
  <c r="C5" i="33"/>
  <c r="G49" i="35" s="1"/>
  <c r="B5" i="33"/>
  <c r="I4" i="33"/>
  <c r="H4" i="33"/>
  <c r="G4" i="33"/>
  <c r="F4" i="33"/>
  <c r="J14" i="35" s="1"/>
  <c r="E4" i="33"/>
  <c r="I15" i="35" s="1"/>
  <c r="D4" i="33"/>
  <c r="C4" i="33"/>
  <c r="C16" i="33" s="1"/>
  <c r="B4" i="33"/>
  <c r="I3" i="33"/>
  <c r="M3" i="35" s="1"/>
  <c r="H3" i="33"/>
  <c r="G3" i="33"/>
  <c r="K3" i="35" s="1"/>
  <c r="F3" i="33"/>
  <c r="J3" i="35" s="1"/>
  <c r="E3" i="33"/>
  <c r="I3" i="35" s="1"/>
  <c r="D3" i="33"/>
  <c r="H3" i="35" s="1"/>
  <c r="C3" i="33"/>
  <c r="G3" i="35" s="1"/>
  <c r="B3" i="33"/>
  <c r="F3" i="35" s="1"/>
  <c r="I16" i="32"/>
  <c r="H16" i="32"/>
  <c r="G16" i="32"/>
  <c r="F16" i="32"/>
  <c r="E16" i="32"/>
  <c r="D16" i="32"/>
  <c r="C16" i="32"/>
  <c r="B16" i="32"/>
  <c r="J19" i="32" s="1"/>
  <c r="J4" i="44" l="1"/>
  <c r="Q4" i="45" s="1"/>
  <c r="H214" i="44"/>
  <c r="O214" i="45" s="1"/>
  <c r="G145" i="44"/>
  <c r="N145" i="45" s="1"/>
  <c r="G103" i="44"/>
  <c r="N103" i="45" s="1"/>
  <c r="F123" i="44"/>
  <c r="M123" i="45" s="1"/>
  <c r="K37" i="44"/>
  <c r="R37" i="45" s="1"/>
  <c r="J101" i="44"/>
  <c r="Q101" i="45" s="1"/>
  <c r="I101" i="44"/>
  <c r="P101" i="45" s="1"/>
  <c r="M241" i="44"/>
  <c r="T241" i="45" s="1"/>
  <c r="K86" i="44"/>
  <c r="R86" i="45" s="1"/>
  <c r="G232" i="44"/>
  <c r="N232" i="45" s="1"/>
  <c r="G169" i="44"/>
  <c r="N169" i="45" s="1"/>
  <c r="M86" i="44"/>
  <c r="T86" i="45" s="1"/>
  <c r="K4" i="44"/>
  <c r="R4" i="45" s="1"/>
  <c r="H167" i="44"/>
  <c r="O167" i="45" s="1"/>
  <c r="F37" i="44"/>
  <c r="M37" i="45" s="1"/>
  <c r="M167" i="44"/>
  <c r="T167" i="45" s="1"/>
  <c r="J266" i="44"/>
  <c r="Q266" i="45" s="1"/>
  <c r="J169" i="44"/>
  <c r="Q169" i="45" s="1"/>
  <c r="I160" i="44"/>
  <c r="P160" i="45" s="1"/>
  <c r="I103" i="44"/>
  <c r="P103" i="45" s="1"/>
  <c r="M160" i="44"/>
  <c r="T160" i="45" s="1"/>
  <c r="H198" i="44"/>
  <c r="O198" i="45" s="1"/>
  <c r="G198" i="44"/>
  <c r="N198" i="45" s="1"/>
  <c r="G123" i="44"/>
  <c r="N123" i="45" s="1"/>
  <c r="G22" i="44"/>
  <c r="N22" i="45" s="1"/>
  <c r="I145" i="44"/>
  <c r="P145" i="45" s="1"/>
  <c r="J271" i="44"/>
  <c r="Q271" i="45" s="1"/>
  <c r="G214" i="44"/>
  <c r="N214" i="45" s="1"/>
  <c r="G86" i="44"/>
  <c r="N86" i="45" s="1"/>
  <c r="G58" i="44"/>
  <c r="N58" i="45" s="1"/>
  <c r="F169" i="44"/>
  <c r="M169" i="45" s="1"/>
  <c r="L101" i="44"/>
  <c r="S101" i="45" s="1"/>
  <c r="L86" i="44"/>
  <c r="S86" i="45" s="1"/>
  <c r="K22" i="44"/>
  <c r="R22" i="45" s="1"/>
  <c r="J159" i="44"/>
  <c r="Q159" i="45" s="1"/>
  <c r="I241" i="44"/>
  <c r="P241" i="45" s="1"/>
  <c r="I37" i="44"/>
  <c r="P37" i="45" s="1"/>
  <c r="H271" i="44"/>
  <c r="O271" i="45" s="1"/>
  <c r="H160" i="44"/>
  <c r="O160" i="45" s="1"/>
  <c r="H103" i="44"/>
  <c r="O103" i="45" s="1"/>
  <c r="G241" i="44"/>
  <c r="N241" i="45" s="1"/>
  <c r="G159" i="44"/>
  <c r="N159" i="45" s="1"/>
  <c r="M94" i="44"/>
  <c r="T94" i="45" s="1"/>
  <c r="F214" i="44"/>
  <c r="M214" i="45" s="1"/>
  <c r="F200" i="44"/>
  <c r="M200" i="45" s="1"/>
  <c r="F4" i="44"/>
  <c r="M4" i="45" s="1"/>
  <c r="M70" i="44"/>
  <c r="T70" i="45" s="1"/>
  <c r="J167" i="44"/>
  <c r="Q167" i="45" s="1"/>
  <c r="G4" i="44"/>
  <c r="N4" i="45" s="1"/>
  <c r="L159" i="44"/>
  <c r="S159" i="45" s="1"/>
  <c r="K123" i="44"/>
  <c r="R123" i="45" s="1"/>
  <c r="J22" i="44"/>
  <c r="Q22" i="45" s="1"/>
  <c r="I169" i="44"/>
  <c r="P169" i="45" s="1"/>
  <c r="I123" i="44"/>
  <c r="P123" i="45" s="1"/>
  <c r="I22" i="44"/>
  <c r="P22" i="45" s="1"/>
  <c r="H266" i="44"/>
  <c r="O266" i="45" s="1"/>
  <c r="H123" i="44"/>
  <c r="O123" i="45" s="1"/>
  <c r="G101" i="44"/>
  <c r="N101" i="45" s="1"/>
  <c r="F159" i="44"/>
  <c r="M159" i="45" s="1"/>
  <c r="F145" i="44"/>
  <c r="M145" i="45" s="1"/>
  <c r="F101" i="44"/>
  <c r="M101" i="45" s="1"/>
  <c r="M169" i="44"/>
  <c r="T169" i="45" s="1"/>
  <c r="M103" i="44"/>
  <c r="T103" i="45" s="1"/>
  <c r="L169" i="44"/>
  <c r="S169" i="45" s="1"/>
  <c r="L37" i="44"/>
  <c r="S37" i="45" s="1"/>
  <c r="G167" i="44"/>
  <c r="N167" i="45" s="1"/>
  <c r="L167" i="44"/>
  <c r="S167" i="45" s="1"/>
  <c r="L59" i="44"/>
  <c r="S59" i="45" s="1"/>
  <c r="L22" i="44"/>
  <c r="S22" i="45" s="1"/>
  <c r="L4" i="44"/>
  <c r="S4" i="45" s="1"/>
  <c r="K169" i="44"/>
  <c r="R169" i="45" s="1"/>
  <c r="I86" i="44"/>
  <c r="P86" i="45" s="1"/>
  <c r="H22" i="44"/>
  <c r="O22" i="45" s="1"/>
  <c r="J43" i="44"/>
  <c r="Q43" i="45" s="1"/>
  <c r="I159" i="44"/>
  <c r="P159" i="45" s="1"/>
  <c r="H236" i="44"/>
  <c r="O236" i="45" s="1"/>
  <c r="H227" i="44"/>
  <c r="O227" i="45" s="1"/>
  <c r="G271" i="44"/>
  <c r="N271" i="45" s="1"/>
  <c r="G160" i="44"/>
  <c r="N160" i="45" s="1"/>
  <c r="G37" i="44"/>
  <c r="N37" i="45" s="1"/>
  <c r="F271" i="44"/>
  <c r="M271" i="45" s="1"/>
  <c r="F241" i="44"/>
  <c r="M241" i="45" s="1"/>
  <c r="F167" i="44"/>
  <c r="M167" i="45" s="1"/>
  <c r="M266" i="44"/>
  <c r="T266" i="45" s="1"/>
  <c r="M200" i="44"/>
  <c r="T200" i="45" s="1"/>
  <c r="L266" i="44"/>
  <c r="S266" i="45" s="1"/>
  <c r="K159" i="44"/>
  <c r="R159" i="45" s="1"/>
  <c r="H43" i="44"/>
  <c r="O43" i="45" s="1"/>
  <c r="I167" i="44"/>
  <c r="P167" i="45" s="1"/>
  <c r="H241" i="44"/>
  <c r="O241" i="45" s="1"/>
  <c r="H169" i="44"/>
  <c r="O169" i="45" s="1"/>
  <c r="H145" i="44"/>
  <c r="O145" i="45" s="1"/>
  <c r="H101" i="44"/>
  <c r="O101" i="45" s="1"/>
  <c r="G266" i="44"/>
  <c r="N266" i="45" s="1"/>
  <c r="G200" i="44"/>
  <c r="N200" i="45" s="1"/>
  <c r="F22" i="44"/>
  <c r="M22" i="45" s="1"/>
  <c r="F227" i="44"/>
  <c r="M227" i="45" s="1"/>
  <c r="F160" i="44"/>
  <c r="M160" i="45" s="1"/>
  <c r="M271" i="44"/>
  <c r="T271" i="45" s="1"/>
  <c r="K266" i="44"/>
  <c r="R266" i="45" s="1"/>
  <c r="K167" i="44"/>
  <c r="R167" i="45" s="1"/>
  <c r="K101" i="44"/>
  <c r="R101" i="45" s="1"/>
  <c r="J123" i="44"/>
  <c r="Q123" i="45" s="1"/>
  <c r="J86" i="44"/>
  <c r="Q86" i="45" s="1"/>
  <c r="H4" i="44"/>
  <c r="O4" i="45" s="1"/>
  <c r="I4" i="44"/>
  <c r="P4" i="45" s="1"/>
  <c r="H159" i="44"/>
  <c r="O159" i="45" s="1"/>
  <c r="H86" i="44"/>
  <c r="O86" i="45" s="1"/>
  <c r="M4" i="44"/>
  <c r="T4" i="45" s="1"/>
  <c r="F266" i="44"/>
  <c r="M266" i="45" s="1"/>
  <c r="F198" i="44"/>
  <c r="M198" i="45" s="1"/>
  <c r="F103" i="44"/>
  <c r="M103" i="45" s="1"/>
  <c r="F86" i="44"/>
  <c r="M86" i="45" s="1"/>
  <c r="M214" i="44"/>
  <c r="T214" i="45" s="1"/>
  <c r="M159" i="44"/>
  <c r="T159" i="45" s="1"/>
  <c r="M145" i="44"/>
  <c r="T145" i="45" s="1"/>
  <c r="M101" i="44"/>
  <c r="T101" i="45" s="1"/>
  <c r="F197" i="44"/>
  <c r="M197" i="45" s="1"/>
  <c r="H207" i="44"/>
  <c r="O207" i="45" s="1"/>
  <c r="G213" i="44"/>
  <c r="N213" i="45" s="1"/>
  <c r="F65" i="44"/>
  <c r="M65" i="45" s="1"/>
  <c r="L221" i="44"/>
  <c r="S221" i="45" s="1"/>
  <c r="J59" i="44"/>
  <c r="Q59" i="45" s="1"/>
  <c r="I185" i="44"/>
  <c r="P185" i="45" s="1"/>
  <c r="F69" i="44"/>
  <c r="M69" i="45" s="1"/>
  <c r="J165" i="44"/>
  <c r="Q165" i="45" s="1"/>
  <c r="H58" i="44"/>
  <c r="O58" i="45" s="1"/>
  <c r="L213" i="44"/>
  <c r="S213" i="45" s="1"/>
  <c r="K43" i="44"/>
  <c r="R43" i="45" s="1"/>
  <c r="L58" i="44"/>
  <c r="S58" i="45" s="1"/>
  <c r="K185" i="44"/>
  <c r="R185" i="45" s="1"/>
  <c r="I59" i="44"/>
  <c r="P59" i="45" s="1"/>
  <c r="J181" i="44"/>
  <c r="Q181" i="45" s="1"/>
  <c r="G65" i="44"/>
  <c r="N65" i="45" s="1"/>
  <c r="H54" i="44"/>
  <c r="O54" i="45" s="1"/>
  <c r="J236" i="44"/>
  <c r="Q236" i="45" s="1"/>
  <c r="H181" i="44"/>
  <c r="O181" i="45" s="1"/>
  <c r="G69" i="44"/>
  <c r="N69" i="45" s="1"/>
  <c r="M185" i="44"/>
  <c r="T185" i="45" s="1"/>
  <c r="F13" i="44"/>
  <c r="M13" i="45" s="1"/>
  <c r="K74" i="44"/>
  <c r="R74" i="45" s="1"/>
  <c r="J39" i="44"/>
  <c r="Q39" i="45" s="1"/>
  <c r="G13" i="44"/>
  <c r="N13" i="45" s="1"/>
  <c r="M117" i="44"/>
  <c r="T117" i="45" s="1"/>
  <c r="F201" i="44"/>
  <c r="M201" i="45" s="1"/>
  <c r="H158" i="44"/>
  <c r="O158" i="45" s="1"/>
  <c r="L54" i="44"/>
  <c r="S54" i="45" s="1"/>
  <c r="J158" i="44"/>
  <c r="Q158" i="45" s="1"/>
  <c r="J54" i="44"/>
  <c r="Q54" i="45" s="1"/>
  <c r="I181" i="44"/>
  <c r="P181" i="45" s="1"/>
  <c r="H197" i="44"/>
  <c r="O197" i="45" s="1"/>
  <c r="H74" i="44"/>
  <c r="O74" i="45" s="1"/>
  <c r="G217" i="44"/>
  <c r="N217" i="45" s="1"/>
  <c r="K59" i="44"/>
  <c r="R59" i="45" s="1"/>
  <c r="J197" i="44"/>
  <c r="Q197" i="45" s="1"/>
  <c r="H256" i="44"/>
  <c r="O256" i="45" s="1"/>
  <c r="G221" i="44"/>
  <c r="N221" i="45" s="1"/>
  <c r="F158" i="44"/>
  <c r="M158" i="45" s="1"/>
  <c r="I158" i="44"/>
  <c r="P158" i="45" s="1"/>
  <c r="H59" i="44"/>
  <c r="O59" i="45" s="1"/>
  <c r="F74" i="44"/>
  <c r="M74" i="45" s="1"/>
  <c r="F236" i="44"/>
  <c r="M236" i="45" s="1"/>
  <c r="M59" i="44"/>
  <c r="T59" i="45" s="1"/>
  <c r="K197" i="44"/>
  <c r="R197" i="45" s="1"/>
  <c r="K181" i="44"/>
  <c r="R181" i="45" s="1"/>
  <c r="K54" i="44"/>
  <c r="R54" i="45" s="1"/>
  <c r="H213" i="44"/>
  <c r="O213" i="45" s="1"/>
  <c r="K236" i="44"/>
  <c r="R236" i="45" s="1"/>
  <c r="I204" i="44"/>
  <c r="P204" i="45" s="1"/>
  <c r="I65" i="44"/>
  <c r="P65" i="45" s="1"/>
  <c r="H221" i="44"/>
  <c r="O221" i="45" s="1"/>
  <c r="F59" i="44"/>
  <c r="M59" i="45" s="1"/>
  <c r="F213" i="44"/>
  <c r="M213" i="45" s="1"/>
  <c r="F99" i="44"/>
  <c r="M99" i="45" s="1"/>
  <c r="M236" i="44"/>
  <c r="T236" i="45" s="1"/>
  <c r="M221" i="44"/>
  <c r="T221" i="45" s="1"/>
  <c r="M181" i="44"/>
  <c r="T181" i="45" s="1"/>
  <c r="L65" i="44"/>
  <c r="S65" i="45" s="1"/>
  <c r="K248" i="44"/>
  <c r="R248" i="45" s="1"/>
  <c r="K213" i="44"/>
  <c r="R213" i="45" s="1"/>
  <c r="K190" i="44"/>
  <c r="R190" i="45" s="1"/>
  <c r="K158" i="44"/>
  <c r="R158" i="45" s="1"/>
  <c r="I69" i="44"/>
  <c r="P69" i="45" s="1"/>
  <c r="G59" i="44"/>
  <c r="N59" i="45" s="1"/>
  <c r="F221" i="44"/>
  <c r="M221" i="45" s="1"/>
  <c r="L69" i="44"/>
  <c r="S69" i="45" s="1"/>
  <c r="K221" i="44"/>
  <c r="R221" i="45" s="1"/>
  <c r="J213" i="44"/>
  <c r="Q213" i="45" s="1"/>
  <c r="I213" i="44"/>
  <c r="P213" i="45" s="1"/>
  <c r="G181" i="44"/>
  <c r="N181" i="45" s="1"/>
  <c r="G54" i="44"/>
  <c r="N54" i="45" s="1"/>
  <c r="J221" i="44"/>
  <c r="Q221" i="45" s="1"/>
  <c r="J65" i="44"/>
  <c r="Q65" i="45" s="1"/>
  <c r="I221" i="44"/>
  <c r="P221" i="45" s="1"/>
  <c r="I197" i="44"/>
  <c r="P197" i="45" s="1"/>
  <c r="I62" i="44"/>
  <c r="P62" i="45" s="1"/>
  <c r="H65" i="44"/>
  <c r="O65" i="45" s="1"/>
  <c r="G158" i="44"/>
  <c r="N158" i="45" s="1"/>
  <c r="F181" i="44"/>
  <c r="M181" i="45" s="1"/>
  <c r="M65" i="44"/>
  <c r="T65" i="45" s="1"/>
  <c r="L236" i="44"/>
  <c r="S236" i="45" s="1"/>
  <c r="L181" i="44"/>
  <c r="S181" i="45" s="1"/>
  <c r="K65" i="44"/>
  <c r="R65" i="45" s="1"/>
  <c r="J69" i="44"/>
  <c r="Q69" i="45" s="1"/>
  <c r="I236" i="44"/>
  <c r="P236" i="45" s="1"/>
  <c r="H69" i="44"/>
  <c r="O69" i="45" s="1"/>
  <c r="G236" i="44"/>
  <c r="N236" i="45" s="1"/>
  <c r="L197" i="44"/>
  <c r="S197" i="45" s="1"/>
  <c r="L158" i="44"/>
  <c r="S158" i="45" s="1"/>
  <c r="K69" i="44"/>
  <c r="R69" i="45" s="1"/>
  <c r="H77" i="44"/>
  <c r="O77" i="45" s="1"/>
  <c r="G197" i="44"/>
  <c r="N197" i="45" s="1"/>
  <c r="M158" i="44"/>
  <c r="T158" i="45" s="1"/>
  <c r="F172" i="44"/>
  <c r="M172" i="45" s="1"/>
  <c r="M192" i="44"/>
  <c r="T192" i="45" s="1"/>
  <c r="F193" i="44"/>
  <c r="M193" i="45" s="1"/>
  <c r="M78" i="44"/>
  <c r="T78" i="45" s="1"/>
  <c r="M193" i="44"/>
  <c r="T193" i="45" s="1"/>
  <c r="M201" i="44"/>
  <c r="T201" i="45" s="1"/>
  <c r="M22" i="44"/>
  <c r="T22" i="45" s="1"/>
  <c r="L205" i="44"/>
  <c r="S205" i="45" s="1"/>
  <c r="L47" i="44"/>
  <c r="S47" i="45" s="1"/>
  <c r="K66" i="44"/>
  <c r="R66" i="45" s="1"/>
  <c r="K49" i="44"/>
  <c r="R49" i="45" s="1"/>
  <c r="I207" i="44"/>
  <c r="P207" i="45" s="1"/>
  <c r="H49" i="44"/>
  <c r="O49" i="45" s="1"/>
  <c r="I173" i="44"/>
  <c r="P173" i="45" s="1"/>
  <c r="H205" i="44"/>
  <c r="O205" i="45" s="1"/>
  <c r="H185" i="44"/>
  <c r="O185" i="45" s="1"/>
  <c r="G43" i="44"/>
  <c r="N43" i="45" s="1"/>
  <c r="F188" i="44"/>
  <c r="M188" i="45" s="1"/>
  <c r="M165" i="44"/>
  <c r="T165" i="45" s="1"/>
  <c r="L231" i="44"/>
  <c r="S231" i="45" s="1"/>
  <c r="L185" i="44"/>
  <c r="S185" i="45" s="1"/>
  <c r="K205" i="44"/>
  <c r="R205" i="45" s="1"/>
  <c r="K173" i="44"/>
  <c r="R173" i="45" s="1"/>
  <c r="K53" i="44"/>
  <c r="R53" i="45" s="1"/>
  <c r="K39" i="44"/>
  <c r="R39" i="45" s="1"/>
  <c r="J209" i="44"/>
  <c r="Q209" i="45" s="1"/>
  <c r="I66" i="44"/>
  <c r="P66" i="45" s="1"/>
  <c r="H53" i="44"/>
  <c r="O53" i="45" s="1"/>
  <c r="H39" i="44"/>
  <c r="O39" i="45" s="1"/>
  <c r="J49" i="44"/>
  <c r="Q49" i="45" s="1"/>
  <c r="I46" i="44"/>
  <c r="P46" i="45" s="1"/>
  <c r="G165" i="44"/>
  <c r="N165" i="45" s="1"/>
  <c r="F228" i="44"/>
  <c r="M228" i="45" s="1"/>
  <c r="F165" i="44"/>
  <c r="M165" i="45" s="1"/>
  <c r="M261" i="44"/>
  <c r="T261" i="45" s="1"/>
  <c r="H231" i="44"/>
  <c r="O231" i="45" s="1"/>
  <c r="K47" i="44"/>
  <c r="R47" i="45" s="1"/>
  <c r="L207" i="44"/>
  <c r="S207" i="45" s="1"/>
  <c r="L66" i="44"/>
  <c r="S66" i="45" s="1"/>
  <c r="I209" i="44"/>
  <c r="P209" i="45" s="1"/>
  <c r="J173" i="44"/>
  <c r="Q173" i="45" s="1"/>
  <c r="J47" i="44"/>
  <c r="Q47" i="45" s="1"/>
  <c r="G209" i="44"/>
  <c r="N209" i="45" s="1"/>
  <c r="F39" i="44"/>
  <c r="M39" i="45" s="1"/>
  <c r="F185" i="44"/>
  <c r="M185" i="45" s="1"/>
  <c r="M228" i="44"/>
  <c r="T228" i="45" s="1"/>
  <c r="L240" i="44"/>
  <c r="S240" i="45" s="1"/>
  <c r="K228" i="44"/>
  <c r="R228" i="45" s="1"/>
  <c r="K211" i="44"/>
  <c r="R211" i="45" s="1"/>
  <c r="K207" i="44"/>
  <c r="R207" i="45" s="1"/>
  <c r="J205" i="44"/>
  <c r="Q205" i="45" s="1"/>
  <c r="H228" i="44"/>
  <c r="O228" i="45" s="1"/>
  <c r="H196" i="44"/>
  <c r="O196" i="45" s="1"/>
  <c r="G205" i="44"/>
  <c r="N205" i="45" s="1"/>
  <c r="G185" i="44"/>
  <c r="N185" i="45" s="1"/>
  <c r="F43" i="44"/>
  <c r="M43" i="45" s="1"/>
  <c r="F209" i="44"/>
  <c r="M209" i="45" s="1"/>
  <c r="F205" i="44"/>
  <c r="M205" i="45" s="1"/>
  <c r="M205" i="44"/>
  <c r="T205" i="45" s="1"/>
  <c r="L196" i="44"/>
  <c r="S196" i="45" s="1"/>
  <c r="L49" i="44"/>
  <c r="S49" i="45" s="1"/>
  <c r="J58" i="44"/>
  <c r="Q58" i="45" s="1"/>
  <c r="I57" i="44"/>
  <c r="P57" i="45" s="1"/>
  <c r="H46" i="44"/>
  <c r="O46" i="45" s="1"/>
  <c r="J185" i="44"/>
  <c r="Q185" i="45" s="1"/>
  <c r="I228" i="44"/>
  <c r="P228" i="45" s="1"/>
  <c r="F58" i="44"/>
  <c r="M58" i="45" s="1"/>
  <c r="M58" i="44"/>
  <c r="T58" i="45" s="1"/>
  <c r="M240" i="44"/>
  <c r="T240" i="45" s="1"/>
  <c r="L53" i="44"/>
  <c r="S53" i="45" s="1"/>
  <c r="K240" i="44"/>
  <c r="R240" i="45" s="1"/>
  <c r="K196" i="44"/>
  <c r="R196" i="45" s="1"/>
  <c r="K57" i="44"/>
  <c r="R57" i="45" s="1"/>
  <c r="J66" i="44"/>
  <c r="Q66" i="45" s="1"/>
  <c r="I61" i="44"/>
  <c r="P61" i="45" s="1"/>
  <c r="J191" i="44"/>
  <c r="Q191" i="45" s="1"/>
  <c r="J46" i="44"/>
  <c r="Q46" i="45" s="1"/>
  <c r="I49" i="44"/>
  <c r="P49" i="45" s="1"/>
  <c r="G49" i="44"/>
  <c r="N49" i="45" s="1"/>
  <c r="M66" i="44"/>
  <c r="T66" i="45" s="1"/>
  <c r="M209" i="44"/>
  <c r="T209" i="45" s="1"/>
  <c r="M39" i="44"/>
  <c r="T39" i="45" s="1"/>
  <c r="G173" i="44"/>
  <c r="N173" i="45" s="1"/>
  <c r="L209" i="44"/>
  <c r="S209" i="45" s="1"/>
  <c r="J231" i="44"/>
  <c r="Q231" i="45" s="1"/>
  <c r="I53" i="44"/>
  <c r="P53" i="45" s="1"/>
  <c r="I39" i="44"/>
  <c r="P39" i="45" s="1"/>
  <c r="H224" i="44"/>
  <c r="O224" i="45" s="1"/>
  <c r="G207" i="44"/>
  <c r="N207" i="45" s="1"/>
  <c r="G53" i="44"/>
  <c r="N53" i="45" s="1"/>
  <c r="M43" i="44"/>
  <c r="T43" i="45" s="1"/>
  <c r="L165" i="44"/>
  <c r="S165" i="45" s="1"/>
  <c r="K209" i="44"/>
  <c r="R209" i="45" s="1"/>
  <c r="I205" i="44"/>
  <c r="P205" i="45" s="1"/>
  <c r="J228" i="44"/>
  <c r="Q228" i="45" s="1"/>
  <c r="J207" i="44"/>
  <c r="Q207" i="45" s="1"/>
  <c r="I43" i="44"/>
  <c r="P43" i="45" s="1"/>
  <c r="H165" i="44"/>
  <c r="O165" i="45" s="1"/>
  <c r="H180" i="44"/>
  <c r="O180" i="45" s="1"/>
  <c r="G231" i="44"/>
  <c r="N231" i="45" s="1"/>
  <c r="G61" i="44"/>
  <c r="N61" i="45" s="1"/>
  <c r="L211" i="44"/>
  <c r="S211" i="45" s="1"/>
  <c r="L57" i="44"/>
  <c r="S57" i="45" s="1"/>
  <c r="L39" i="44"/>
  <c r="S39" i="45" s="1"/>
  <c r="I211" i="44"/>
  <c r="P211" i="45" s="1"/>
  <c r="I165" i="44"/>
  <c r="P165" i="45" s="1"/>
  <c r="F49" i="44"/>
  <c r="M49" i="45" s="1"/>
  <c r="F261" i="44"/>
  <c r="M261" i="45" s="1"/>
  <c r="F207" i="44"/>
  <c r="M207" i="45" s="1"/>
  <c r="M49" i="44"/>
  <c r="T49" i="45" s="1"/>
  <c r="K191" i="44"/>
  <c r="R191" i="45" s="1"/>
  <c r="L173" i="44"/>
  <c r="S173" i="45" s="1"/>
  <c r="L61" i="44"/>
  <c r="S61" i="45" s="1"/>
  <c r="L43" i="44"/>
  <c r="S43" i="45" s="1"/>
  <c r="K165" i="44"/>
  <c r="R165" i="45" s="1"/>
  <c r="K58" i="44"/>
  <c r="R58" i="45" s="1"/>
  <c r="I58" i="44"/>
  <c r="P58" i="45" s="1"/>
  <c r="J240" i="44"/>
  <c r="Q240" i="45" s="1"/>
  <c r="J196" i="44"/>
  <c r="Q196" i="45" s="1"/>
  <c r="H209" i="44"/>
  <c r="O209" i="45" s="1"/>
  <c r="G228" i="44"/>
  <c r="N228" i="45" s="1"/>
  <c r="G39" i="44"/>
  <c r="N39" i="45" s="1"/>
  <c r="F53" i="44"/>
  <c r="M53" i="45" s="1"/>
  <c r="F231" i="44"/>
  <c r="M231" i="45" s="1"/>
  <c r="M207" i="44"/>
  <c r="T207" i="45" s="1"/>
  <c r="K62" i="44"/>
  <c r="R62" i="45" s="1"/>
  <c r="J62" i="44"/>
  <c r="Q62" i="45" s="1"/>
  <c r="H189" i="44"/>
  <c r="O189" i="45" s="1"/>
  <c r="G190" i="44"/>
  <c r="N190" i="45" s="1"/>
  <c r="G188" i="44"/>
  <c r="N188" i="45" s="1"/>
  <c r="F190" i="44"/>
  <c r="M190" i="45" s="1"/>
  <c r="M62" i="44"/>
  <c r="T62" i="45" s="1"/>
  <c r="J256" i="44"/>
  <c r="Q256" i="45" s="1"/>
  <c r="H204" i="44"/>
  <c r="O204" i="45" s="1"/>
  <c r="F62" i="44"/>
  <c r="M62" i="45" s="1"/>
  <c r="I189" i="44"/>
  <c r="P189" i="45" s="1"/>
  <c r="L256" i="44"/>
  <c r="S256" i="45" s="1"/>
  <c r="H47" i="44"/>
  <c r="O47" i="45" s="1"/>
  <c r="I240" i="44"/>
  <c r="P240" i="45" s="1"/>
  <c r="I231" i="44"/>
  <c r="P231" i="45" s="1"/>
  <c r="H62" i="44"/>
  <c r="O62" i="45" s="1"/>
  <c r="G191" i="44"/>
  <c r="N191" i="45" s="1"/>
  <c r="G62" i="44"/>
  <c r="N62" i="45" s="1"/>
  <c r="G77" i="44"/>
  <c r="N77" i="45" s="1"/>
  <c r="F66" i="44"/>
  <c r="M66" i="45" s="1"/>
  <c r="F77" i="44"/>
  <c r="M77" i="45" s="1"/>
  <c r="F191" i="44"/>
  <c r="M191" i="45" s="1"/>
  <c r="F173" i="44"/>
  <c r="M173" i="45" s="1"/>
  <c r="M211" i="44"/>
  <c r="T211" i="45" s="1"/>
  <c r="M196" i="44"/>
  <c r="T196" i="45" s="1"/>
  <c r="L77" i="44"/>
  <c r="S77" i="45" s="1"/>
  <c r="L46" i="44"/>
  <c r="S46" i="45" s="1"/>
  <c r="K256" i="44"/>
  <c r="R256" i="45" s="1"/>
  <c r="J229" i="44"/>
  <c r="Q229" i="45" s="1"/>
  <c r="J204" i="44"/>
  <c r="Q204" i="45" s="1"/>
  <c r="H66" i="44"/>
  <c r="O66" i="45" s="1"/>
  <c r="G211" i="44"/>
  <c r="N211" i="45" s="1"/>
  <c r="G66" i="44"/>
  <c r="N66" i="45" s="1"/>
  <c r="F240" i="44"/>
  <c r="M240" i="45" s="1"/>
  <c r="M256" i="44"/>
  <c r="T256" i="45" s="1"/>
  <c r="M157" i="44"/>
  <c r="T157" i="45" s="1"/>
  <c r="K204" i="44"/>
  <c r="R204" i="45" s="1"/>
  <c r="G229" i="44"/>
  <c r="N229" i="45" s="1"/>
  <c r="G240" i="44"/>
  <c r="N240" i="45" s="1"/>
  <c r="M204" i="44"/>
  <c r="T204" i="45" s="1"/>
  <c r="M188" i="44"/>
  <c r="T188" i="45" s="1"/>
  <c r="J189" i="44"/>
  <c r="Q189" i="45" s="1"/>
  <c r="I256" i="44"/>
  <c r="P256" i="45" s="1"/>
  <c r="H190" i="44"/>
  <c r="O190" i="45" s="1"/>
  <c r="G47" i="44"/>
  <c r="N47" i="45" s="1"/>
  <c r="F47" i="44"/>
  <c r="M47" i="45" s="1"/>
  <c r="F256" i="44"/>
  <c r="M256" i="45" s="1"/>
  <c r="F211" i="44"/>
  <c r="M211" i="45" s="1"/>
  <c r="M57" i="44"/>
  <c r="T57" i="45" s="1"/>
  <c r="M229" i="44"/>
  <c r="T229" i="45" s="1"/>
  <c r="M47" i="44"/>
  <c r="T47" i="45" s="1"/>
  <c r="L190" i="44"/>
  <c r="S190" i="45" s="1"/>
  <c r="L204" i="44"/>
  <c r="S204" i="45" s="1"/>
  <c r="L62" i="44"/>
  <c r="S62" i="45" s="1"/>
  <c r="K189" i="44"/>
  <c r="R189" i="45" s="1"/>
  <c r="K61" i="44"/>
  <c r="R61" i="45" s="1"/>
  <c r="J61" i="44"/>
  <c r="Q61" i="45" s="1"/>
  <c r="I190" i="44"/>
  <c r="P190" i="45" s="1"/>
  <c r="H173" i="44"/>
  <c r="O173" i="45" s="1"/>
  <c r="H188" i="44"/>
  <c r="O188" i="45" s="1"/>
  <c r="G256" i="44"/>
  <c r="N256" i="45" s="1"/>
  <c r="G196" i="44"/>
  <c r="N196" i="45" s="1"/>
  <c r="F196" i="44"/>
  <c r="M196" i="45" s="1"/>
  <c r="F187" i="44"/>
  <c r="M187" i="45" s="1"/>
  <c r="M61" i="44"/>
  <c r="T61" i="45" s="1"/>
  <c r="M213" i="44"/>
  <c r="T213" i="45" s="1"/>
  <c r="M189" i="44"/>
  <c r="T189" i="45" s="1"/>
  <c r="M52" i="44"/>
  <c r="T52" i="45" s="1"/>
  <c r="L189" i="44"/>
  <c r="S189" i="45" s="1"/>
  <c r="J188" i="44"/>
  <c r="Q188" i="45" s="1"/>
  <c r="I229" i="44"/>
  <c r="P229" i="45" s="1"/>
  <c r="H211" i="44"/>
  <c r="O211" i="45" s="1"/>
  <c r="H191" i="44"/>
  <c r="O191" i="45" s="1"/>
  <c r="H57" i="44"/>
  <c r="O57" i="45" s="1"/>
  <c r="G189" i="44"/>
  <c r="N189" i="45" s="1"/>
  <c r="F229" i="44"/>
  <c r="M229" i="45" s="1"/>
  <c r="K229" i="44"/>
  <c r="R229" i="45" s="1"/>
  <c r="K231" i="44"/>
  <c r="R231" i="45" s="1"/>
  <c r="K188" i="44"/>
  <c r="R188" i="45" s="1"/>
  <c r="K46" i="44"/>
  <c r="R46" i="45" s="1"/>
  <c r="I191" i="44"/>
  <c r="P191" i="45" s="1"/>
  <c r="I77" i="44"/>
  <c r="P77" i="45" s="1"/>
  <c r="I188" i="44"/>
  <c r="P188" i="45" s="1"/>
  <c r="H61" i="44"/>
  <c r="O61" i="45" s="1"/>
  <c r="G204" i="44"/>
  <c r="N204" i="45" s="1"/>
  <c r="G46" i="44"/>
  <c r="N46" i="45" s="1"/>
  <c r="F204" i="44"/>
  <c r="M204" i="45" s="1"/>
  <c r="M69" i="44"/>
  <c r="T69" i="45" s="1"/>
  <c r="M190" i="44"/>
  <c r="T190" i="45" s="1"/>
  <c r="M197" i="44"/>
  <c r="T197" i="45" s="1"/>
  <c r="M173" i="44"/>
  <c r="T173" i="45" s="1"/>
  <c r="L229" i="44"/>
  <c r="S229" i="45" s="1"/>
  <c r="L188" i="44"/>
  <c r="S188" i="45" s="1"/>
  <c r="K77" i="44"/>
  <c r="R77" i="45" s="1"/>
  <c r="J211" i="44"/>
  <c r="Q211" i="45" s="1"/>
  <c r="J77" i="44"/>
  <c r="Q77" i="45" s="1"/>
  <c r="I196" i="44"/>
  <c r="P196" i="45" s="1"/>
  <c r="I47" i="44"/>
  <c r="P47" i="45" s="1"/>
  <c r="H229" i="44"/>
  <c r="O229" i="45" s="1"/>
  <c r="H240" i="44"/>
  <c r="O240" i="45" s="1"/>
  <c r="F149" i="44"/>
  <c r="M149" i="45" s="1"/>
  <c r="M77" i="44"/>
  <c r="T77" i="45" s="1"/>
  <c r="M231" i="44"/>
  <c r="T231" i="45" s="1"/>
  <c r="M53" i="44"/>
  <c r="T53" i="45" s="1"/>
  <c r="J190" i="44"/>
  <c r="Q190" i="45" s="1"/>
  <c r="G57" i="44"/>
  <c r="N57" i="45" s="1"/>
  <c r="F57" i="44"/>
  <c r="M57" i="45" s="1"/>
  <c r="F189" i="44"/>
  <c r="M189" i="45" s="1"/>
  <c r="M191" i="44"/>
  <c r="T191" i="45" s="1"/>
  <c r="M45" i="44"/>
  <c r="T45" i="45" s="1"/>
  <c r="I109" i="44"/>
  <c r="P109" i="45" s="1"/>
  <c r="H118" i="44"/>
  <c r="O118" i="45" s="1"/>
  <c r="J30" i="44"/>
  <c r="Q30" i="45" s="1"/>
  <c r="K94" i="44"/>
  <c r="R94" i="45" s="1"/>
  <c r="I94" i="44"/>
  <c r="P94" i="45" s="1"/>
  <c r="J94" i="44"/>
  <c r="Q94" i="45" s="1"/>
  <c r="E270" i="43"/>
  <c r="E283" i="31" s="1"/>
  <c r="K155" i="44"/>
  <c r="R155" i="45" s="1"/>
  <c r="E3" i="43"/>
  <c r="E4" i="31" s="1"/>
  <c r="E214" i="43"/>
  <c r="E225" i="31" s="1"/>
  <c r="E163" i="43"/>
  <c r="E172" i="31" s="1"/>
  <c r="E258" i="43"/>
  <c r="E270" i="31" s="1"/>
  <c r="L244" i="44"/>
  <c r="S244" i="45" s="1"/>
  <c r="L94" i="44"/>
  <c r="S94" i="45" s="1"/>
  <c r="L45" i="44"/>
  <c r="S45" i="45" s="1"/>
  <c r="K109" i="44"/>
  <c r="R109" i="45" s="1"/>
  <c r="J244" i="44"/>
  <c r="Q244" i="45" s="1"/>
  <c r="I244" i="44"/>
  <c r="P244" i="45" s="1"/>
  <c r="I30" i="44"/>
  <c r="P30" i="45" s="1"/>
  <c r="E151" i="43"/>
  <c r="E159" i="31" s="1"/>
  <c r="E97" i="43"/>
  <c r="E102" i="31" s="1"/>
  <c r="H109" i="44"/>
  <c r="O109" i="45" s="1"/>
  <c r="E165" i="43"/>
  <c r="E174" i="31" s="1"/>
  <c r="G177" i="44"/>
  <c r="N177" i="45" s="1"/>
  <c r="G94" i="44"/>
  <c r="N94" i="45" s="1"/>
  <c r="F225" i="44"/>
  <c r="M225" i="45" s="1"/>
  <c r="F155" i="44"/>
  <c r="M155" i="45" s="1"/>
  <c r="F109" i="44"/>
  <c r="M109" i="45" s="1"/>
  <c r="E49" i="43"/>
  <c r="E52" i="31" s="1"/>
  <c r="E246" i="43"/>
  <c r="E258" i="31" s="1"/>
  <c r="K244" i="44"/>
  <c r="R244" i="45" s="1"/>
  <c r="K45" i="44"/>
  <c r="R45" i="45" s="1"/>
  <c r="J225" i="44"/>
  <c r="Q225" i="45" s="1"/>
  <c r="I67" i="44"/>
  <c r="P67" i="45" s="1"/>
  <c r="H45" i="44"/>
  <c r="O45" i="45" s="1"/>
  <c r="E88" i="43"/>
  <c r="E93" i="31" s="1"/>
  <c r="E32" i="43"/>
  <c r="E35" i="31" s="1"/>
  <c r="H94" i="44"/>
  <c r="O94" i="45" s="1"/>
  <c r="E101" i="43"/>
  <c r="E107" i="31" s="1"/>
  <c r="G30" i="44"/>
  <c r="N30" i="45" s="1"/>
  <c r="F184" i="44"/>
  <c r="M184" i="45" s="1"/>
  <c r="F118" i="44"/>
  <c r="M118" i="45" s="1"/>
  <c r="E234" i="43"/>
  <c r="E246" i="31" s="1"/>
  <c r="K118" i="44"/>
  <c r="R118" i="45" s="1"/>
  <c r="J45" i="44"/>
  <c r="Q45" i="45" s="1"/>
  <c r="E22" i="43"/>
  <c r="E25" i="31" s="1"/>
  <c r="E259" i="43"/>
  <c r="E271" i="31" s="1"/>
  <c r="F244" i="44"/>
  <c r="M244" i="45" s="1"/>
  <c r="F194" i="44"/>
  <c r="M194" i="45" s="1"/>
  <c r="M244" i="44"/>
  <c r="T244" i="45" s="1"/>
  <c r="E164" i="43"/>
  <c r="E173" i="31" s="1"/>
  <c r="L82" i="44"/>
  <c r="S82" i="45" s="1"/>
  <c r="J118" i="44"/>
  <c r="Q118" i="45" s="1"/>
  <c r="J230" i="44"/>
  <c r="Q230" i="45" s="1"/>
  <c r="I45" i="44"/>
  <c r="P45" i="45" s="1"/>
  <c r="E200" i="43"/>
  <c r="E210" i="31" s="1"/>
  <c r="H67" i="44"/>
  <c r="O67" i="45" s="1"/>
  <c r="G82" i="44"/>
  <c r="N82" i="45" s="1"/>
  <c r="F30" i="44"/>
  <c r="M30" i="45" s="1"/>
  <c r="E172" i="43"/>
  <c r="E181" i="31" s="1"/>
  <c r="F230" i="44"/>
  <c r="M230" i="45" s="1"/>
  <c r="E100" i="43"/>
  <c r="E106" i="31" s="1"/>
  <c r="L230" i="44"/>
  <c r="S230" i="45" s="1"/>
  <c r="L73" i="44"/>
  <c r="S73" i="45" s="1"/>
  <c r="E178" i="43"/>
  <c r="E187" i="31" s="1"/>
  <c r="I225" i="44"/>
  <c r="P225" i="45" s="1"/>
  <c r="E239" i="43"/>
  <c r="E251" i="31" s="1"/>
  <c r="I230" i="44"/>
  <c r="P230" i="45" s="1"/>
  <c r="E236" i="43"/>
  <c r="E248" i="31" s="1"/>
  <c r="H225" i="44"/>
  <c r="O225" i="45" s="1"/>
  <c r="G118" i="44"/>
  <c r="N118" i="45" s="1"/>
  <c r="G45" i="44"/>
  <c r="N45" i="45" s="1"/>
  <c r="F45" i="44"/>
  <c r="M45" i="45" s="1"/>
  <c r="E108" i="43"/>
  <c r="E114" i="31" s="1"/>
  <c r="F234" i="44"/>
  <c r="M234" i="45" s="1"/>
  <c r="F220" i="44"/>
  <c r="M220" i="45" s="1"/>
  <c r="F94" i="44"/>
  <c r="M94" i="45" s="1"/>
  <c r="M63" i="44"/>
  <c r="T63" i="45" s="1"/>
  <c r="M230" i="44"/>
  <c r="T230" i="45" s="1"/>
  <c r="E48" i="43"/>
  <c r="E51" i="31" s="1"/>
  <c r="L225" i="44"/>
  <c r="S225" i="45" s="1"/>
  <c r="L118" i="44"/>
  <c r="S118" i="45" s="1"/>
  <c r="L30" i="44"/>
  <c r="S30" i="45" s="1"/>
  <c r="E117" i="43"/>
  <c r="E123" i="31" s="1"/>
  <c r="K230" i="44"/>
  <c r="R230" i="45" s="1"/>
  <c r="J220" i="44"/>
  <c r="Q220" i="45" s="1"/>
  <c r="J109" i="44"/>
  <c r="Q109" i="45" s="1"/>
  <c r="E171" i="43"/>
  <c r="E180" i="31" s="1"/>
  <c r="I118" i="44"/>
  <c r="P118" i="45" s="1"/>
  <c r="E280" i="43"/>
  <c r="E293" i="31" s="1"/>
  <c r="H230" i="44"/>
  <c r="O230" i="45" s="1"/>
  <c r="H244" i="44"/>
  <c r="O244" i="45" s="1"/>
  <c r="G244" i="44"/>
  <c r="N244" i="45" s="1"/>
  <c r="G225" i="44"/>
  <c r="N225" i="45" s="1"/>
  <c r="G109" i="44"/>
  <c r="N109" i="45" s="1"/>
  <c r="E51" i="43"/>
  <c r="E54" i="31" s="1"/>
  <c r="E186" i="43"/>
  <c r="E195" i="31" s="1"/>
  <c r="E287" i="43"/>
  <c r="E300" i="31" s="1"/>
  <c r="L109" i="44"/>
  <c r="S109" i="45" s="1"/>
  <c r="E15" i="43"/>
  <c r="E17" i="31" s="1"/>
  <c r="K234" i="44"/>
  <c r="R234" i="45" s="1"/>
  <c r="K225" i="44"/>
  <c r="R225" i="45" s="1"/>
  <c r="K30" i="44"/>
  <c r="R30" i="45" s="1"/>
  <c r="J67" i="44"/>
  <c r="Q67" i="45" s="1"/>
  <c r="H30" i="44"/>
  <c r="O30" i="45" s="1"/>
  <c r="E107" i="43"/>
  <c r="E113" i="31" s="1"/>
  <c r="H234" i="44"/>
  <c r="O234" i="45" s="1"/>
  <c r="G230" i="44"/>
  <c r="N230" i="45" s="1"/>
  <c r="M9" i="44"/>
  <c r="T9" i="45" s="1"/>
  <c r="E130" i="43"/>
  <c r="E137" i="31" s="1"/>
  <c r="M177" i="44"/>
  <c r="T177" i="45" s="1"/>
  <c r="M109" i="44"/>
  <c r="T109" i="45" s="1"/>
  <c r="E285" i="43"/>
  <c r="E298" i="31" s="1"/>
  <c r="E238" i="43"/>
  <c r="E250" i="31" s="1"/>
  <c r="E242" i="43"/>
  <c r="E254" i="31" s="1"/>
  <c r="E230" i="43"/>
  <c r="E242" i="31" s="1"/>
  <c r="E225" i="43"/>
  <c r="E236" i="31" s="1"/>
  <c r="E147" i="43"/>
  <c r="E155" i="31" s="1"/>
  <c r="E98" i="43"/>
  <c r="E103" i="31" s="1"/>
  <c r="E37" i="43"/>
  <c r="E40" i="31" s="1"/>
  <c r="L6" i="44"/>
  <c r="S6" i="45" s="1"/>
  <c r="E174" i="43"/>
  <c r="E183" i="31" s="1"/>
  <c r="E112" i="43"/>
  <c r="E118" i="31" s="1"/>
  <c r="K217" i="44"/>
  <c r="R217" i="45" s="1"/>
  <c r="K70" i="44"/>
  <c r="R70" i="45" s="1"/>
  <c r="K6" i="44"/>
  <c r="R6" i="45" s="1"/>
  <c r="J224" i="44"/>
  <c r="Q224" i="45" s="1"/>
  <c r="E231" i="43"/>
  <c r="E243" i="31" s="1"/>
  <c r="E166" i="43"/>
  <c r="E175" i="31" s="1"/>
  <c r="E102" i="43"/>
  <c r="E108" i="31" s="1"/>
  <c r="E206" i="43"/>
  <c r="E216" i="31" s="1"/>
  <c r="E146" i="43"/>
  <c r="E154" i="31" s="1"/>
  <c r="E85" i="43"/>
  <c r="E90" i="31" s="1"/>
  <c r="E12" i="43"/>
  <c r="E14" i="31" s="1"/>
  <c r="E204" i="43"/>
  <c r="E214" i="31" s="1"/>
  <c r="E251" i="43"/>
  <c r="E263" i="31" s="1"/>
  <c r="E226" i="43"/>
  <c r="E237" i="31" s="1"/>
  <c r="E158" i="43"/>
  <c r="E167" i="31" s="1"/>
  <c r="E94" i="43"/>
  <c r="E99" i="31" s="1"/>
  <c r="E21" i="43"/>
  <c r="E24" i="31" s="1"/>
  <c r="H184" i="44"/>
  <c r="O184" i="45" s="1"/>
  <c r="E160" i="43"/>
  <c r="E169" i="31" s="1"/>
  <c r="E80" i="43"/>
  <c r="E84" i="31" s="1"/>
  <c r="G18" i="44"/>
  <c r="N18" i="45" s="1"/>
  <c r="E243" i="43"/>
  <c r="E255" i="31" s="1"/>
  <c r="E155" i="43"/>
  <c r="E163" i="31" s="1"/>
  <c r="E92" i="43"/>
  <c r="E97" i="31" s="1"/>
  <c r="E19" i="43"/>
  <c r="E22" i="31" s="1"/>
  <c r="F224" i="44"/>
  <c r="M224" i="45" s="1"/>
  <c r="M67" i="44"/>
  <c r="T67" i="45" s="1"/>
  <c r="E179" i="43"/>
  <c r="E188" i="31" s="1"/>
  <c r="E125" i="43"/>
  <c r="E131" i="31" s="1"/>
  <c r="E39" i="43"/>
  <c r="E42" i="31" s="1"/>
  <c r="M217" i="44"/>
  <c r="T217" i="45" s="1"/>
  <c r="M180" i="44"/>
  <c r="T180" i="45" s="1"/>
  <c r="E46" i="43"/>
  <c r="E49" i="31" s="1"/>
  <c r="E273" i="43"/>
  <c r="E286" i="31" s="1"/>
  <c r="E279" i="43"/>
  <c r="E292" i="31" s="1"/>
  <c r="E286" i="43"/>
  <c r="E299" i="31" s="1"/>
  <c r="E278" i="43"/>
  <c r="E291" i="31" s="1"/>
  <c r="E217" i="43"/>
  <c r="E228" i="31" s="1"/>
  <c r="E142" i="43"/>
  <c r="E149" i="31" s="1"/>
  <c r="E84" i="43"/>
  <c r="E89" i="31" s="1"/>
  <c r="E27" i="43"/>
  <c r="E30" i="31" s="1"/>
  <c r="L177" i="44"/>
  <c r="S177" i="45" s="1"/>
  <c r="E159" i="43"/>
  <c r="E168" i="31" s="1"/>
  <c r="E96" i="43"/>
  <c r="E101" i="31" s="1"/>
  <c r="J6" i="44"/>
  <c r="Q6" i="45" s="1"/>
  <c r="I217" i="44"/>
  <c r="P217" i="45" s="1"/>
  <c r="I70" i="44"/>
  <c r="P70" i="45" s="1"/>
  <c r="E223" i="43"/>
  <c r="E234" i="31" s="1"/>
  <c r="E161" i="43"/>
  <c r="E170" i="31" s="1"/>
  <c r="E76" i="43"/>
  <c r="E80" i="31" s="1"/>
  <c r="J177" i="44"/>
  <c r="Q177" i="45" s="1"/>
  <c r="I177" i="44"/>
  <c r="P177" i="45" s="1"/>
  <c r="H18" i="44"/>
  <c r="O18" i="45" s="1"/>
  <c r="E198" i="43"/>
  <c r="E208" i="31" s="1"/>
  <c r="E141" i="43"/>
  <c r="E148" i="31" s="1"/>
  <c r="E82" i="43"/>
  <c r="E86" i="31" s="1"/>
  <c r="E176" i="43"/>
  <c r="E185" i="31" s="1"/>
  <c r="E208" i="43"/>
  <c r="E218" i="31" s="1"/>
  <c r="E252" i="43"/>
  <c r="E264" i="31" s="1"/>
  <c r="E284" i="43"/>
  <c r="E297" i="31" s="1"/>
  <c r="I6" i="44"/>
  <c r="P6" i="45" s="1"/>
  <c r="E221" i="43"/>
  <c r="E232" i="31" s="1"/>
  <c r="E153" i="43"/>
  <c r="E161" i="31" s="1"/>
  <c r="E91" i="43"/>
  <c r="E96" i="31" s="1"/>
  <c r="E11" i="43"/>
  <c r="E13" i="31" s="1"/>
  <c r="H70" i="44"/>
  <c r="O70" i="45" s="1"/>
  <c r="E143" i="43"/>
  <c r="E151" i="31" s="1"/>
  <c r="E77" i="43"/>
  <c r="E81" i="31" s="1"/>
  <c r="G220" i="44"/>
  <c r="N220" i="45" s="1"/>
  <c r="G194" i="44"/>
  <c r="N194" i="45" s="1"/>
  <c r="G155" i="44"/>
  <c r="N155" i="45" s="1"/>
  <c r="G93" i="44"/>
  <c r="N93" i="45" s="1"/>
  <c r="G63" i="44"/>
  <c r="N63" i="45" s="1"/>
  <c r="F82" i="44"/>
  <c r="M82" i="45" s="1"/>
  <c r="F29" i="44"/>
  <c r="M29" i="45" s="1"/>
  <c r="E227" i="43"/>
  <c r="E238" i="31" s="1"/>
  <c r="E150" i="43"/>
  <c r="E158" i="31" s="1"/>
  <c r="E89" i="43"/>
  <c r="E94" i="31" s="1"/>
  <c r="M73" i="44"/>
  <c r="T73" i="45" s="1"/>
  <c r="M82" i="44"/>
  <c r="T82" i="45" s="1"/>
  <c r="E175" i="43"/>
  <c r="E184" i="31" s="1"/>
  <c r="E120" i="43"/>
  <c r="E126" i="31" s="1"/>
  <c r="E38" i="43"/>
  <c r="E41" i="31" s="1"/>
  <c r="M268" i="44"/>
  <c r="T268" i="45" s="1"/>
  <c r="M245" i="44"/>
  <c r="T245" i="45" s="1"/>
  <c r="M184" i="44"/>
  <c r="T184" i="45" s="1"/>
  <c r="M118" i="44"/>
  <c r="T118" i="45" s="1"/>
  <c r="E257" i="43"/>
  <c r="E269" i="31" s="1"/>
  <c r="E277" i="43"/>
  <c r="E290" i="31" s="1"/>
  <c r="E265" i="43"/>
  <c r="E278" i="31" s="1"/>
  <c r="E269" i="43"/>
  <c r="E282" i="31" s="1"/>
  <c r="E209" i="43"/>
  <c r="E220" i="31" s="1"/>
  <c r="E137" i="43"/>
  <c r="E144" i="31" s="1"/>
  <c r="E81" i="43"/>
  <c r="E85" i="31" s="1"/>
  <c r="E26" i="43"/>
  <c r="E29" i="31" s="1"/>
  <c r="L220" i="44"/>
  <c r="S220" i="45" s="1"/>
  <c r="L194" i="44"/>
  <c r="S194" i="45" s="1"/>
  <c r="L29" i="44"/>
  <c r="S29" i="45" s="1"/>
  <c r="L18" i="44"/>
  <c r="S18" i="45" s="1"/>
  <c r="E154" i="43"/>
  <c r="E162" i="31" s="1"/>
  <c r="E93" i="43"/>
  <c r="E98" i="31" s="1"/>
  <c r="K73" i="44"/>
  <c r="R73" i="45" s="1"/>
  <c r="K18" i="44"/>
  <c r="R18" i="45" s="1"/>
  <c r="J70" i="44"/>
  <c r="Q70" i="45" s="1"/>
  <c r="E215" i="43"/>
  <c r="E226" i="31" s="1"/>
  <c r="E156" i="43"/>
  <c r="E164" i="31" s="1"/>
  <c r="E73" i="43"/>
  <c r="E77" i="31" s="1"/>
  <c r="J194" i="44"/>
  <c r="Q194" i="45" s="1"/>
  <c r="J93" i="44"/>
  <c r="Q93" i="45" s="1"/>
  <c r="E190" i="43"/>
  <c r="E200" i="31" s="1"/>
  <c r="E136" i="43"/>
  <c r="E143" i="31" s="1"/>
  <c r="E79" i="43"/>
  <c r="E83" i="31" s="1"/>
  <c r="E180" i="43"/>
  <c r="E189" i="31" s="1"/>
  <c r="E212" i="43"/>
  <c r="E223" i="31" s="1"/>
  <c r="E260" i="43"/>
  <c r="E272" i="31" s="1"/>
  <c r="E268" i="43"/>
  <c r="E281" i="31" s="1"/>
  <c r="E213" i="43"/>
  <c r="E224" i="31" s="1"/>
  <c r="E131" i="43"/>
  <c r="E138" i="31" s="1"/>
  <c r="E68" i="43"/>
  <c r="E72" i="31" s="1"/>
  <c r="E10" i="43"/>
  <c r="E12" i="31" s="1"/>
  <c r="E138" i="43"/>
  <c r="E145" i="31" s="1"/>
  <c r="E74" i="43"/>
  <c r="E78" i="31" s="1"/>
  <c r="G234" i="44"/>
  <c r="N234" i="45" s="1"/>
  <c r="G224" i="44"/>
  <c r="N224" i="45" s="1"/>
  <c r="G180" i="44"/>
  <c r="N180" i="45" s="1"/>
  <c r="G67" i="44"/>
  <c r="N67" i="45" s="1"/>
  <c r="M6" i="44"/>
  <c r="T6" i="45" s="1"/>
  <c r="E219" i="43"/>
  <c r="E230" i="31" s="1"/>
  <c r="E145" i="43"/>
  <c r="E153" i="31" s="1"/>
  <c r="E86" i="43"/>
  <c r="E91" i="31" s="1"/>
  <c r="F93" i="44"/>
  <c r="M93" i="45" s="1"/>
  <c r="E167" i="43"/>
  <c r="E176" i="31" s="1"/>
  <c r="E103" i="43"/>
  <c r="E109" i="31" s="1"/>
  <c r="E28" i="43"/>
  <c r="E31" i="31" s="1"/>
  <c r="M155" i="44"/>
  <c r="T155" i="45" s="1"/>
  <c r="E253" i="43"/>
  <c r="E265" i="31" s="1"/>
  <c r="E261" i="43"/>
  <c r="E273" i="31" s="1"/>
  <c r="E245" i="43"/>
  <c r="E257" i="31" s="1"/>
  <c r="E249" i="43"/>
  <c r="E261" i="31" s="1"/>
  <c r="E201" i="43"/>
  <c r="E211" i="31" s="1"/>
  <c r="E132" i="43"/>
  <c r="E139" i="31" s="1"/>
  <c r="E78" i="43"/>
  <c r="E82" i="31" s="1"/>
  <c r="E16" i="43"/>
  <c r="E18" i="31" s="1"/>
  <c r="L224" i="44"/>
  <c r="S224" i="45" s="1"/>
  <c r="L180" i="44"/>
  <c r="S180" i="45" s="1"/>
  <c r="E149" i="43"/>
  <c r="E157" i="31" s="1"/>
  <c r="E90" i="43"/>
  <c r="E95" i="31" s="1"/>
  <c r="K177" i="44"/>
  <c r="R177" i="45" s="1"/>
  <c r="K82" i="44"/>
  <c r="R82" i="45" s="1"/>
  <c r="J217" i="44"/>
  <c r="Q217" i="45" s="1"/>
  <c r="J18" i="44"/>
  <c r="Q18" i="45" s="1"/>
  <c r="I155" i="44"/>
  <c r="P155" i="45" s="1"/>
  <c r="I73" i="44"/>
  <c r="P73" i="45" s="1"/>
  <c r="E207" i="43"/>
  <c r="E217" i="31" s="1"/>
  <c r="E139" i="43"/>
  <c r="E146" i="31" s="1"/>
  <c r="E70" i="43"/>
  <c r="E74" i="31" s="1"/>
  <c r="J180" i="44"/>
  <c r="Q180" i="45" s="1"/>
  <c r="I180" i="44"/>
  <c r="P180" i="45" s="1"/>
  <c r="H9" i="44"/>
  <c r="O9" i="45" s="1"/>
  <c r="E182" i="43"/>
  <c r="E191" i="31" s="1"/>
  <c r="E119" i="43"/>
  <c r="E125" i="31" s="1"/>
  <c r="E60" i="43"/>
  <c r="E64" i="31" s="1"/>
  <c r="E184" i="43"/>
  <c r="E193" i="31" s="1"/>
  <c r="E216" i="43"/>
  <c r="E227" i="31" s="1"/>
  <c r="E263" i="43"/>
  <c r="E275" i="31" s="1"/>
  <c r="E288" i="43"/>
  <c r="E301" i="31" s="1"/>
  <c r="I18" i="44"/>
  <c r="P18" i="45" s="1"/>
  <c r="E205" i="43"/>
  <c r="E215" i="31" s="1"/>
  <c r="E126" i="43"/>
  <c r="E132" i="31" s="1"/>
  <c r="E65" i="43"/>
  <c r="E69" i="31" s="1"/>
  <c r="H73" i="44"/>
  <c r="O73" i="45" s="1"/>
  <c r="E133" i="43"/>
  <c r="E140" i="31" s="1"/>
  <c r="E71" i="43"/>
  <c r="E75" i="31" s="1"/>
  <c r="G184" i="44"/>
  <c r="N184" i="45" s="1"/>
  <c r="G73" i="44"/>
  <c r="N73" i="45" s="1"/>
  <c r="F63" i="44"/>
  <c r="M63" i="45" s="1"/>
  <c r="E211" i="43"/>
  <c r="E222" i="31" s="1"/>
  <c r="E140" i="43"/>
  <c r="E147" i="31" s="1"/>
  <c r="E83" i="43"/>
  <c r="E87" i="31" s="1"/>
  <c r="F217" i="44"/>
  <c r="M217" i="45" s="1"/>
  <c r="F6" i="44"/>
  <c r="M6" i="45" s="1"/>
  <c r="F9" i="44"/>
  <c r="M9" i="45" s="1"/>
  <c r="E218" i="43"/>
  <c r="E229" i="31" s="1"/>
  <c r="E162" i="43"/>
  <c r="E171" i="31" s="1"/>
  <c r="E95" i="43"/>
  <c r="E100" i="31" s="1"/>
  <c r="E17" i="43"/>
  <c r="E19" i="31" s="1"/>
  <c r="M227" i="44"/>
  <c r="T227" i="45" s="1"/>
  <c r="M194" i="44"/>
  <c r="T194" i="45" s="1"/>
  <c r="M29" i="44"/>
  <c r="T29" i="45" s="1"/>
  <c r="E13" i="43"/>
  <c r="E15" i="31" s="1"/>
  <c r="E237" i="43"/>
  <c r="E249" i="31" s="1"/>
  <c r="E254" i="43"/>
  <c r="E266" i="31" s="1"/>
  <c r="E229" i="43"/>
  <c r="E241" i="31" s="1"/>
  <c r="E233" i="43"/>
  <c r="E245" i="31" s="1"/>
  <c r="E193" i="43"/>
  <c r="E203" i="31" s="1"/>
  <c r="E115" i="43"/>
  <c r="E121" i="31" s="1"/>
  <c r="E75" i="43"/>
  <c r="E79" i="31" s="1"/>
  <c r="E5" i="43"/>
  <c r="E7" i="31" s="1"/>
  <c r="L234" i="44"/>
  <c r="S234" i="45" s="1"/>
  <c r="L184" i="44"/>
  <c r="S184" i="45" s="1"/>
  <c r="L63" i="44"/>
  <c r="S63" i="45" s="1"/>
  <c r="E248" i="43"/>
  <c r="E260" i="31" s="1"/>
  <c r="E144" i="43"/>
  <c r="E152" i="31" s="1"/>
  <c r="E87" i="43"/>
  <c r="E92" i="31" s="1"/>
  <c r="K220" i="44"/>
  <c r="R220" i="45" s="1"/>
  <c r="K194" i="44"/>
  <c r="R194" i="45" s="1"/>
  <c r="J155" i="44"/>
  <c r="Q155" i="45" s="1"/>
  <c r="J73" i="44"/>
  <c r="Q73" i="45" s="1"/>
  <c r="J82" i="44"/>
  <c r="Q82" i="45" s="1"/>
  <c r="I82" i="44"/>
  <c r="P82" i="45" s="1"/>
  <c r="E271" i="43"/>
  <c r="E284" i="31" s="1"/>
  <c r="E199" i="43"/>
  <c r="E209" i="31" s="1"/>
  <c r="E134" i="43"/>
  <c r="E141" i="31" s="1"/>
  <c r="E67" i="43"/>
  <c r="E71" i="31" s="1"/>
  <c r="J234" i="44"/>
  <c r="Q234" i="45" s="1"/>
  <c r="J184" i="44"/>
  <c r="Q184" i="45" s="1"/>
  <c r="I234" i="44"/>
  <c r="P234" i="45" s="1"/>
  <c r="I184" i="44"/>
  <c r="P184" i="45" s="1"/>
  <c r="I29" i="44"/>
  <c r="P29" i="45" s="1"/>
  <c r="E177" i="43"/>
  <c r="E186" i="31" s="1"/>
  <c r="E114" i="43"/>
  <c r="E120" i="31" s="1"/>
  <c r="E44" i="43"/>
  <c r="E47" i="31" s="1"/>
  <c r="E188" i="43"/>
  <c r="E197" i="31" s="1"/>
  <c r="E220" i="43"/>
  <c r="E231" i="31" s="1"/>
  <c r="E276" i="43"/>
  <c r="E289" i="31" s="1"/>
  <c r="E264" i="43"/>
  <c r="E277" i="31" s="1"/>
  <c r="E197" i="43"/>
  <c r="E207" i="31" s="1"/>
  <c r="E121" i="43"/>
  <c r="E127" i="31" s="1"/>
  <c r="E61" i="43"/>
  <c r="E65" i="31" s="1"/>
  <c r="H217" i="44"/>
  <c r="O217" i="45" s="1"/>
  <c r="H177" i="44"/>
  <c r="O177" i="45" s="1"/>
  <c r="H82" i="44"/>
  <c r="O82" i="45" s="1"/>
  <c r="E244" i="43"/>
  <c r="E256" i="31" s="1"/>
  <c r="E128" i="43"/>
  <c r="E134" i="31" s="1"/>
  <c r="E31" i="43"/>
  <c r="E34" i="31" s="1"/>
  <c r="F67" i="44"/>
  <c r="M67" i="45" s="1"/>
  <c r="M18" i="44"/>
  <c r="T18" i="45" s="1"/>
  <c r="E203" i="43"/>
  <c r="E213" i="31" s="1"/>
  <c r="E123" i="43"/>
  <c r="E129" i="31" s="1"/>
  <c r="E62" i="43"/>
  <c r="E66" i="31" s="1"/>
  <c r="F177" i="44"/>
  <c r="M177" i="45" s="1"/>
  <c r="E210" i="43"/>
  <c r="E221" i="31" s="1"/>
  <c r="E157" i="43"/>
  <c r="E165" i="31" s="1"/>
  <c r="E72" i="43"/>
  <c r="E76" i="31" s="1"/>
  <c r="E7" i="43"/>
  <c r="E9" i="31" s="1"/>
  <c r="M234" i="44"/>
  <c r="T234" i="45" s="1"/>
  <c r="M220" i="44"/>
  <c r="T220" i="45" s="1"/>
  <c r="E283" i="43"/>
  <c r="E296" i="31" s="1"/>
  <c r="E241" i="43"/>
  <c r="E253" i="31" s="1"/>
  <c r="E282" i="43"/>
  <c r="E295" i="31" s="1"/>
  <c r="E266" i="43"/>
  <c r="E279" i="31" s="1"/>
  <c r="E185" i="43"/>
  <c r="E194" i="31" s="1"/>
  <c r="E110" i="43"/>
  <c r="E116" i="31" s="1"/>
  <c r="E63" i="43"/>
  <c r="E67" i="31" s="1"/>
  <c r="L155" i="44"/>
  <c r="S155" i="45" s="1"/>
  <c r="L67" i="44"/>
  <c r="S67" i="45" s="1"/>
  <c r="L70" i="44"/>
  <c r="S70" i="45" s="1"/>
  <c r="L9" i="44"/>
  <c r="S9" i="45" s="1"/>
  <c r="E240" i="43"/>
  <c r="E252" i="31" s="1"/>
  <c r="E127" i="43"/>
  <c r="E133" i="31" s="1"/>
  <c r="E64" i="43"/>
  <c r="E68" i="31" s="1"/>
  <c r="K224" i="44"/>
  <c r="R224" i="45" s="1"/>
  <c r="K180" i="44"/>
  <c r="R180" i="45" s="1"/>
  <c r="K93" i="44"/>
  <c r="R93" i="45" s="1"/>
  <c r="K63" i="44"/>
  <c r="R63" i="45" s="1"/>
  <c r="K29" i="44"/>
  <c r="R29" i="45" s="1"/>
  <c r="K9" i="44"/>
  <c r="R9" i="45" s="1"/>
  <c r="I220" i="44"/>
  <c r="P220" i="45" s="1"/>
  <c r="E255" i="43"/>
  <c r="E267" i="31" s="1"/>
  <c r="E191" i="43"/>
  <c r="E201" i="31" s="1"/>
  <c r="E129" i="43"/>
  <c r="E136" i="31" s="1"/>
  <c r="E59" i="43"/>
  <c r="E63" i="31" s="1"/>
  <c r="E173" i="43"/>
  <c r="E182" i="31" s="1"/>
  <c r="E109" i="43"/>
  <c r="E115" i="31" s="1"/>
  <c r="E33" i="43"/>
  <c r="E36" i="31" s="1"/>
  <c r="E192" i="43"/>
  <c r="E202" i="31" s="1"/>
  <c r="E224" i="43"/>
  <c r="E235" i="31" s="1"/>
  <c r="E256" i="43"/>
  <c r="E268" i="31" s="1"/>
  <c r="E189" i="43"/>
  <c r="E199" i="31" s="1"/>
  <c r="E116" i="43"/>
  <c r="E122" i="31" s="1"/>
  <c r="E43" i="43"/>
  <c r="E46" i="31" s="1"/>
  <c r="E228" i="43"/>
  <c r="E240" i="31" s="1"/>
  <c r="E111" i="43"/>
  <c r="E117" i="31" s="1"/>
  <c r="G70" i="44"/>
  <c r="N70" i="45" s="1"/>
  <c r="F73" i="44"/>
  <c r="M73" i="45" s="1"/>
  <c r="M93" i="44"/>
  <c r="T93" i="45" s="1"/>
  <c r="E275" i="43"/>
  <c r="E288" i="31" s="1"/>
  <c r="E195" i="43"/>
  <c r="E205" i="31" s="1"/>
  <c r="E118" i="43"/>
  <c r="E124" i="31" s="1"/>
  <c r="E56" i="43"/>
  <c r="E60" i="31" s="1"/>
  <c r="F18" i="44"/>
  <c r="M18" i="45" s="1"/>
  <c r="E202" i="43"/>
  <c r="E212" i="31" s="1"/>
  <c r="E152" i="43"/>
  <c r="E160" i="31" s="1"/>
  <c r="E69" i="43"/>
  <c r="E73" i="31" s="1"/>
  <c r="E6" i="43"/>
  <c r="E8" i="31" s="1"/>
  <c r="M224" i="44"/>
  <c r="T224" i="45" s="1"/>
  <c r="M187" i="44"/>
  <c r="T187" i="45" s="1"/>
  <c r="M123" i="44"/>
  <c r="T123" i="45" s="1"/>
  <c r="E4" i="43"/>
  <c r="E6" i="31" s="1"/>
  <c r="E281" i="43"/>
  <c r="E294" i="31" s="1"/>
  <c r="E274" i="43"/>
  <c r="E287" i="31" s="1"/>
  <c r="E262" i="43"/>
  <c r="E274" i="31" s="1"/>
  <c r="E250" i="43"/>
  <c r="E262" i="31" s="1"/>
  <c r="E169" i="43"/>
  <c r="E178" i="31" s="1"/>
  <c r="E105" i="43"/>
  <c r="E111" i="31" s="1"/>
  <c r="E58" i="43"/>
  <c r="E62" i="31" s="1"/>
  <c r="L217" i="44"/>
  <c r="S217" i="45" s="1"/>
  <c r="L93" i="44"/>
  <c r="S93" i="45" s="1"/>
  <c r="E232" i="43"/>
  <c r="E244" i="31" s="1"/>
  <c r="E122" i="43"/>
  <c r="E128" i="31" s="1"/>
  <c r="E47" i="43"/>
  <c r="E50" i="31" s="1"/>
  <c r="K184" i="44"/>
  <c r="R184" i="45" s="1"/>
  <c r="K67" i="44"/>
  <c r="R67" i="45" s="1"/>
  <c r="J63" i="44"/>
  <c r="Q63" i="45" s="1"/>
  <c r="J9" i="44"/>
  <c r="Q9" i="45" s="1"/>
  <c r="I224" i="44"/>
  <c r="P224" i="45" s="1"/>
  <c r="I194" i="44"/>
  <c r="P194" i="45" s="1"/>
  <c r="I93" i="44"/>
  <c r="P93" i="45" s="1"/>
  <c r="I63" i="44"/>
  <c r="P63" i="45" s="1"/>
  <c r="H29" i="44"/>
  <c r="O29" i="45" s="1"/>
  <c r="E247" i="43"/>
  <c r="E259" i="31" s="1"/>
  <c r="E183" i="43"/>
  <c r="E192" i="31" s="1"/>
  <c r="E124" i="43"/>
  <c r="E130" i="31" s="1"/>
  <c r="E35" i="43"/>
  <c r="E38" i="31" s="1"/>
  <c r="J29" i="44"/>
  <c r="Q29" i="45" s="1"/>
  <c r="H6" i="44"/>
  <c r="O6" i="45" s="1"/>
  <c r="E222" i="43"/>
  <c r="E233" i="31" s="1"/>
  <c r="E168" i="43"/>
  <c r="E177" i="31" s="1"/>
  <c r="E104" i="43"/>
  <c r="E110" i="31" s="1"/>
  <c r="E23" i="43"/>
  <c r="E26" i="31" s="1"/>
  <c r="E196" i="43"/>
  <c r="E206" i="31" s="1"/>
  <c r="E235" i="43"/>
  <c r="E247" i="31" s="1"/>
  <c r="E272" i="43"/>
  <c r="E285" i="31" s="1"/>
  <c r="I9" i="44"/>
  <c r="P9" i="45" s="1"/>
  <c r="E181" i="43"/>
  <c r="E190" i="31" s="1"/>
  <c r="E99" i="43"/>
  <c r="E104" i="31" s="1"/>
  <c r="E42" i="43"/>
  <c r="E45" i="31" s="1"/>
  <c r="H220" i="44"/>
  <c r="O220" i="45" s="1"/>
  <c r="H194" i="44"/>
  <c r="O194" i="45" s="1"/>
  <c r="H155" i="44"/>
  <c r="O155" i="45" s="1"/>
  <c r="H93" i="44"/>
  <c r="O93" i="45" s="1"/>
  <c r="H63" i="44"/>
  <c r="O63" i="45" s="1"/>
  <c r="E170" i="43"/>
  <c r="E179" i="31" s="1"/>
  <c r="E106" i="43"/>
  <c r="E112" i="31" s="1"/>
  <c r="G6" i="44"/>
  <c r="N6" i="45" s="1"/>
  <c r="G9" i="44"/>
  <c r="N9" i="45" s="1"/>
  <c r="F70" i="44"/>
  <c r="M70" i="45" s="1"/>
  <c r="E267" i="43"/>
  <c r="E280" i="31" s="1"/>
  <c r="E187" i="43"/>
  <c r="E196" i="31" s="1"/>
  <c r="E113" i="43"/>
  <c r="E119" i="31" s="1"/>
  <c r="E55" i="43"/>
  <c r="E59" i="31" s="1"/>
  <c r="F180" i="44"/>
  <c r="M180" i="45" s="1"/>
  <c r="E194" i="43"/>
  <c r="E204" i="31" s="1"/>
  <c r="E135" i="43"/>
  <c r="E142" i="31" s="1"/>
  <c r="E66" i="43"/>
  <c r="E70" i="31" s="1"/>
  <c r="J285" i="44"/>
  <c r="Q285" i="45" s="1"/>
  <c r="F298" i="31"/>
  <c r="I283" i="44"/>
  <c r="P283" i="45" s="1"/>
  <c r="F296" i="31"/>
  <c r="J239" i="44"/>
  <c r="Q239" i="45" s="1"/>
  <c r="F251" i="31"/>
  <c r="M163" i="44"/>
  <c r="T163" i="45" s="1"/>
  <c r="F172" i="31"/>
  <c r="F273" i="44"/>
  <c r="M273" i="45" s="1"/>
  <c r="F286" i="31"/>
  <c r="H242" i="44"/>
  <c r="O242" i="45" s="1"/>
  <c r="F254" i="31"/>
  <c r="G178" i="44"/>
  <c r="N178" i="45" s="1"/>
  <c r="F187" i="31"/>
  <c r="K142" i="44"/>
  <c r="R142" i="45" s="1"/>
  <c r="F149" i="31"/>
  <c r="M108" i="44"/>
  <c r="T108" i="45" s="1"/>
  <c r="F114" i="31"/>
  <c r="F127" i="44"/>
  <c r="M127" i="45" s="1"/>
  <c r="F133" i="31"/>
  <c r="J88" i="44"/>
  <c r="Q88" i="45" s="1"/>
  <c r="F93" i="31"/>
  <c r="M48" i="44"/>
  <c r="T48" i="45" s="1"/>
  <c r="F51" i="31"/>
  <c r="H16" i="44"/>
  <c r="O16" i="45" s="1"/>
  <c r="F18" i="31"/>
  <c r="M19" i="44"/>
  <c r="T19" i="45" s="1"/>
  <c r="F22" i="31"/>
  <c r="I237" i="44"/>
  <c r="P237" i="45" s="1"/>
  <c r="F249" i="31"/>
  <c r="G102" i="44"/>
  <c r="N102" i="45" s="1"/>
  <c r="F108" i="31"/>
  <c r="F38" i="44"/>
  <c r="M38" i="45" s="1"/>
  <c r="F41" i="31"/>
  <c r="M284" i="44"/>
  <c r="T284" i="45" s="1"/>
  <c r="F297" i="31"/>
  <c r="M287" i="44"/>
  <c r="T287" i="45" s="1"/>
  <c r="F300" i="31"/>
  <c r="G223" i="44"/>
  <c r="N223" i="45" s="1"/>
  <c r="F234" i="31"/>
  <c r="J151" i="44"/>
  <c r="Q151" i="45" s="1"/>
  <c r="F159" i="31"/>
  <c r="J281" i="44"/>
  <c r="Q281" i="45" s="1"/>
  <c r="F294" i="31"/>
  <c r="H238" i="44"/>
  <c r="O238" i="45" s="1"/>
  <c r="F250" i="31"/>
  <c r="K174" i="44"/>
  <c r="R174" i="45" s="1"/>
  <c r="F183" i="31"/>
  <c r="F138" i="44"/>
  <c r="M138" i="45" s="1"/>
  <c r="F145" i="31"/>
  <c r="M107" i="44"/>
  <c r="T107" i="45" s="1"/>
  <c r="F113" i="31"/>
  <c r="M126" i="44"/>
  <c r="T126" i="45" s="1"/>
  <c r="F132" i="31"/>
  <c r="J84" i="44"/>
  <c r="Q84" i="45" s="1"/>
  <c r="F89" i="31"/>
  <c r="F44" i="44"/>
  <c r="M44" i="45" s="1"/>
  <c r="F47" i="31"/>
  <c r="L12" i="44"/>
  <c r="S12" i="45" s="1"/>
  <c r="F14" i="31"/>
  <c r="M121" i="44"/>
  <c r="T121" i="45" s="1"/>
  <c r="F127" i="31"/>
  <c r="H288" i="44"/>
  <c r="O288" i="45" s="1"/>
  <c r="F301" i="31"/>
  <c r="L265" i="44"/>
  <c r="S265" i="45" s="1"/>
  <c r="F278" i="31"/>
  <c r="I263" i="44"/>
  <c r="P263" i="45" s="1"/>
  <c r="F275" i="31"/>
  <c r="J203" i="44"/>
  <c r="Q203" i="45" s="1"/>
  <c r="F213" i="31"/>
  <c r="I147" i="44"/>
  <c r="P147" i="45" s="1"/>
  <c r="F155" i="31"/>
  <c r="I276" i="44"/>
  <c r="P276" i="45" s="1"/>
  <c r="F289" i="31"/>
  <c r="H226" i="44"/>
  <c r="O226" i="45" s="1"/>
  <c r="F237" i="31"/>
  <c r="H170" i="44"/>
  <c r="O170" i="45" s="1"/>
  <c r="F179" i="31"/>
  <c r="F134" i="44"/>
  <c r="M134" i="45" s="1"/>
  <c r="F141" i="31"/>
  <c r="G116" i="44"/>
  <c r="N116" i="45" s="1"/>
  <c r="F122" i="31"/>
  <c r="M125" i="44"/>
  <c r="T125" i="45" s="1"/>
  <c r="F131" i="31"/>
  <c r="F76" i="44"/>
  <c r="M76" i="45" s="1"/>
  <c r="F80" i="31"/>
  <c r="H40" i="44"/>
  <c r="O40" i="45" s="1"/>
  <c r="F43" i="31"/>
  <c r="K8" i="44"/>
  <c r="R8" i="45" s="1"/>
  <c r="F10" i="31"/>
  <c r="F110" i="44"/>
  <c r="M110" i="45" s="1"/>
  <c r="F116" i="31"/>
  <c r="F267" i="44"/>
  <c r="M267" i="45" s="1"/>
  <c r="F280" i="31"/>
  <c r="K148" i="44"/>
  <c r="R148" i="45" s="1"/>
  <c r="F156" i="31"/>
  <c r="J248" i="44"/>
  <c r="Q248" i="45" s="1"/>
  <c r="F260" i="31"/>
  <c r="J97" i="44"/>
  <c r="Q97" i="45" s="1"/>
  <c r="F102" i="31"/>
  <c r="K33" i="44"/>
  <c r="R33" i="45" s="1"/>
  <c r="F36" i="31"/>
  <c r="M280" i="44"/>
  <c r="T280" i="45" s="1"/>
  <c r="F293" i="31"/>
  <c r="G264" i="44"/>
  <c r="N264" i="45" s="1"/>
  <c r="F277" i="31"/>
  <c r="G259" i="44"/>
  <c r="N259" i="45" s="1"/>
  <c r="F271" i="31"/>
  <c r="J199" i="44"/>
  <c r="Q199" i="45" s="1"/>
  <c r="F209" i="31"/>
  <c r="M143" i="44"/>
  <c r="T143" i="45" s="1"/>
  <c r="F151" i="31"/>
  <c r="G262" i="44"/>
  <c r="N262" i="45" s="1"/>
  <c r="F274" i="31"/>
  <c r="H222" i="44"/>
  <c r="O222" i="45" s="1"/>
  <c r="F233" i="31"/>
  <c r="M166" i="44"/>
  <c r="T166" i="45" s="1"/>
  <c r="F175" i="31"/>
  <c r="M137" i="44"/>
  <c r="T137" i="45" s="1"/>
  <c r="F144" i="31"/>
  <c r="L115" i="44"/>
  <c r="S115" i="45" s="1"/>
  <c r="F121" i="31"/>
  <c r="I114" i="44"/>
  <c r="P114" i="45" s="1"/>
  <c r="F120" i="31"/>
  <c r="F72" i="44"/>
  <c r="M72" i="45" s="1"/>
  <c r="F76" i="31"/>
  <c r="H36" i="44"/>
  <c r="O36" i="45" s="1"/>
  <c r="F39" i="31"/>
  <c r="K140" i="44"/>
  <c r="R140" i="45" s="1"/>
  <c r="F147" i="31"/>
  <c r="L140" i="44"/>
  <c r="S140" i="45" s="1"/>
  <c r="M270" i="44"/>
  <c r="T270" i="45" s="1"/>
  <c r="F283" i="31"/>
  <c r="M278" i="44"/>
  <c r="T278" i="45" s="1"/>
  <c r="F291" i="31"/>
  <c r="K255" i="44"/>
  <c r="R255" i="45" s="1"/>
  <c r="F267" i="31"/>
  <c r="G183" i="44"/>
  <c r="N183" i="45" s="1"/>
  <c r="F192" i="31"/>
  <c r="I139" i="44"/>
  <c r="P139" i="45" s="1"/>
  <c r="F146" i="31"/>
  <c r="L258" i="44"/>
  <c r="S258" i="45" s="1"/>
  <c r="F270" i="31"/>
  <c r="L206" i="44"/>
  <c r="S206" i="45" s="1"/>
  <c r="F216" i="31"/>
  <c r="M162" i="44"/>
  <c r="T162" i="45" s="1"/>
  <c r="F171" i="31"/>
  <c r="G129" i="44"/>
  <c r="N129" i="45" s="1"/>
  <c r="F136" i="31"/>
  <c r="F105" i="44"/>
  <c r="M105" i="45" s="1"/>
  <c r="F111" i="31"/>
  <c r="H104" i="44"/>
  <c r="O104" i="45" s="1"/>
  <c r="F110" i="31"/>
  <c r="H68" i="44"/>
  <c r="O68" i="45" s="1"/>
  <c r="F72" i="31"/>
  <c r="H32" i="44"/>
  <c r="O32" i="45" s="1"/>
  <c r="F35" i="31"/>
  <c r="H124" i="44"/>
  <c r="O124" i="45" s="1"/>
  <c r="F130" i="31"/>
  <c r="M156" i="44"/>
  <c r="T156" i="45" s="1"/>
  <c r="M30" i="44"/>
  <c r="T30" i="45" s="1"/>
  <c r="M37" i="44"/>
  <c r="T37" i="45" s="1"/>
  <c r="F40" i="31"/>
  <c r="F269" i="44"/>
  <c r="M269" i="45" s="1"/>
  <c r="F282" i="31"/>
  <c r="F275" i="44"/>
  <c r="M275" i="45" s="1"/>
  <c r="F288" i="31"/>
  <c r="K251" i="44"/>
  <c r="R251" i="45" s="1"/>
  <c r="F263" i="31"/>
  <c r="G179" i="44"/>
  <c r="N179" i="45" s="1"/>
  <c r="F188" i="31"/>
  <c r="I135" i="44"/>
  <c r="P135" i="45" s="1"/>
  <c r="F142" i="31"/>
  <c r="L254" i="44"/>
  <c r="S254" i="45" s="1"/>
  <c r="F266" i="31"/>
  <c r="L202" i="44"/>
  <c r="S202" i="45" s="1"/>
  <c r="F212" i="31"/>
  <c r="M154" i="44"/>
  <c r="T154" i="45" s="1"/>
  <c r="F162" i="31"/>
  <c r="F120" i="44"/>
  <c r="M120" i="45" s="1"/>
  <c r="F126" i="31"/>
  <c r="H141" i="44"/>
  <c r="O141" i="45" s="1"/>
  <c r="F148" i="31"/>
  <c r="H100" i="44"/>
  <c r="O100" i="45" s="1"/>
  <c r="F106" i="31"/>
  <c r="K64" i="44"/>
  <c r="R64" i="45" s="1"/>
  <c r="F68" i="31"/>
  <c r="H28" i="44"/>
  <c r="O28" i="45" s="1"/>
  <c r="F31" i="31"/>
  <c r="K128" i="44"/>
  <c r="R128" i="45" s="1"/>
  <c r="F134" i="31"/>
  <c r="K286" i="44"/>
  <c r="R286" i="45" s="1"/>
  <c r="F299" i="31"/>
  <c r="I274" i="44"/>
  <c r="P274" i="45" s="1"/>
  <c r="F287" i="31"/>
  <c r="F247" i="44"/>
  <c r="M247" i="45" s="1"/>
  <c r="F259" i="31"/>
  <c r="G175" i="44"/>
  <c r="N175" i="45" s="1"/>
  <c r="F184" i="31"/>
  <c r="M131" i="44"/>
  <c r="T131" i="45" s="1"/>
  <c r="F138" i="31"/>
  <c r="M250" i="44"/>
  <c r="T250" i="45" s="1"/>
  <c r="F262" i="31"/>
  <c r="G186" i="44"/>
  <c r="N186" i="45" s="1"/>
  <c r="F195" i="31"/>
  <c r="M150" i="44"/>
  <c r="T150" i="45" s="1"/>
  <c r="F158" i="31"/>
  <c r="F133" i="44"/>
  <c r="M133" i="45" s="1"/>
  <c r="F140" i="31"/>
  <c r="I96" i="44"/>
  <c r="P96" i="45" s="1"/>
  <c r="F101" i="31"/>
  <c r="I60" i="44"/>
  <c r="P60" i="45" s="1"/>
  <c r="F64" i="31"/>
  <c r="J24" i="44"/>
  <c r="Q24" i="45" s="1"/>
  <c r="F27" i="31"/>
  <c r="J112" i="44"/>
  <c r="Q112" i="45" s="1"/>
  <c r="F118" i="31"/>
  <c r="M172" i="44"/>
  <c r="T172" i="45" s="1"/>
  <c r="M149" i="44"/>
  <c r="T149" i="45" s="1"/>
  <c r="M41" i="44"/>
  <c r="T41" i="45" s="1"/>
  <c r="M164" i="44"/>
  <c r="T164" i="45" s="1"/>
  <c r="F173" i="31"/>
  <c r="M54" i="44"/>
  <c r="T54" i="45" s="1"/>
  <c r="F57" i="31"/>
  <c r="E14" i="43"/>
  <c r="E16" i="31" s="1"/>
  <c r="F212" i="44"/>
  <c r="M212" i="45" s="1"/>
  <c r="F223" i="31"/>
  <c r="F85" i="44"/>
  <c r="M85" i="45" s="1"/>
  <c r="F90" i="31"/>
  <c r="M21" i="44"/>
  <c r="T21" i="45" s="1"/>
  <c r="F24" i="31"/>
  <c r="L257" i="44"/>
  <c r="S257" i="45" s="1"/>
  <c r="F269" i="31"/>
  <c r="F176" i="44"/>
  <c r="M176" i="45" s="1"/>
  <c r="F185" i="31"/>
  <c r="L74" i="44"/>
  <c r="S74" i="45" s="1"/>
  <c r="F78" i="31"/>
  <c r="F10" i="44"/>
  <c r="M10" i="45" s="1"/>
  <c r="F12" i="31"/>
  <c r="L232" i="44"/>
  <c r="S232" i="45" s="1"/>
  <c r="F244" i="31"/>
  <c r="I119" i="44"/>
  <c r="P119" i="45" s="1"/>
  <c r="F125" i="31"/>
  <c r="M80" i="44"/>
  <c r="T80" i="45" s="1"/>
  <c r="F84" i="31"/>
  <c r="H277" i="44"/>
  <c r="O277" i="45" s="1"/>
  <c r="F290" i="31"/>
  <c r="F279" i="44"/>
  <c r="M279" i="45" s="1"/>
  <c r="F292" i="31"/>
  <c r="M243" i="44"/>
  <c r="T243" i="45" s="1"/>
  <c r="F255" i="31"/>
  <c r="H171" i="44"/>
  <c r="O171" i="45" s="1"/>
  <c r="F180" i="31"/>
  <c r="G282" i="44"/>
  <c r="N282" i="45" s="1"/>
  <c r="F295" i="31"/>
  <c r="H246" i="44"/>
  <c r="O246" i="45" s="1"/>
  <c r="F258" i="31"/>
  <c r="G182" i="44"/>
  <c r="N182" i="45" s="1"/>
  <c r="F191" i="31"/>
  <c r="K146" i="44"/>
  <c r="R146" i="45" s="1"/>
  <c r="F154" i="31"/>
  <c r="H136" i="44"/>
  <c r="O136" i="45" s="1"/>
  <c r="F143" i="31"/>
  <c r="J130" i="44"/>
  <c r="Q130" i="45" s="1"/>
  <c r="F137" i="31"/>
  <c r="K92" i="44"/>
  <c r="R92" i="45" s="1"/>
  <c r="F97" i="31"/>
  <c r="M56" i="44"/>
  <c r="T56" i="45" s="1"/>
  <c r="F60" i="31"/>
  <c r="M20" i="44"/>
  <c r="T20" i="45" s="1"/>
  <c r="F23" i="31"/>
  <c r="M55" i="44"/>
  <c r="T55" i="45" s="1"/>
  <c r="F59" i="31"/>
  <c r="M225" i="44"/>
  <c r="T225" i="45" s="1"/>
  <c r="M35" i="44"/>
  <c r="T35" i="45" s="1"/>
  <c r="M50" i="44"/>
  <c r="T50" i="45" s="1"/>
  <c r="M46" i="44"/>
  <c r="T46" i="45" s="1"/>
  <c r="F49" i="31"/>
  <c r="F216" i="44"/>
  <c r="M216" i="45" s="1"/>
  <c r="F227" i="31"/>
  <c r="L161" i="44"/>
  <c r="S161" i="45" s="1"/>
  <c r="F170" i="31"/>
  <c r="L51" i="44"/>
  <c r="S51" i="45" s="1"/>
  <c r="F54" i="31"/>
  <c r="L212" i="44"/>
  <c r="S212" i="45" s="1"/>
  <c r="K119" i="44"/>
  <c r="R119" i="45" s="1"/>
  <c r="J119" i="44"/>
  <c r="Q119" i="45" s="1"/>
  <c r="J80" i="44"/>
  <c r="Q80" i="45" s="1"/>
  <c r="I212" i="44"/>
  <c r="P212" i="45" s="1"/>
  <c r="H33" i="44"/>
  <c r="O33" i="45" s="1"/>
  <c r="J161" i="44"/>
  <c r="Q161" i="45" s="1"/>
  <c r="I102" i="44"/>
  <c r="P102" i="45" s="1"/>
  <c r="H176" i="44"/>
  <c r="O176" i="45" s="1"/>
  <c r="G267" i="44"/>
  <c r="N267" i="45" s="1"/>
  <c r="G176" i="44"/>
  <c r="N176" i="45" s="1"/>
  <c r="G119" i="44"/>
  <c r="N119" i="45" s="1"/>
  <c r="G38" i="44"/>
  <c r="N38" i="45" s="1"/>
  <c r="G10" i="44"/>
  <c r="N10" i="45" s="1"/>
  <c r="F33" i="44"/>
  <c r="M33" i="45" s="1"/>
  <c r="F237" i="44"/>
  <c r="M237" i="45" s="1"/>
  <c r="M248" i="44"/>
  <c r="T248" i="45" s="1"/>
  <c r="E30" i="43"/>
  <c r="E33" i="31" s="1"/>
  <c r="E8" i="43"/>
  <c r="E10" i="31" s="1"/>
  <c r="E40" i="43"/>
  <c r="E43" i="31" s="1"/>
  <c r="E9" i="43"/>
  <c r="E11" i="31" s="1"/>
  <c r="L246" i="44"/>
  <c r="S246" i="45" s="1"/>
  <c r="L119" i="44"/>
  <c r="S119" i="45" s="1"/>
  <c r="L85" i="44"/>
  <c r="S85" i="45" s="1"/>
  <c r="I85" i="44"/>
  <c r="P85" i="45" s="1"/>
  <c r="H38" i="44"/>
  <c r="O38" i="45" s="1"/>
  <c r="J257" i="44"/>
  <c r="Q257" i="45" s="1"/>
  <c r="J51" i="44"/>
  <c r="Q51" i="45" s="1"/>
  <c r="I161" i="44"/>
  <c r="P161" i="45" s="1"/>
  <c r="I51" i="44"/>
  <c r="P51" i="45" s="1"/>
  <c r="H257" i="44"/>
  <c r="O257" i="45" s="1"/>
  <c r="H148" i="44"/>
  <c r="O148" i="45" s="1"/>
  <c r="H119" i="44"/>
  <c r="O119" i="45" s="1"/>
  <c r="H85" i="44"/>
  <c r="O85" i="45" s="1"/>
  <c r="G257" i="44"/>
  <c r="N257" i="45" s="1"/>
  <c r="G148" i="44"/>
  <c r="N148" i="45" s="1"/>
  <c r="G85" i="44"/>
  <c r="N85" i="45" s="1"/>
  <c r="G74" i="44"/>
  <c r="N74" i="45" s="1"/>
  <c r="F248" i="44"/>
  <c r="M248" i="45" s="1"/>
  <c r="F97" i="44"/>
  <c r="M97" i="45" s="1"/>
  <c r="M74" i="44"/>
  <c r="T74" i="45" s="1"/>
  <c r="M148" i="44"/>
  <c r="T148" i="45" s="1"/>
  <c r="M33" i="44"/>
  <c r="T33" i="45" s="1"/>
  <c r="E50" i="43"/>
  <c r="E53" i="31" s="1"/>
  <c r="L282" i="44"/>
  <c r="S282" i="45" s="1"/>
  <c r="L248" i="44"/>
  <c r="S248" i="45" s="1"/>
  <c r="L262" i="44"/>
  <c r="S262" i="45" s="1"/>
  <c r="L176" i="44"/>
  <c r="S176" i="45" s="1"/>
  <c r="L102" i="44"/>
  <c r="S102" i="45" s="1"/>
  <c r="K161" i="44"/>
  <c r="R161" i="45" s="1"/>
  <c r="J212" i="44"/>
  <c r="Q212" i="45" s="1"/>
  <c r="I80" i="44"/>
  <c r="P80" i="45" s="1"/>
  <c r="J232" i="44"/>
  <c r="Q232" i="45" s="1"/>
  <c r="H102" i="44"/>
  <c r="O102" i="45" s="1"/>
  <c r="H80" i="44"/>
  <c r="O80" i="45" s="1"/>
  <c r="F80" i="44"/>
  <c r="M80" i="45" s="1"/>
  <c r="F51" i="44"/>
  <c r="M51" i="45" s="1"/>
  <c r="M85" i="44"/>
  <c r="T85" i="45" s="1"/>
  <c r="F161" i="44"/>
  <c r="M161" i="45" s="1"/>
  <c r="F102" i="44"/>
  <c r="M102" i="45" s="1"/>
  <c r="M257" i="44"/>
  <c r="T257" i="45" s="1"/>
  <c r="E34" i="43"/>
  <c r="E37" i="31" s="1"/>
  <c r="L33" i="44"/>
  <c r="S33" i="45" s="1"/>
  <c r="L10" i="44"/>
  <c r="S10" i="45" s="1"/>
  <c r="K257" i="44"/>
  <c r="R257" i="45" s="1"/>
  <c r="K212" i="44"/>
  <c r="R212" i="45" s="1"/>
  <c r="K97" i="44"/>
  <c r="R97" i="45" s="1"/>
  <c r="K21" i="44"/>
  <c r="R21" i="45" s="1"/>
  <c r="K10" i="44"/>
  <c r="R10" i="45" s="1"/>
  <c r="J216" i="44"/>
  <c r="Q216" i="45" s="1"/>
  <c r="J148" i="44"/>
  <c r="Q148" i="45" s="1"/>
  <c r="J74" i="44"/>
  <c r="Q74" i="45" s="1"/>
  <c r="J10" i="44"/>
  <c r="Q10" i="45" s="1"/>
  <c r="J176" i="44"/>
  <c r="Q176" i="45" s="1"/>
  <c r="J85" i="44"/>
  <c r="Q85" i="45" s="1"/>
  <c r="J33" i="44"/>
  <c r="Q33" i="45" s="1"/>
  <c r="I257" i="44"/>
  <c r="P257" i="45" s="1"/>
  <c r="I33" i="44"/>
  <c r="P33" i="45" s="1"/>
  <c r="I10" i="44"/>
  <c r="P10" i="45" s="1"/>
  <c r="G80" i="44"/>
  <c r="N80" i="45" s="1"/>
  <c r="G51" i="44"/>
  <c r="N51" i="45" s="1"/>
  <c r="M10" i="44"/>
  <c r="T10" i="45" s="1"/>
  <c r="F148" i="44"/>
  <c r="M148" i="45" s="1"/>
  <c r="M267" i="44"/>
  <c r="T267" i="45" s="1"/>
  <c r="M232" i="44"/>
  <c r="T232" i="45" s="1"/>
  <c r="M212" i="44"/>
  <c r="T212" i="45" s="1"/>
  <c r="M119" i="44"/>
  <c r="T119" i="45" s="1"/>
  <c r="M38" i="44"/>
  <c r="T38" i="45" s="1"/>
  <c r="E53" i="43"/>
  <c r="E56" i="31" s="1"/>
  <c r="E52" i="43"/>
  <c r="E55" i="31" s="1"/>
  <c r="E18" i="43"/>
  <c r="E20" i="31" s="1"/>
  <c r="L97" i="44"/>
  <c r="S97" i="45" s="1"/>
  <c r="K267" i="44"/>
  <c r="R267" i="45" s="1"/>
  <c r="K232" i="44"/>
  <c r="R232" i="45" s="1"/>
  <c r="K216" i="44"/>
  <c r="R216" i="45" s="1"/>
  <c r="K80" i="44"/>
  <c r="R80" i="45" s="1"/>
  <c r="K51" i="44"/>
  <c r="R51" i="45" s="1"/>
  <c r="I97" i="44"/>
  <c r="P97" i="45" s="1"/>
  <c r="H21" i="44"/>
  <c r="O21" i="45" s="1"/>
  <c r="J237" i="44"/>
  <c r="Q237" i="45" s="1"/>
  <c r="I232" i="44"/>
  <c r="P232" i="45" s="1"/>
  <c r="H237" i="44"/>
  <c r="O237" i="45" s="1"/>
  <c r="H248" i="44"/>
  <c r="O248" i="45" s="1"/>
  <c r="H212" i="44"/>
  <c r="O212" i="45" s="1"/>
  <c r="H97" i="44"/>
  <c r="O97" i="45" s="1"/>
  <c r="G237" i="44"/>
  <c r="N237" i="45" s="1"/>
  <c r="G248" i="44"/>
  <c r="N248" i="45" s="1"/>
  <c r="G212" i="44"/>
  <c r="N212" i="45" s="1"/>
  <c r="G97" i="44"/>
  <c r="N97" i="45" s="1"/>
  <c r="F21" i="44"/>
  <c r="M21" i="45" s="1"/>
  <c r="F257" i="44"/>
  <c r="M257" i="45" s="1"/>
  <c r="F119" i="44"/>
  <c r="M119" i="45" s="1"/>
  <c r="M216" i="44"/>
  <c r="T216" i="45" s="1"/>
  <c r="M176" i="44"/>
  <c r="T176" i="45" s="1"/>
  <c r="M102" i="44"/>
  <c r="T102" i="45" s="1"/>
  <c r="M51" i="44"/>
  <c r="T51" i="45" s="1"/>
  <c r="E45" i="43"/>
  <c r="E48" i="31" s="1"/>
  <c r="E36" i="43"/>
  <c r="E39" i="31" s="1"/>
  <c r="E24" i="43"/>
  <c r="E57" i="43"/>
  <c r="E61" i="31" s="1"/>
  <c r="L38" i="44"/>
  <c r="S38" i="45" s="1"/>
  <c r="I267" i="44"/>
  <c r="P267" i="45" s="1"/>
  <c r="H51" i="44"/>
  <c r="O51" i="45" s="1"/>
  <c r="J267" i="44"/>
  <c r="Q267" i="45" s="1"/>
  <c r="J38" i="44"/>
  <c r="Q38" i="45" s="1"/>
  <c r="I176" i="44"/>
  <c r="P176" i="45" s="1"/>
  <c r="I38" i="44"/>
  <c r="P38" i="45" s="1"/>
  <c r="H267" i="44"/>
  <c r="O267" i="45" s="1"/>
  <c r="H216" i="44"/>
  <c r="O216" i="45" s="1"/>
  <c r="G216" i="44"/>
  <c r="N216" i="45" s="1"/>
  <c r="G21" i="44"/>
  <c r="N21" i="45" s="1"/>
  <c r="M97" i="44"/>
  <c r="T97" i="45" s="1"/>
  <c r="F232" i="44"/>
  <c r="M232" i="45" s="1"/>
  <c r="M237" i="44"/>
  <c r="T237" i="45" s="1"/>
  <c r="E54" i="43"/>
  <c r="E29" i="43"/>
  <c r="E32" i="31" s="1"/>
  <c r="E20" i="43"/>
  <c r="E23" i="31" s="1"/>
  <c r="E41" i="43"/>
  <c r="E44" i="31" s="1"/>
  <c r="L267" i="44"/>
  <c r="S267" i="45" s="1"/>
  <c r="K237" i="44"/>
  <c r="R237" i="45" s="1"/>
  <c r="K176" i="44"/>
  <c r="R176" i="45" s="1"/>
  <c r="E25" i="43"/>
  <c r="K302" i="31"/>
  <c r="L274" i="44"/>
  <c r="S274" i="45" s="1"/>
  <c r="L286" i="44"/>
  <c r="S286" i="45" s="1"/>
  <c r="L239" i="44"/>
  <c r="S239" i="45" s="1"/>
  <c r="L162" i="44"/>
  <c r="S162" i="45" s="1"/>
  <c r="L147" i="44"/>
  <c r="S147" i="45" s="1"/>
  <c r="L135" i="44"/>
  <c r="S135" i="45" s="1"/>
  <c r="L130" i="44"/>
  <c r="S130" i="45" s="1"/>
  <c r="L126" i="44"/>
  <c r="S126" i="45" s="1"/>
  <c r="L127" i="44"/>
  <c r="S127" i="45" s="1"/>
  <c r="L96" i="44"/>
  <c r="S96" i="45" s="1"/>
  <c r="L24" i="44"/>
  <c r="S24" i="45" s="1"/>
  <c r="L16" i="44"/>
  <c r="S16" i="45" s="1"/>
  <c r="K264" i="44"/>
  <c r="R264" i="45" s="1"/>
  <c r="K273" i="44"/>
  <c r="R273" i="45" s="1"/>
  <c r="K287" i="44"/>
  <c r="R287" i="45" s="1"/>
  <c r="K259" i="44"/>
  <c r="R259" i="45" s="1"/>
  <c r="K250" i="44"/>
  <c r="R250" i="45" s="1"/>
  <c r="K223" i="44"/>
  <c r="R223" i="45" s="1"/>
  <c r="K175" i="44"/>
  <c r="R175" i="45" s="1"/>
  <c r="K178" i="44"/>
  <c r="R178" i="45" s="1"/>
  <c r="K150" i="44"/>
  <c r="R150" i="45" s="1"/>
  <c r="K129" i="44"/>
  <c r="R129" i="45" s="1"/>
  <c r="K114" i="44"/>
  <c r="R114" i="45" s="1"/>
  <c r="K107" i="44"/>
  <c r="R107" i="45" s="1"/>
  <c r="K96" i="44"/>
  <c r="R96" i="45" s="1"/>
  <c r="K68" i="44"/>
  <c r="R68" i="45" s="1"/>
  <c r="K44" i="44"/>
  <c r="R44" i="45" s="1"/>
  <c r="K12" i="44"/>
  <c r="R12" i="45" s="1"/>
  <c r="J223" i="44"/>
  <c r="Q223" i="45" s="1"/>
  <c r="J110" i="44"/>
  <c r="Q110" i="45" s="1"/>
  <c r="J127" i="44"/>
  <c r="Q127" i="45" s="1"/>
  <c r="J64" i="44"/>
  <c r="Q64" i="45" s="1"/>
  <c r="I278" i="44"/>
  <c r="P278" i="45" s="1"/>
  <c r="I287" i="44"/>
  <c r="P287" i="45" s="1"/>
  <c r="I222" i="44"/>
  <c r="P222" i="45" s="1"/>
  <c r="I199" i="44"/>
  <c r="P199" i="45" s="1"/>
  <c r="I151" i="44"/>
  <c r="P151" i="45" s="1"/>
  <c r="I141" i="44"/>
  <c r="P141" i="45" s="1"/>
  <c r="I64" i="44"/>
  <c r="P64" i="45" s="1"/>
  <c r="H44" i="44"/>
  <c r="O44" i="45" s="1"/>
  <c r="J265" i="44"/>
  <c r="Q265" i="45" s="1"/>
  <c r="J278" i="44"/>
  <c r="Q278" i="45" s="1"/>
  <c r="J282" i="44"/>
  <c r="Q282" i="45" s="1"/>
  <c r="J288" i="44"/>
  <c r="Q288" i="45" s="1"/>
  <c r="J250" i="44"/>
  <c r="Q250" i="45" s="1"/>
  <c r="J243" i="44"/>
  <c r="Q243" i="45" s="1"/>
  <c r="J129" i="44"/>
  <c r="Q129" i="45" s="1"/>
  <c r="J134" i="44"/>
  <c r="Q134" i="45" s="1"/>
  <c r="J92" i="44"/>
  <c r="Q92" i="45" s="1"/>
  <c r="J28" i="44"/>
  <c r="Q28" i="45" s="1"/>
  <c r="I238" i="44"/>
  <c r="P238" i="45" s="1"/>
  <c r="I162" i="44"/>
  <c r="P162" i="45" s="1"/>
  <c r="I163" i="44"/>
  <c r="P163" i="45" s="1"/>
  <c r="I116" i="44"/>
  <c r="P116" i="45" s="1"/>
  <c r="I120" i="44"/>
  <c r="P120" i="45" s="1"/>
  <c r="I124" i="44"/>
  <c r="P124" i="45" s="1"/>
  <c r="I24" i="44"/>
  <c r="P24" i="45" s="1"/>
  <c r="H278" i="44"/>
  <c r="O278" i="45" s="1"/>
  <c r="H282" i="44"/>
  <c r="O282" i="45" s="1"/>
  <c r="H281" i="44"/>
  <c r="O281" i="45" s="1"/>
  <c r="H250" i="44"/>
  <c r="O250" i="45" s="1"/>
  <c r="H247" i="44"/>
  <c r="O247" i="45" s="1"/>
  <c r="H174" i="44"/>
  <c r="O174" i="45" s="1"/>
  <c r="H175" i="44"/>
  <c r="O175" i="45" s="1"/>
  <c r="H146" i="44"/>
  <c r="O146" i="45" s="1"/>
  <c r="H134" i="44"/>
  <c r="O134" i="45" s="1"/>
  <c r="H140" i="44"/>
  <c r="O140" i="45" s="1"/>
  <c r="H112" i="44"/>
  <c r="O112" i="45" s="1"/>
  <c r="H114" i="44"/>
  <c r="O114" i="45" s="1"/>
  <c r="H72" i="44"/>
  <c r="O72" i="45" s="1"/>
  <c r="G273" i="44"/>
  <c r="N273" i="45" s="1"/>
  <c r="G286" i="44"/>
  <c r="N286" i="45" s="1"/>
  <c r="G276" i="44"/>
  <c r="N276" i="45" s="1"/>
  <c r="G263" i="44"/>
  <c r="N263" i="45" s="1"/>
  <c r="G147" i="44"/>
  <c r="N147" i="45" s="1"/>
  <c r="G133" i="44"/>
  <c r="N133" i="45" s="1"/>
  <c r="G135" i="44"/>
  <c r="N135" i="45" s="1"/>
  <c r="G124" i="44"/>
  <c r="N124" i="45" s="1"/>
  <c r="G127" i="44"/>
  <c r="N127" i="45" s="1"/>
  <c r="G19" i="44"/>
  <c r="N19" i="45" s="1"/>
  <c r="G48" i="44"/>
  <c r="N48" i="45" s="1"/>
  <c r="F142" i="44"/>
  <c r="M142" i="45" s="1"/>
  <c r="F137" i="44"/>
  <c r="M137" i="45" s="1"/>
  <c r="F19" i="44"/>
  <c r="M19" i="45" s="1"/>
  <c r="F48" i="44"/>
  <c r="M48" i="45" s="1"/>
  <c r="F291" i="44"/>
  <c r="F289" i="43"/>
  <c r="F264" i="44"/>
  <c r="M264" i="45" s="1"/>
  <c r="F283" i="44"/>
  <c r="M283" i="45" s="1"/>
  <c r="F282" i="44"/>
  <c r="M282" i="45" s="1"/>
  <c r="F254" i="44"/>
  <c r="M254" i="45" s="1"/>
  <c r="F251" i="44"/>
  <c r="M251" i="45" s="1"/>
  <c r="F199" i="44"/>
  <c r="M199" i="45" s="1"/>
  <c r="F170" i="44"/>
  <c r="M170" i="45" s="1"/>
  <c r="F171" i="44"/>
  <c r="M171" i="45" s="1"/>
  <c r="F147" i="44"/>
  <c r="M147" i="45" s="1"/>
  <c r="F121" i="44"/>
  <c r="M121" i="45" s="1"/>
  <c r="F124" i="44"/>
  <c r="M124" i="45" s="1"/>
  <c r="F115" i="44"/>
  <c r="M115" i="45" s="1"/>
  <c r="F84" i="44"/>
  <c r="M84" i="45" s="1"/>
  <c r="F8" i="44"/>
  <c r="M8" i="45" s="1"/>
  <c r="M60" i="44"/>
  <c r="T60" i="45" s="1"/>
  <c r="M291" i="44"/>
  <c r="M289" i="43"/>
  <c r="M288" i="44"/>
  <c r="T288" i="45" s="1"/>
  <c r="M282" i="44"/>
  <c r="T282" i="45" s="1"/>
  <c r="M254" i="44"/>
  <c r="T254" i="45" s="1"/>
  <c r="M247" i="44"/>
  <c r="T247" i="45" s="1"/>
  <c r="M199" i="44"/>
  <c r="T199" i="45" s="1"/>
  <c r="M170" i="44"/>
  <c r="T170" i="45" s="1"/>
  <c r="M171" i="44"/>
  <c r="T171" i="45" s="1"/>
  <c r="M147" i="44"/>
  <c r="T147" i="45" s="1"/>
  <c r="M135" i="44"/>
  <c r="T135" i="45" s="1"/>
  <c r="M141" i="44"/>
  <c r="T141" i="45" s="1"/>
  <c r="M114" i="44"/>
  <c r="T114" i="45" s="1"/>
  <c r="M112" i="44"/>
  <c r="T112" i="45" s="1"/>
  <c r="M24" i="44"/>
  <c r="T24" i="45" s="1"/>
  <c r="L280" i="44"/>
  <c r="S280" i="45" s="1"/>
  <c r="L275" i="44"/>
  <c r="S275" i="45" s="1"/>
  <c r="L243" i="44"/>
  <c r="S243" i="45" s="1"/>
  <c r="L163" i="44"/>
  <c r="S163" i="45" s="1"/>
  <c r="L166" i="44"/>
  <c r="S166" i="45" s="1"/>
  <c r="L151" i="44"/>
  <c r="S151" i="45" s="1"/>
  <c r="L139" i="44"/>
  <c r="S139" i="45" s="1"/>
  <c r="L134" i="44"/>
  <c r="S134" i="45" s="1"/>
  <c r="L114" i="44"/>
  <c r="S114" i="45" s="1"/>
  <c r="L116" i="44"/>
  <c r="S116" i="45" s="1"/>
  <c r="L55" i="44"/>
  <c r="S55" i="45" s="1"/>
  <c r="L56" i="44"/>
  <c r="S56" i="45" s="1"/>
  <c r="L28" i="44"/>
  <c r="S28" i="45" s="1"/>
  <c r="K265" i="44"/>
  <c r="R265" i="45" s="1"/>
  <c r="K276" i="44"/>
  <c r="R276" i="45" s="1"/>
  <c r="K270" i="44"/>
  <c r="R270" i="45" s="1"/>
  <c r="K254" i="44"/>
  <c r="R254" i="45" s="1"/>
  <c r="K179" i="44"/>
  <c r="R179" i="45" s="1"/>
  <c r="K182" i="44"/>
  <c r="R182" i="45" s="1"/>
  <c r="K154" i="44"/>
  <c r="R154" i="45" s="1"/>
  <c r="K133" i="44"/>
  <c r="R133" i="45" s="1"/>
  <c r="K124" i="44"/>
  <c r="R124" i="45" s="1"/>
  <c r="K72" i="44"/>
  <c r="R72" i="45" s="1"/>
  <c r="K48" i="44"/>
  <c r="R48" i="45" s="1"/>
  <c r="K16" i="44"/>
  <c r="R16" i="45" s="1"/>
  <c r="J100" i="44"/>
  <c r="Q100" i="45" s="1"/>
  <c r="J107" i="44"/>
  <c r="Q107" i="45" s="1"/>
  <c r="J120" i="44"/>
  <c r="Q120" i="45" s="1"/>
  <c r="J68" i="44"/>
  <c r="Q68" i="45" s="1"/>
  <c r="I273" i="44"/>
  <c r="P273" i="45" s="1"/>
  <c r="I282" i="44"/>
  <c r="P282" i="45" s="1"/>
  <c r="I280" i="44"/>
  <c r="P280" i="45" s="1"/>
  <c r="I226" i="44"/>
  <c r="P226" i="45" s="1"/>
  <c r="I203" i="44"/>
  <c r="P203" i="45" s="1"/>
  <c r="I130" i="44"/>
  <c r="P130" i="45" s="1"/>
  <c r="I68" i="44"/>
  <c r="P68" i="45" s="1"/>
  <c r="H19" i="44"/>
  <c r="O19" i="45" s="1"/>
  <c r="H48" i="44"/>
  <c r="O48" i="45" s="1"/>
  <c r="J277" i="44"/>
  <c r="Q277" i="45" s="1"/>
  <c r="J286" i="44"/>
  <c r="Q286" i="45" s="1"/>
  <c r="J254" i="44"/>
  <c r="Q254" i="45" s="1"/>
  <c r="J247" i="44"/>
  <c r="Q247" i="45" s="1"/>
  <c r="J162" i="44"/>
  <c r="Q162" i="45" s="1"/>
  <c r="J163" i="44"/>
  <c r="Q163" i="45" s="1"/>
  <c r="J138" i="44"/>
  <c r="Q138" i="45" s="1"/>
  <c r="J96" i="44"/>
  <c r="Q96" i="45" s="1"/>
  <c r="J32" i="44"/>
  <c r="Q32" i="45" s="1"/>
  <c r="J19" i="44"/>
  <c r="Q19" i="45" s="1"/>
  <c r="I242" i="44"/>
  <c r="P242" i="45" s="1"/>
  <c r="I239" i="44"/>
  <c r="P239" i="45" s="1"/>
  <c r="I166" i="44"/>
  <c r="P166" i="45" s="1"/>
  <c r="I100" i="44"/>
  <c r="P100" i="45" s="1"/>
  <c r="I28" i="44"/>
  <c r="P28" i="45" s="1"/>
  <c r="H273" i="44"/>
  <c r="O273" i="45" s="1"/>
  <c r="H286" i="44"/>
  <c r="O286" i="45" s="1"/>
  <c r="H285" i="44"/>
  <c r="O285" i="45" s="1"/>
  <c r="H254" i="44"/>
  <c r="O254" i="45" s="1"/>
  <c r="H251" i="44"/>
  <c r="O251" i="45" s="1"/>
  <c r="H202" i="44"/>
  <c r="O202" i="45" s="1"/>
  <c r="H178" i="44"/>
  <c r="O178" i="45" s="1"/>
  <c r="H179" i="44"/>
  <c r="O179" i="45" s="1"/>
  <c r="H150" i="44"/>
  <c r="O150" i="45" s="1"/>
  <c r="H138" i="44"/>
  <c r="O138" i="45" s="1"/>
  <c r="H115" i="44"/>
  <c r="O115" i="45" s="1"/>
  <c r="H76" i="44"/>
  <c r="O76" i="45" s="1"/>
  <c r="G274" i="44"/>
  <c r="N274" i="45" s="1"/>
  <c r="G275" i="44"/>
  <c r="N275" i="45" s="1"/>
  <c r="G280" i="44"/>
  <c r="N280" i="45" s="1"/>
  <c r="G238" i="44"/>
  <c r="N238" i="45" s="1"/>
  <c r="G199" i="44"/>
  <c r="N199" i="45" s="1"/>
  <c r="G162" i="44"/>
  <c r="N162" i="45" s="1"/>
  <c r="G163" i="44"/>
  <c r="N163" i="45" s="1"/>
  <c r="G151" i="44"/>
  <c r="N151" i="45" s="1"/>
  <c r="G137" i="44"/>
  <c r="N137" i="45" s="1"/>
  <c r="G139" i="44"/>
  <c r="N139" i="45" s="1"/>
  <c r="G120" i="44"/>
  <c r="N120" i="45" s="1"/>
  <c r="G100" i="44"/>
  <c r="N100" i="45" s="1"/>
  <c r="G128" i="44"/>
  <c r="N128" i="45" s="1"/>
  <c r="G55" i="44"/>
  <c r="N55" i="45" s="1"/>
  <c r="G56" i="44"/>
  <c r="N56" i="45" s="1"/>
  <c r="G20" i="44"/>
  <c r="N20" i="45" s="1"/>
  <c r="F135" i="44"/>
  <c r="M135" i="45" s="1"/>
  <c r="F141" i="44"/>
  <c r="M141" i="45" s="1"/>
  <c r="F55" i="44"/>
  <c r="M55" i="45" s="1"/>
  <c r="F56" i="44"/>
  <c r="M56" i="45" s="1"/>
  <c r="F20" i="44"/>
  <c r="M20" i="45" s="1"/>
  <c r="M84" i="44"/>
  <c r="T84" i="45" s="1"/>
  <c r="M8" i="44"/>
  <c r="F270" i="44"/>
  <c r="M270" i="45" s="1"/>
  <c r="F265" i="44"/>
  <c r="M265" i="45" s="1"/>
  <c r="F287" i="44"/>
  <c r="M287" i="45" s="1"/>
  <c r="F286" i="44"/>
  <c r="M286" i="45" s="1"/>
  <c r="F258" i="44"/>
  <c r="M258" i="45" s="1"/>
  <c r="F255" i="44"/>
  <c r="M255" i="45" s="1"/>
  <c r="F222" i="44"/>
  <c r="M222" i="45" s="1"/>
  <c r="F203" i="44"/>
  <c r="M203" i="45" s="1"/>
  <c r="F174" i="44"/>
  <c r="M174" i="45" s="1"/>
  <c r="F175" i="44"/>
  <c r="M175" i="45" s="1"/>
  <c r="F151" i="44"/>
  <c r="M151" i="45" s="1"/>
  <c r="F100" i="44"/>
  <c r="M100" i="45" s="1"/>
  <c r="F116" i="44"/>
  <c r="M116" i="45" s="1"/>
  <c r="F88" i="44"/>
  <c r="M88" i="45" s="1"/>
  <c r="F12" i="44"/>
  <c r="M12" i="45" s="1"/>
  <c r="M64" i="44"/>
  <c r="T64" i="45" s="1"/>
  <c r="M275" i="44"/>
  <c r="T275" i="45" s="1"/>
  <c r="M265" i="44"/>
  <c r="T265" i="45" s="1"/>
  <c r="M286" i="44"/>
  <c r="T286" i="45" s="1"/>
  <c r="M258" i="44"/>
  <c r="T258" i="45" s="1"/>
  <c r="M251" i="44"/>
  <c r="T251" i="45" s="1"/>
  <c r="M222" i="44"/>
  <c r="T222" i="45" s="1"/>
  <c r="M203" i="44"/>
  <c r="T203" i="45" s="1"/>
  <c r="M174" i="44"/>
  <c r="T174" i="45" s="1"/>
  <c r="M175" i="44"/>
  <c r="T175" i="45" s="1"/>
  <c r="M151" i="44"/>
  <c r="T151" i="45" s="1"/>
  <c r="M139" i="44"/>
  <c r="T139" i="45" s="1"/>
  <c r="M100" i="44"/>
  <c r="T100" i="45" s="1"/>
  <c r="M116" i="44"/>
  <c r="T116" i="45" s="1"/>
  <c r="M28" i="44"/>
  <c r="T28" i="45" s="1"/>
  <c r="L284" i="44"/>
  <c r="S284" i="45" s="1"/>
  <c r="L279" i="44"/>
  <c r="S279" i="45" s="1"/>
  <c r="L247" i="44"/>
  <c r="S247" i="45" s="1"/>
  <c r="L238" i="44"/>
  <c r="S238" i="45" s="1"/>
  <c r="L222" i="44"/>
  <c r="S222" i="45" s="1"/>
  <c r="L170" i="44"/>
  <c r="S170" i="45" s="1"/>
  <c r="L136" i="44"/>
  <c r="S136" i="45" s="1"/>
  <c r="L138" i="44"/>
  <c r="S138" i="45" s="1"/>
  <c r="L124" i="44"/>
  <c r="S124" i="45" s="1"/>
  <c r="L110" i="44"/>
  <c r="S110" i="45" s="1"/>
  <c r="L60" i="44"/>
  <c r="S60" i="45" s="1"/>
  <c r="L32" i="44"/>
  <c r="S32" i="45" s="1"/>
  <c r="K280" i="44"/>
  <c r="R280" i="45" s="1"/>
  <c r="K274" i="44"/>
  <c r="R274" i="45" s="1"/>
  <c r="K258" i="44"/>
  <c r="R258" i="45" s="1"/>
  <c r="K199" i="44"/>
  <c r="R199" i="45" s="1"/>
  <c r="K202" i="44"/>
  <c r="R202" i="45" s="1"/>
  <c r="K183" i="44"/>
  <c r="R183" i="45" s="1"/>
  <c r="K186" i="44"/>
  <c r="R186" i="45" s="1"/>
  <c r="K131" i="44"/>
  <c r="R131" i="45" s="1"/>
  <c r="K137" i="44"/>
  <c r="R137" i="45" s="1"/>
  <c r="K100" i="44"/>
  <c r="R100" i="45" s="1"/>
  <c r="K108" i="44"/>
  <c r="R108" i="45" s="1"/>
  <c r="K121" i="44"/>
  <c r="R121" i="45" s="1"/>
  <c r="K76" i="44"/>
  <c r="R76" i="45" s="1"/>
  <c r="K55" i="44"/>
  <c r="R55" i="45" s="1"/>
  <c r="K20" i="44"/>
  <c r="R20" i="45" s="1"/>
  <c r="J146" i="44"/>
  <c r="Q146" i="45" s="1"/>
  <c r="J104" i="44"/>
  <c r="Q104" i="45" s="1"/>
  <c r="J114" i="44"/>
  <c r="Q114" i="45" s="1"/>
  <c r="J72" i="44"/>
  <c r="Q72" i="45" s="1"/>
  <c r="I291" i="44"/>
  <c r="I289" i="43"/>
  <c r="I264" i="44"/>
  <c r="P264" i="45" s="1"/>
  <c r="I286" i="44"/>
  <c r="P286" i="45" s="1"/>
  <c r="I284" i="44"/>
  <c r="P284" i="45" s="1"/>
  <c r="I134" i="44"/>
  <c r="P134" i="45" s="1"/>
  <c r="I72" i="44"/>
  <c r="P72" i="45" s="1"/>
  <c r="H20" i="44"/>
  <c r="O20" i="45" s="1"/>
  <c r="J275" i="44"/>
  <c r="Q275" i="45" s="1"/>
  <c r="J279" i="44"/>
  <c r="Q279" i="45" s="1"/>
  <c r="J258" i="44"/>
  <c r="Q258" i="45" s="1"/>
  <c r="J251" i="44"/>
  <c r="Q251" i="45" s="1"/>
  <c r="J202" i="44"/>
  <c r="Q202" i="45" s="1"/>
  <c r="J166" i="44"/>
  <c r="Q166" i="45" s="1"/>
  <c r="J136" i="44"/>
  <c r="Q136" i="45" s="1"/>
  <c r="J142" i="44"/>
  <c r="Q142" i="45" s="1"/>
  <c r="J36" i="44"/>
  <c r="Q36" i="45" s="1"/>
  <c r="I246" i="44"/>
  <c r="P246" i="45" s="1"/>
  <c r="I243" i="44"/>
  <c r="P243" i="45" s="1"/>
  <c r="I170" i="44"/>
  <c r="P170" i="45" s="1"/>
  <c r="I171" i="44"/>
  <c r="P171" i="45" s="1"/>
  <c r="I107" i="44"/>
  <c r="P107" i="45" s="1"/>
  <c r="I121" i="44"/>
  <c r="P121" i="45" s="1"/>
  <c r="I104" i="44"/>
  <c r="P104" i="45" s="1"/>
  <c r="I126" i="44"/>
  <c r="P126" i="45" s="1"/>
  <c r="I32" i="44"/>
  <c r="P32" i="45" s="1"/>
  <c r="I8" i="44"/>
  <c r="P8" i="45" s="1"/>
  <c r="H275" i="44"/>
  <c r="O275" i="45" s="1"/>
  <c r="H283" i="44"/>
  <c r="O283" i="45" s="1"/>
  <c r="H258" i="44"/>
  <c r="O258" i="45" s="1"/>
  <c r="H255" i="44"/>
  <c r="O255" i="45" s="1"/>
  <c r="H206" i="44"/>
  <c r="O206" i="45" s="1"/>
  <c r="H182" i="44"/>
  <c r="O182" i="45" s="1"/>
  <c r="H183" i="44"/>
  <c r="O183" i="45" s="1"/>
  <c r="H154" i="44"/>
  <c r="O154" i="45" s="1"/>
  <c r="H142" i="44"/>
  <c r="O142" i="45" s="1"/>
  <c r="H120" i="44"/>
  <c r="O120" i="45" s="1"/>
  <c r="H125" i="44"/>
  <c r="O125" i="45" s="1"/>
  <c r="H84" i="44"/>
  <c r="O84" i="45" s="1"/>
  <c r="G265" i="44"/>
  <c r="N265" i="45" s="1"/>
  <c r="G279" i="44"/>
  <c r="N279" i="45" s="1"/>
  <c r="G284" i="44"/>
  <c r="N284" i="45" s="1"/>
  <c r="G242" i="44"/>
  <c r="N242" i="45" s="1"/>
  <c r="G239" i="44"/>
  <c r="N239" i="45" s="1"/>
  <c r="G222" i="44"/>
  <c r="N222" i="45" s="1"/>
  <c r="G203" i="44"/>
  <c r="N203" i="45" s="1"/>
  <c r="G166" i="44"/>
  <c r="N166" i="45" s="1"/>
  <c r="G141" i="44"/>
  <c r="N141" i="45" s="1"/>
  <c r="G110" i="44"/>
  <c r="N110" i="45" s="1"/>
  <c r="G104" i="44"/>
  <c r="N104" i="45" s="1"/>
  <c r="G84" i="44"/>
  <c r="N84" i="45" s="1"/>
  <c r="G60" i="44"/>
  <c r="N60" i="45" s="1"/>
  <c r="G24" i="44"/>
  <c r="N24" i="45" s="1"/>
  <c r="F139" i="44"/>
  <c r="M139" i="45" s="1"/>
  <c r="F60" i="44"/>
  <c r="M60" i="45" s="1"/>
  <c r="F24" i="44"/>
  <c r="M24" i="45" s="1"/>
  <c r="M88" i="44"/>
  <c r="T88" i="45" s="1"/>
  <c r="M12" i="44"/>
  <c r="T12" i="45" s="1"/>
  <c r="F280" i="44"/>
  <c r="M280" i="45" s="1"/>
  <c r="F262" i="44"/>
  <c r="M262" i="45" s="1"/>
  <c r="F259" i="44"/>
  <c r="M259" i="45" s="1"/>
  <c r="F226" i="44"/>
  <c r="M226" i="45" s="1"/>
  <c r="F178" i="44"/>
  <c r="M178" i="45" s="1"/>
  <c r="F179" i="44"/>
  <c r="M179" i="45" s="1"/>
  <c r="F104" i="44"/>
  <c r="M104" i="45" s="1"/>
  <c r="F92" i="44"/>
  <c r="M92" i="45" s="1"/>
  <c r="F16" i="44"/>
  <c r="M16" i="45" s="1"/>
  <c r="M68" i="44"/>
  <c r="T68" i="45" s="1"/>
  <c r="M274" i="44"/>
  <c r="T274" i="45" s="1"/>
  <c r="M279" i="44"/>
  <c r="T279" i="45" s="1"/>
  <c r="M269" i="44"/>
  <c r="T269" i="45" s="1"/>
  <c r="M262" i="44"/>
  <c r="T262" i="45" s="1"/>
  <c r="M255" i="44"/>
  <c r="T255" i="45" s="1"/>
  <c r="M226" i="44"/>
  <c r="T226" i="45" s="1"/>
  <c r="M178" i="44"/>
  <c r="T178" i="45" s="1"/>
  <c r="M179" i="44"/>
  <c r="T179" i="45" s="1"/>
  <c r="M105" i="44"/>
  <c r="T105" i="45" s="1"/>
  <c r="M120" i="44"/>
  <c r="T120" i="45" s="1"/>
  <c r="M32" i="44"/>
  <c r="T32" i="45" s="1"/>
  <c r="L291" i="44"/>
  <c r="L289" i="43"/>
  <c r="L276" i="44"/>
  <c r="S276" i="45" s="1"/>
  <c r="L288" i="44"/>
  <c r="S288" i="45" s="1"/>
  <c r="L283" i="44"/>
  <c r="S283" i="45" s="1"/>
  <c r="L251" i="44"/>
  <c r="S251" i="45" s="1"/>
  <c r="L242" i="44"/>
  <c r="S242" i="45" s="1"/>
  <c r="L226" i="44"/>
  <c r="S226" i="45" s="1"/>
  <c r="L171" i="44"/>
  <c r="S171" i="45" s="1"/>
  <c r="L174" i="44"/>
  <c r="S174" i="45" s="1"/>
  <c r="L146" i="44"/>
  <c r="S146" i="45" s="1"/>
  <c r="L142" i="44"/>
  <c r="S142" i="45" s="1"/>
  <c r="L125" i="44"/>
  <c r="S125" i="45" s="1"/>
  <c r="L120" i="44"/>
  <c r="S120" i="45" s="1"/>
  <c r="L64" i="44"/>
  <c r="S64" i="45" s="1"/>
  <c r="L36" i="44"/>
  <c r="S36" i="45" s="1"/>
  <c r="K284" i="44"/>
  <c r="R284" i="45" s="1"/>
  <c r="K278" i="44"/>
  <c r="R278" i="45" s="1"/>
  <c r="K239" i="44"/>
  <c r="R239" i="45" s="1"/>
  <c r="K262" i="44"/>
  <c r="R262" i="45" s="1"/>
  <c r="K203" i="44"/>
  <c r="R203" i="45" s="1"/>
  <c r="K206" i="44"/>
  <c r="R206" i="45" s="1"/>
  <c r="K143" i="44"/>
  <c r="R143" i="45" s="1"/>
  <c r="K135" i="44"/>
  <c r="R135" i="45" s="1"/>
  <c r="K141" i="44"/>
  <c r="R141" i="45" s="1"/>
  <c r="K104" i="44"/>
  <c r="R104" i="45" s="1"/>
  <c r="K112" i="44"/>
  <c r="R112" i="45" s="1"/>
  <c r="K125" i="44"/>
  <c r="R125" i="45" s="1"/>
  <c r="K24" i="44"/>
  <c r="R24" i="45" s="1"/>
  <c r="J222" i="44"/>
  <c r="Q222" i="45" s="1"/>
  <c r="J150" i="44"/>
  <c r="Q150" i="45" s="1"/>
  <c r="J115" i="44"/>
  <c r="Q115" i="45" s="1"/>
  <c r="J121" i="44"/>
  <c r="Q121" i="45" s="1"/>
  <c r="J124" i="44"/>
  <c r="Q124" i="45" s="1"/>
  <c r="J76" i="44"/>
  <c r="Q76" i="45" s="1"/>
  <c r="J55" i="44"/>
  <c r="Q55" i="45" s="1"/>
  <c r="I265" i="44"/>
  <c r="P265" i="45" s="1"/>
  <c r="I288" i="44"/>
  <c r="P288" i="45" s="1"/>
  <c r="I146" i="44"/>
  <c r="P146" i="45" s="1"/>
  <c r="I136" i="44"/>
  <c r="P136" i="45" s="1"/>
  <c r="I138" i="44"/>
  <c r="P138" i="45" s="1"/>
  <c r="I76" i="44"/>
  <c r="P76" i="45" s="1"/>
  <c r="H24" i="44"/>
  <c r="O24" i="45" s="1"/>
  <c r="J273" i="44"/>
  <c r="Q273" i="45" s="1"/>
  <c r="J283" i="44"/>
  <c r="Q283" i="45" s="1"/>
  <c r="J262" i="44"/>
  <c r="Q262" i="45" s="1"/>
  <c r="J255" i="44"/>
  <c r="Q255" i="45" s="1"/>
  <c r="J206" i="44"/>
  <c r="Q206" i="45" s="1"/>
  <c r="J170" i="44"/>
  <c r="Q170" i="45" s="1"/>
  <c r="J171" i="44"/>
  <c r="Q171" i="45" s="1"/>
  <c r="J140" i="44"/>
  <c r="Q140" i="45" s="1"/>
  <c r="J131" i="44"/>
  <c r="Q131" i="45" s="1"/>
  <c r="J40" i="44"/>
  <c r="Q40" i="45" s="1"/>
  <c r="I250" i="44"/>
  <c r="P250" i="45" s="1"/>
  <c r="I247" i="44"/>
  <c r="P247" i="45" s="1"/>
  <c r="I174" i="44"/>
  <c r="P174" i="45" s="1"/>
  <c r="I175" i="44"/>
  <c r="P175" i="45" s="1"/>
  <c r="I128" i="44"/>
  <c r="P128" i="45" s="1"/>
  <c r="I115" i="44"/>
  <c r="P115" i="45" s="1"/>
  <c r="I127" i="44"/>
  <c r="P127" i="45" s="1"/>
  <c r="I36" i="44"/>
  <c r="P36" i="45" s="1"/>
  <c r="I12" i="44"/>
  <c r="P12" i="45" s="1"/>
  <c r="H269" i="44"/>
  <c r="O269" i="45" s="1"/>
  <c r="H264" i="44"/>
  <c r="O264" i="45" s="1"/>
  <c r="H287" i="44"/>
  <c r="O287" i="45" s="1"/>
  <c r="H262" i="44"/>
  <c r="O262" i="45" s="1"/>
  <c r="H259" i="44"/>
  <c r="O259" i="45" s="1"/>
  <c r="H223" i="44"/>
  <c r="O223" i="45" s="1"/>
  <c r="H186" i="44"/>
  <c r="O186" i="45" s="1"/>
  <c r="H143" i="44"/>
  <c r="O143" i="45" s="1"/>
  <c r="H130" i="44"/>
  <c r="O130" i="45" s="1"/>
  <c r="H131" i="44"/>
  <c r="O131" i="45" s="1"/>
  <c r="H107" i="44"/>
  <c r="O107" i="45" s="1"/>
  <c r="H110" i="44"/>
  <c r="O110" i="45" s="1"/>
  <c r="H126" i="44"/>
  <c r="O126" i="45" s="1"/>
  <c r="H88" i="44"/>
  <c r="O88" i="45" s="1"/>
  <c r="G283" i="44"/>
  <c r="N283" i="45" s="1"/>
  <c r="G288" i="44"/>
  <c r="N288" i="45" s="1"/>
  <c r="G246" i="44"/>
  <c r="N246" i="45" s="1"/>
  <c r="G243" i="44"/>
  <c r="N243" i="45" s="1"/>
  <c r="G226" i="44"/>
  <c r="N226" i="45" s="1"/>
  <c r="G170" i="44"/>
  <c r="N170" i="45" s="1"/>
  <c r="G171" i="44"/>
  <c r="N171" i="45" s="1"/>
  <c r="G130" i="44"/>
  <c r="N130" i="45" s="1"/>
  <c r="G136" i="44"/>
  <c r="N136" i="45" s="1"/>
  <c r="G121" i="44"/>
  <c r="N121" i="45" s="1"/>
  <c r="G114" i="44"/>
  <c r="N114" i="45" s="1"/>
  <c r="G107" i="44"/>
  <c r="N107" i="45" s="1"/>
  <c r="G88" i="44"/>
  <c r="N88" i="45" s="1"/>
  <c r="G64" i="44"/>
  <c r="N64" i="45" s="1"/>
  <c r="G28" i="44"/>
  <c r="N28" i="45" s="1"/>
  <c r="G8" i="44"/>
  <c r="N8" i="45" s="1"/>
  <c r="F64" i="44"/>
  <c r="M64" i="45" s="1"/>
  <c r="F28" i="44"/>
  <c r="M28" i="45" s="1"/>
  <c r="M92" i="44"/>
  <c r="T92" i="45" s="1"/>
  <c r="M16" i="44"/>
  <c r="T16" i="45" s="1"/>
  <c r="F276" i="44"/>
  <c r="M276" i="45" s="1"/>
  <c r="F284" i="44"/>
  <c r="M284" i="45" s="1"/>
  <c r="F263" i="44"/>
  <c r="M263" i="45" s="1"/>
  <c r="F182" i="44"/>
  <c r="M182" i="45" s="1"/>
  <c r="F183" i="44"/>
  <c r="M183" i="45" s="1"/>
  <c r="F112" i="44"/>
  <c r="M112" i="45" s="1"/>
  <c r="F114" i="44"/>
  <c r="M114" i="45" s="1"/>
  <c r="F96" i="44"/>
  <c r="M96" i="45" s="1"/>
  <c r="M72" i="44"/>
  <c r="T72" i="45" s="1"/>
  <c r="M264" i="44"/>
  <c r="T264" i="45" s="1"/>
  <c r="M283" i="44"/>
  <c r="T283" i="45" s="1"/>
  <c r="M273" i="44"/>
  <c r="T273" i="45" s="1"/>
  <c r="M263" i="44"/>
  <c r="T263" i="45" s="1"/>
  <c r="M259" i="44"/>
  <c r="T259" i="45" s="1"/>
  <c r="M182" i="44"/>
  <c r="T182" i="45" s="1"/>
  <c r="M183" i="44"/>
  <c r="T183" i="45" s="1"/>
  <c r="M130" i="44"/>
  <c r="T130" i="45" s="1"/>
  <c r="M136" i="44"/>
  <c r="T136" i="45" s="1"/>
  <c r="M127" i="44"/>
  <c r="T127" i="45" s="1"/>
  <c r="M115" i="44"/>
  <c r="T115" i="45" s="1"/>
  <c r="M124" i="44"/>
  <c r="T124" i="45" s="1"/>
  <c r="M36" i="44"/>
  <c r="T36" i="45" s="1"/>
  <c r="L273" i="44"/>
  <c r="S273" i="45" s="1"/>
  <c r="L269" i="44"/>
  <c r="S269" i="45" s="1"/>
  <c r="L281" i="44"/>
  <c r="S281" i="45" s="1"/>
  <c r="L287" i="44"/>
  <c r="S287" i="45" s="1"/>
  <c r="L255" i="44"/>
  <c r="S255" i="45" s="1"/>
  <c r="L223" i="44"/>
  <c r="S223" i="45" s="1"/>
  <c r="L175" i="44"/>
  <c r="S175" i="45" s="1"/>
  <c r="L178" i="44"/>
  <c r="S178" i="45" s="1"/>
  <c r="L150" i="44"/>
  <c r="S150" i="45" s="1"/>
  <c r="L129" i="44"/>
  <c r="S129" i="45" s="1"/>
  <c r="L100" i="44"/>
  <c r="S100" i="45" s="1"/>
  <c r="L107" i="44"/>
  <c r="S107" i="45" s="1"/>
  <c r="L121" i="44"/>
  <c r="S121" i="45" s="1"/>
  <c r="L68" i="44"/>
  <c r="S68" i="45" s="1"/>
  <c r="L40" i="44"/>
  <c r="S40" i="45" s="1"/>
  <c r="K269" i="44"/>
  <c r="R269" i="45" s="1"/>
  <c r="K288" i="44"/>
  <c r="R288" i="45" s="1"/>
  <c r="K282" i="44"/>
  <c r="R282" i="45" s="1"/>
  <c r="K243" i="44"/>
  <c r="R243" i="45" s="1"/>
  <c r="K263" i="44"/>
  <c r="R263" i="45" s="1"/>
  <c r="K162" i="44"/>
  <c r="R162" i="45" s="1"/>
  <c r="K147" i="44"/>
  <c r="R147" i="45" s="1"/>
  <c r="K139" i="44"/>
  <c r="R139" i="45" s="1"/>
  <c r="K130" i="44"/>
  <c r="R130" i="45" s="1"/>
  <c r="K115" i="44"/>
  <c r="R115" i="45" s="1"/>
  <c r="K126" i="44"/>
  <c r="R126" i="45" s="1"/>
  <c r="K28" i="44"/>
  <c r="R28" i="45" s="1"/>
  <c r="J226" i="44"/>
  <c r="Q226" i="45" s="1"/>
  <c r="J154" i="44"/>
  <c r="Q154" i="45" s="1"/>
  <c r="J125" i="44"/>
  <c r="Q125" i="45" s="1"/>
  <c r="J108" i="44"/>
  <c r="Q108" i="45" s="1"/>
  <c r="J126" i="44"/>
  <c r="Q126" i="45" s="1"/>
  <c r="J8" i="44"/>
  <c r="Q8" i="45" s="1"/>
  <c r="I277" i="44"/>
  <c r="P277" i="45" s="1"/>
  <c r="I202" i="44"/>
  <c r="P202" i="45" s="1"/>
  <c r="I150" i="44"/>
  <c r="P150" i="45" s="1"/>
  <c r="I140" i="44"/>
  <c r="P140" i="45" s="1"/>
  <c r="I142" i="44"/>
  <c r="P142" i="45" s="1"/>
  <c r="I84" i="44"/>
  <c r="P84" i="45" s="1"/>
  <c r="J274" i="44"/>
  <c r="Q274" i="45" s="1"/>
  <c r="J287" i="44"/>
  <c r="Q287" i="45" s="1"/>
  <c r="J263" i="44"/>
  <c r="Q263" i="45" s="1"/>
  <c r="J259" i="44"/>
  <c r="Q259" i="45" s="1"/>
  <c r="J174" i="44"/>
  <c r="Q174" i="45" s="1"/>
  <c r="J175" i="44"/>
  <c r="Q175" i="45" s="1"/>
  <c r="J133" i="44"/>
  <c r="Q133" i="45" s="1"/>
  <c r="J135" i="44"/>
  <c r="Q135" i="45" s="1"/>
  <c r="J44" i="44"/>
  <c r="Q44" i="45" s="1"/>
  <c r="I254" i="44"/>
  <c r="P254" i="45" s="1"/>
  <c r="I251" i="44"/>
  <c r="P251" i="45" s="1"/>
  <c r="I178" i="44"/>
  <c r="P178" i="45" s="1"/>
  <c r="I179" i="44"/>
  <c r="P179" i="45" s="1"/>
  <c r="I108" i="44"/>
  <c r="P108" i="45" s="1"/>
  <c r="I125" i="44"/>
  <c r="P125" i="45" s="1"/>
  <c r="I40" i="44"/>
  <c r="P40" i="45" s="1"/>
  <c r="H8" i="44"/>
  <c r="O8" i="45" s="1"/>
  <c r="I16" i="44"/>
  <c r="P16" i="45" s="1"/>
  <c r="H270" i="44"/>
  <c r="O270" i="45" s="1"/>
  <c r="H274" i="44"/>
  <c r="O274" i="45" s="1"/>
  <c r="H280" i="44"/>
  <c r="O280" i="45" s="1"/>
  <c r="H263" i="44"/>
  <c r="O263" i="45" s="1"/>
  <c r="H147" i="44"/>
  <c r="O147" i="45" s="1"/>
  <c r="H129" i="44"/>
  <c r="O129" i="45" s="1"/>
  <c r="H135" i="44"/>
  <c r="O135" i="45" s="1"/>
  <c r="H105" i="44"/>
  <c r="O105" i="45" s="1"/>
  <c r="H92" i="44"/>
  <c r="O92" i="45" s="1"/>
  <c r="H55" i="44"/>
  <c r="O55" i="45" s="1"/>
  <c r="H56" i="44"/>
  <c r="O56" i="45" s="1"/>
  <c r="G291" i="44"/>
  <c r="G289" i="43"/>
  <c r="G287" i="44"/>
  <c r="N287" i="45" s="1"/>
  <c r="G281" i="44"/>
  <c r="N281" i="45" s="1"/>
  <c r="G250" i="44"/>
  <c r="N250" i="45" s="1"/>
  <c r="G247" i="44"/>
  <c r="N247" i="45" s="1"/>
  <c r="G174" i="44"/>
  <c r="N174" i="45" s="1"/>
  <c r="G146" i="44"/>
  <c r="N146" i="45" s="1"/>
  <c r="G134" i="44"/>
  <c r="N134" i="45" s="1"/>
  <c r="G140" i="44"/>
  <c r="N140" i="45" s="1"/>
  <c r="G125" i="44"/>
  <c r="N125" i="45" s="1"/>
  <c r="G92" i="44"/>
  <c r="N92" i="45" s="1"/>
  <c r="G68" i="44"/>
  <c r="N68" i="45" s="1"/>
  <c r="G32" i="44"/>
  <c r="N32" i="45" s="1"/>
  <c r="G12" i="44"/>
  <c r="N12" i="45" s="1"/>
  <c r="F131" i="44"/>
  <c r="M131" i="45" s="1"/>
  <c r="F136" i="44"/>
  <c r="M136" i="45" s="1"/>
  <c r="F68" i="44"/>
  <c r="M68" i="45" s="1"/>
  <c r="F32" i="44"/>
  <c r="M32" i="45" s="1"/>
  <c r="M96" i="44"/>
  <c r="T96" i="45" s="1"/>
  <c r="F277" i="44"/>
  <c r="M277" i="45" s="1"/>
  <c r="F288" i="44"/>
  <c r="M288" i="45" s="1"/>
  <c r="F238" i="44"/>
  <c r="M238" i="45" s="1"/>
  <c r="F202" i="44"/>
  <c r="M202" i="45" s="1"/>
  <c r="F186" i="44"/>
  <c r="M186" i="45" s="1"/>
  <c r="F146" i="44"/>
  <c r="M146" i="45" s="1"/>
  <c r="F125" i="44"/>
  <c r="M125" i="45" s="1"/>
  <c r="M76" i="44"/>
  <c r="T76" i="45" s="1"/>
  <c r="M277" i="44"/>
  <c r="T277" i="45" s="1"/>
  <c r="M238" i="44"/>
  <c r="T238" i="45" s="1"/>
  <c r="M202" i="44"/>
  <c r="T202" i="45" s="1"/>
  <c r="M186" i="44"/>
  <c r="T186" i="45" s="1"/>
  <c r="M146" i="44"/>
  <c r="T146" i="45" s="1"/>
  <c r="M134" i="44"/>
  <c r="T134" i="45" s="1"/>
  <c r="M140" i="44"/>
  <c r="T140" i="45" s="1"/>
  <c r="M110" i="44"/>
  <c r="T110" i="45" s="1"/>
  <c r="M128" i="44"/>
  <c r="T128" i="45" s="1"/>
  <c r="M40" i="44"/>
  <c r="T40" i="45" s="1"/>
  <c r="H288" i="43"/>
  <c r="F288" i="45" s="1"/>
  <c r="Z288" i="45" s="1"/>
  <c r="AA288" i="45" s="1"/>
  <c r="H284" i="43"/>
  <c r="F284" i="45" s="1"/>
  <c r="H264" i="43"/>
  <c r="F264" i="45" s="1"/>
  <c r="H286" i="43"/>
  <c r="F286" i="45" s="1"/>
  <c r="H282" i="43"/>
  <c r="F282" i="45" s="1"/>
  <c r="H274" i="43"/>
  <c r="F274" i="45" s="1"/>
  <c r="H270" i="43"/>
  <c r="F270" i="45" s="1"/>
  <c r="H281" i="43"/>
  <c r="F281" i="45" s="1"/>
  <c r="H243" i="43"/>
  <c r="F243" i="45" s="1"/>
  <c r="H227" i="43"/>
  <c r="F227" i="45" s="1"/>
  <c r="Z227" i="45" s="1"/>
  <c r="AA227" i="45" s="1"/>
  <c r="H214" i="43"/>
  <c r="F214" i="45" s="1"/>
  <c r="Z214" i="45" s="1"/>
  <c r="AA214" i="45" s="1"/>
  <c r="H202" i="43"/>
  <c r="F202" i="45" s="1"/>
  <c r="H194" i="43"/>
  <c r="F194" i="45" s="1"/>
  <c r="H190" i="43"/>
  <c r="F190" i="45" s="1"/>
  <c r="H186" i="43"/>
  <c r="F186" i="45" s="1"/>
  <c r="H162" i="43"/>
  <c r="F162" i="45" s="1"/>
  <c r="H154" i="43"/>
  <c r="F154" i="45" s="1"/>
  <c r="H150" i="43"/>
  <c r="F150" i="45" s="1"/>
  <c r="H138" i="43"/>
  <c r="F138" i="45" s="1"/>
  <c r="H126" i="43"/>
  <c r="F126" i="45" s="1"/>
  <c r="H122" i="43"/>
  <c r="F122" i="45" s="1"/>
  <c r="Z122" i="45" s="1"/>
  <c r="AA122" i="45" s="1"/>
  <c r="H118" i="43"/>
  <c r="F118" i="45" s="1"/>
  <c r="H110" i="43"/>
  <c r="F110" i="45" s="1"/>
  <c r="H102" i="43"/>
  <c r="F102" i="45" s="1"/>
  <c r="H86" i="43"/>
  <c r="F86" i="45" s="1"/>
  <c r="Z86" i="45" s="1"/>
  <c r="AA86" i="45" s="1"/>
  <c r="H78" i="43"/>
  <c r="F78" i="45" s="1"/>
  <c r="Z78" i="45" s="1"/>
  <c r="AA78" i="45" s="1"/>
  <c r="H70" i="43"/>
  <c r="F70" i="45" s="1"/>
  <c r="H277" i="43"/>
  <c r="F277" i="45" s="1"/>
  <c r="H261" i="43"/>
  <c r="F261" i="45" s="1"/>
  <c r="Z261" i="45" s="1"/>
  <c r="AA261" i="45" s="1"/>
  <c r="H255" i="43"/>
  <c r="F255" i="45" s="1"/>
  <c r="H244" i="43"/>
  <c r="F244" i="45" s="1"/>
  <c r="H231" i="43"/>
  <c r="F231" i="45" s="1"/>
  <c r="H230" i="43"/>
  <c r="F230" i="45" s="1"/>
  <c r="H229" i="43"/>
  <c r="F229" i="45" s="1"/>
  <c r="Z229" i="45" s="1"/>
  <c r="AA229" i="45" s="1"/>
  <c r="H185" i="43"/>
  <c r="F185" i="45" s="1"/>
  <c r="H177" i="43"/>
  <c r="F177" i="45" s="1"/>
  <c r="H161" i="43"/>
  <c r="F161" i="45" s="1"/>
  <c r="Z161" i="45" s="1"/>
  <c r="AA161" i="45" s="1"/>
  <c r="H133" i="43"/>
  <c r="F133" i="45" s="1"/>
  <c r="H125" i="43"/>
  <c r="F125" i="45" s="1"/>
  <c r="H121" i="43"/>
  <c r="F121" i="45" s="1"/>
  <c r="H109" i="43"/>
  <c r="F109" i="45" s="1"/>
  <c r="H105" i="43"/>
  <c r="F105" i="45" s="1"/>
  <c r="H101" i="43"/>
  <c r="F101" i="45" s="1"/>
  <c r="Z101" i="45" s="1"/>
  <c r="AA101" i="45" s="1"/>
  <c r="H248" i="43"/>
  <c r="F248" i="45" s="1"/>
  <c r="H232" i="43"/>
  <c r="F232" i="45" s="1"/>
  <c r="Z232" i="45" s="1"/>
  <c r="AA232" i="45" s="1"/>
  <c r="H251" i="43"/>
  <c r="F251" i="45" s="1"/>
  <c r="H224" i="43"/>
  <c r="F224" i="45" s="1"/>
  <c r="H208" i="43"/>
  <c r="F208" i="45" s="1"/>
  <c r="Z208" i="45" s="1"/>
  <c r="AA208" i="45" s="1"/>
  <c r="H204" i="43"/>
  <c r="F204" i="45" s="1"/>
  <c r="Z204" i="45" s="1"/>
  <c r="AA204" i="45" s="1"/>
  <c r="H200" i="43"/>
  <c r="F200" i="45" s="1"/>
  <c r="Z200" i="45" s="1"/>
  <c r="AA200" i="45" s="1"/>
  <c r="H192" i="43"/>
  <c r="F192" i="45" s="1"/>
  <c r="Z192" i="45" s="1"/>
  <c r="AA192" i="45" s="1"/>
  <c r="H180" i="43"/>
  <c r="F180" i="45" s="1"/>
  <c r="Z180" i="45" s="1"/>
  <c r="AA180" i="45" s="1"/>
  <c r="H156" i="43"/>
  <c r="F156" i="45" s="1"/>
  <c r="Z156" i="45" s="1"/>
  <c r="AA156" i="45" s="1"/>
  <c r="H152" i="43"/>
  <c r="F152" i="45" s="1"/>
  <c r="Z152" i="45" s="1"/>
  <c r="AA152" i="45" s="1"/>
  <c r="H148" i="43"/>
  <c r="F148" i="45" s="1"/>
  <c r="H140" i="43"/>
  <c r="F140" i="45" s="1"/>
  <c r="H120" i="43"/>
  <c r="F120" i="45" s="1"/>
  <c r="H104" i="43"/>
  <c r="F104" i="45" s="1"/>
  <c r="H287" i="43"/>
  <c r="F287" i="45" s="1"/>
  <c r="H253" i="43"/>
  <c r="F253" i="45" s="1"/>
  <c r="Z253" i="45" s="1"/>
  <c r="AA253" i="45" s="1"/>
  <c r="H211" i="43"/>
  <c r="F211" i="45" s="1"/>
  <c r="H207" i="43"/>
  <c r="F207" i="45" s="1"/>
  <c r="Z207" i="45" s="1"/>
  <c r="AA207" i="45" s="1"/>
  <c r="H203" i="43"/>
  <c r="F203" i="45" s="1"/>
  <c r="H187" i="43"/>
  <c r="F187" i="45" s="1"/>
  <c r="Z187" i="45" s="1"/>
  <c r="AA187" i="45" s="1"/>
  <c r="H183" i="43"/>
  <c r="F183" i="45" s="1"/>
  <c r="H273" i="43"/>
  <c r="F273" i="45" s="1"/>
  <c r="H267" i="43"/>
  <c r="F267" i="45" s="1"/>
  <c r="H171" i="43"/>
  <c r="F171" i="45" s="1"/>
  <c r="H107" i="43"/>
  <c r="F107" i="45" s="1"/>
  <c r="H67" i="43"/>
  <c r="F67" i="45" s="1"/>
  <c r="H151" i="43"/>
  <c r="F151" i="45" s="1"/>
  <c r="H119" i="43"/>
  <c r="F119" i="45" s="1"/>
  <c r="H85" i="43"/>
  <c r="F85" i="45" s="1"/>
  <c r="H43" i="43"/>
  <c r="F43" i="45" s="1"/>
  <c r="Z43" i="45" s="1"/>
  <c r="AA43" i="45" s="1"/>
  <c r="H32" i="43"/>
  <c r="F32" i="45" s="1"/>
  <c r="H21" i="43"/>
  <c r="F21" i="45" s="1"/>
  <c r="H11" i="43"/>
  <c r="F11" i="45" s="1"/>
  <c r="Z11" i="45" s="1"/>
  <c r="AA11" i="45" s="1"/>
  <c r="H131" i="43"/>
  <c r="F131" i="45" s="1"/>
  <c r="H91" i="43"/>
  <c r="F91" i="45" s="1"/>
  <c r="Z91" i="45" s="1"/>
  <c r="AA91" i="45" s="1"/>
  <c r="H61" i="43"/>
  <c r="F61" i="45" s="1"/>
  <c r="H42" i="43"/>
  <c r="F42" i="45" s="1"/>
  <c r="Z42" i="45" s="1"/>
  <c r="AA42" i="45" s="1"/>
  <c r="H9" i="43"/>
  <c r="F9" i="45" s="1"/>
  <c r="H71" i="43"/>
  <c r="F71" i="45" s="1"/>
  <c r="Z71" i="45" s="1"/>
  <c r="AA71" i="45" s="1"/>
  <c r="H19" i="43"/>
  <c r="F19" i="45" s="1"/>
  <c r="H8" i="43"/>
  <c r="F8" i="45" s="1"/>
  <c r="H18" i="43"/>
  <c r="F18" i="45" s="1"/>
  <c r="Z18" i="45" s="1"/>
  <c r="AA18" i="45" s="1"/>
  <c r="H7" i="43"/>
  <c r="F7" i="45" s="1"/>
  <c r="Z7" i="45" s="1"/>
  <c r="AA7" i="45" s="1"/>
  <c r="H167" i="43"/>
  <c r="F167" i="45" s="1"/>
  <c r="H103" i="43"/>
  <c r="F103" i="45" s="1"/>
  <c r="Z103" i="45" s="1"/>
  <c r="AA103" i="45" s="1"/>
  <c r="H95" i="43"/>
  <c r="F95" i="45" s="1"/>
  <c r="Z95" i="45" s="1"/>
  <c r="AA95" i="45" s="1"/>
  <c r="H72" i="43"/>
  <c r="F72" i="45" s="1"/>
  <c r="Z72" i="45" s="1"/>
  <c r="AA72" i="45" s="1"/>
  <c r="H48" i="43"/>
  <c r="F48" i="45" s="1"/>
  <c r="H27" i="43"/>
  <c r="F27" i="45" s="1"/>
  <c r="Z27" i="45" s="1"/>
  <c r="AA27" i="45" s="1"/>
  <c r="H16" i="43"/>
  <c r="F16" i="45" s="1"/>
  <c r="H179" i="43"/>
  <c r="F179" i="45" s="1"/>
  <c r="H115" i="43"/>
  <c r="F115" i="45" s="1"/>
  <c r="H84" i="43"/>
  <c r="F84" i="45" s="1"/>
  <c r="H81" i="43"/>
  <c r="F81" i="45" s="1"/>
  <c r="Z81" i="45" s="1"/>
  <c r="AA81" i="45" s="1"/>
  <c r="H75" i="43"/>
  <c r="F75" i="45" s="1"/>
  <c r="Z75" i="45" s="1"/>
  <c r="AA75" i="45" s="1"/>
  <c r="H36" i="43"/>
  <c r="F36" i="45" s="1"/>
  <c r="H15" i="43"/>
  <c r="F15" i="45" s="1"/>
  <c r="Z15" i="45" s="1"/>
  <c r="AA15" i="45" s="1"/>
  <c r="H93" i="43"/>
  <c r="F93" i="45" s="1"/>
  <c r="Z93" i="45" s="1"/>
  <c r="AA93" i="45" s="1"/>
  <c r="H87" i="43"/>
  <c r="F87" i="45" s="1"/>
  <c r="Z87" i="45" s="1"/>
  <c r="AA87" i="45" s="1"/>
  <c r="H45" i="43"/>
  <c r="F45" i="45" s="1"/>
  <c r="H35" i="43"/>
  <c r="F35" i="45" s="1"/>
  <c r="Z35" i="45" s="1"/>
  <c r="AA35" i="45" s="1"/>
  <c r="H14" i="43"/>
  <c r="F14" i="45" s="1"/>
  <c r="Z14" i="45" s="1"/>
  <c r="AA14" i="45" s="1"/>
  <c r="H13" i="43"/>
  <c r="F13" i="45" s="1"/>
  <c r="Z13" i="45" s="1"/>
  <c r="AA13" i="45" s="1"/>
  <c r="L264" i="44"/>
  <c r="S264" i="45" s="1"/>
  <c r="L270" i="44"/>
  <c r="S270" i="45" s="1"/>
  <c r="L285" i="44"/>
  <c r="S285" i="45" s="1"/>
  <c r="L263" i="44"/>
  <c r="S263" i="45" s="1"/>
  <c r="L259" i="44"/>
  <c r="S259" i="45" s="1"/>
  <c r="L250" i="44"/>
  <c r="S250" i="45" s="1"/>
  <c r="L179" i="44"/>
  <c r="S179" i="45" s="1"/>
  <c r="L182" i="44"/>
  <c r="S182" i="45" s="1"/>
  <c r="L154" i="44"/>
  <c r="S154" i="45" s="1"/>
  <c r="L133" i="44"/>
  <c r="S133" i="45" s="1"/>
  <c r="L112" i="44"/>
  <c r="S112" i="45" s="1"/>
  <c r="L104" i="44"/>
  <c r="S104" i="45" s="1"/>
  <c r="L128" i="44"/>
  <c r="S128" i="45" s="1"/>
  <c r="L84" i="44"/>
  <c r="S84" i="45" s="1"/>
  <c r="L72" i="44"/>
  <c r="S72" i="45" s="1"/>
  <c r="L44" i="44"/>
  <c r="S44" i="45" s="1"/>
  <c r="K277" i="44"/>
  <c r="R277" i="45" s="1"/>
  <c r="K247" i="44"/>
  <c r="R247" i="45" s="1"/>
  <c r="K238" i="44"/>
  <c r="R238" i="45" s="1"/>
  <c r="K163" i="44"/>
  <c r="R163" i="45" s="1"/>
  <c r="K166" i="44"/>
  <c r="R166" i="45" s="1"/>
  <c r="K151" i="44"/>
  <c r="R151" i="45" s="1"/>
  <c r="K134" i="44"/>
  <c r="R134" i="45" s="1"/>
  <c r="K110" i="44"/>
  <c r="R110" i="45" s="1"/>
  <c r="K127" i="44"/>
  <c r="R127" i="45" s="1"/>
  <c r="K84" i="44"/>
  <c r="R84" i="45" s="1"/>
  <c r="K56" i="44"/>
  <c r="R56" i="45" s="1"/>
  <c r="K32" i="44"/>
  <c r="R32" i="45" s="1"/>
  <c r="K19" i="44"/>
  <c r="R19" i="45" s="1"/>
  <c r="J143" i="44"/>
  <c r="Q143" i="45" s="1"/>
  <c r="J105" i="44"/>
  <c r="Q105" i="45" s="1"/>
  <c r="J128" i="44"/>
  <c r="Q128" i="45" s="1"/>
  <c r="J12" i="44"/>
  <c r="Q12" i="45" s="1"/>
  <c r="I269" i="44"/>
  <c r="P269" i="45" s="1"/>
  <c r="I281" i="44"/>
  <c r="P281" i="45" s="1"/>
  <c r="I275" i="44"/>
  <c r="P275" i="45" s="1"/>
  <c r="I223" i="44"/>
  <c r="P223" i="45" s="1"/>
  <c r="I206" i="44"/>
  <c r="P206" i="45" s="1"/>
  <c r="I154" i="44"/>
  <c r="P154" i="45" s="1"/>
  <c r="I129" i="44"/>
  <c r="P129" i="45" s="1"/>
  <c r="I131" i="44"/>
  <c r="P131" i="45" s="1"/>
  <c r="I88" i="44"/>
  <c r="P88" i="45" s="1"/>
  <c r="J269" i="44"/>
  <c r="Q269" i="45" s="1"/>
  <c r="J264" i="44"/>
  <c r="Q264" i="45" s="1"/>
  <c r="J276" i="44"/>
  <c r="Q276" i="45" s="1"/>
  <c r="J238" i="44"/>
  <c r="Q238" i="45" s="1"/>
  <c r="J178" i="44"/>
  <c r="Q178" i="45" s="1"/>
  <c r="J179" i="44"/>
  <c r="Q179" i="45" s="1"/>
  <c r="J137" i="44"/>
  <c r="Q137" i="45" s="1"/>
  <c r="J139" i="44"/>
  <c r="Q139" i="45" s="1"/>
  <c r="J48" i="44"/>
  <c r="Q48" i="45" s="1"/>
  <c r="I258" i="44"/>
  <c r="P258" i="45" s="1"/>
  <c r="I255" i="44"/>
  <c r="P255" i="45" s="1"/>
  <c r="I182" i="44"/>
  <c r="P182" i="45" s="1"/>
  <c r="I183" i="44"/>
  <c r="P183" i="45" s="1"/>
  <c r="I112" i="44"/>
  <c r="P112" i="45" s="1"/>
  <c r="I44" i="44"/>
  <c r="P44" i="45" s="1"/>
  <c r="H12" i="44"/>
  <c r="O12" i="45" s="1"/>
  <c r="H276" i="44"/>
  <c r="O276" i="45" s="1"/>
  <c r="H265" i="44"/>
  <c r="O265" i="45" s="1"/>
  <c r="H284" i="44"/>
  <c r="O284" i="45" s="1"/>
  <c r="H199" i="44"/>
  <c r="O199" i="45" s="1"/>
  <c r="H162" i="44"/>
  <c r="O162" i="45" s="1"/>
  <c r="H163" i="44"/>
  <c r="O163" i="45" s="1"/>
  <c r="H151" i="44"/>
  <c r="O151" i="45" s="1"/>
  <c r="H133" i="44"/>
  <c r="O133" i="45" s="1"/>
  <c r="H139" i="44"/>
  <c r="O139" i="45" s="1"/>
  <c r="H108" i="44"/>
  <c r="O108" i="45" s="1"/>
  <c r="H121" i="44"/>
  <c r="O121" i="45" s="1"/>
  <c r="H127" i="44"/>
  <c r="O127" i="45" s="1"/>
  <c r="H116" i="44"/>
  <c r="O116" i="45" s="1"/>
  <c r="H96" i="44"/>
  <c r="O96" i="45" s="1"/>
  <c r="H60" i="44"/>
  <c r="O60" i="45" s="1"/>
  <c r="G269" i="44"/>
  <c r="N269" i="45" s="1"/>
  <c r="G277" i="44"/>
  <c r="N277" i="45" s="1"/>
  <c r="G285" i="44"/>
  <c r="N285" i="45" s="1"/>
  <c r="G254" i="44"/>
  <c r="N254" i="45" s="1"/>
  <c r="G251" i="44"/>
  <c r="N251" i="45" s="1"/>
  <c r="G202" i="44"/>
  <c r="N202" i="45" s="1"/>
  <c r="G150" i="44"/>
  <c r="N150" i="45" s="1"/>
  <c r="G138" i="44"/>
  <c r="N138" i="45" s="1"/>
  <c r="G108" i="44"/>
  <c r="N108" i="45" s="1"/>
  <c r="G112" i="44"/>
  <c r="N112" i="45" s="1"/>
  <c r="G126" i="44"/>
  <c r="N126" i="45" s="1"/>
  <c r="G115" i="44"/>
  <c r="N115" i="45" s="1"/>
  <c r="G96" i="44"/>
  <c r="N96" i="45" s="1"/>
  <c r="G72" i="44"/>
  <c r="N72" i="45" s="1"/>
  <c r="G36" i="44"/>
  <c r="N36" i="45" s="1"/>
  <c r="G16" i="44"/>
  <c r="N16" i="45" s="1"/>
  <c r="F130" i="44"/>
  <c r="M130" i="45" s="1"/>
  <c r="F140" i="44"/>
  <c r="M140" i="45" s="1"/>
  <c r="F36" i="44"/>
  <c r="M36" i="45" s="1"/>
  <c r="F281" i="44"/>
  <c r="M281" i="45" s="1"/>
  <c r="F242" i="44"/>
  <c r="M242" i="45" s="1"/>
  <c r="F239" i="44"/>
  <c r="M239" i="45" s="1"/>
  <c r="F206" i="44"/>
  <c r="M206" i="45" s="1"/>
  <c r="F150" i="44"/>
  <c r="M150" i="45" s="1"/>
  <c r="F128" i="44"/>
  <c r="M128" i="45" s="1"/>
  <c r="F126" i="44"/>
  <c r="M126" i="45" s="1"/>
  <c r="F107" i="44"/>
  <c r="M107" i="45" s="1"/>
  <c r="M276" i="44"/>
  <c r="T276" i="45" s="1"/>
  <c r="M281" i="44"/>
  <c r="T281" i="45" s="1"/>
  <c r="M242" i="44"/>
  <c r="T242" i="45" s="1"/>
  <c r="M206" i="44"/>
  <c r="T206" i="45" s="1"/>
  <c r="M138" i="44"/>
  <c r="T138" i="45" s="1"/>
  <c r="M129" i="44"/>
  <c r="T129" i="45" s="1"/>
  <c r="M44" i="44"/>
  <c r="T44" i="45" s="1"/>
  <c r="L277" i="44"/>
  <c r="S277" i="45" s="1"/>
  <c r="L278" i="44"/>
  <c r="S278" i="45" s="1"/>
  <c r="L199" i="44"/>
  <c r="S199" i="45" s="1"/>
  <c r="L183" i="44"/>
  <c r="S183" i="45" s="1"/>
  <c r="L186" i="44"/>
  <c r="S186" i="45" s="1"/>
  <c r="L137" i="44"/>
  <c r="S137" i="45" s="1"/>
  <c r="L105" i="44"/>
  <c r="S105" i="45" s="1"/>
  <c r="L108" i="44"/>
  <c r="S108" i="45" s="1"/>
  <c r="L88" i="44"/>
  <c r="S88" i="45" s="1"/>
  <c r="L76" i="44"/>
  <c r="S76" i="45" s="1"/>
  <c r="L19" i="44"/>
  <c r="S19" i="45" s="1"/>
  <c r="L48" i="44"/>
  <c r="S48" i="45" s="1"/>
  <c r="L8" i="44"/>
  <c r="S8" i="45" s="1"/>
  <c r="K281" i="44"/>
  <c r="R281" i="45" s="1"/>
  <c r="K279" i="44"/>
  <c r="R279" i="45" s="1"/>
  <c r="K242" i="44"/>
  <c r="R242" i="45" s="1"/>
  <c r="K222" i="44"/>
  <c r="R222" i="45" s="1"/>
  <c r="K170" i="44"/>
  <c r="R170" i="45" s="1"/>
  <c r="K136" i="44"/>
  <c r="R136" i="45" s="1"/>
  <c r="K138" i="44"/>
  <c r="R138" i="45" s="1"/>
  <c r="K116" i="44"/>
  <c r="R116" i="45" s="1"/>
  <c r="K120" i="44"/>
  <c r="R120" i="45" s="1"/>
  <c r="K105" i="44"/>
  <c r="R105" i="45" s="1"/>
  <c r="K88" i="44"/>
  <c r="R88" i="45" s="1"/>
  <c r="K60" i="44"/>
  <c r="R60" i="45" s="1"/>
  <c r="K36" i="44"/>
  <c r="R36" i="45" s="1"/>
  <c r="J147" i="44"/>
  <c r="Q147" i="45" s="1"/>
  <c r="J56" i="44"/>
  <c r="Q56" i="45" s="1"/>
  <c r="J16" i="44"/>
  <c r="Q16" i="45" s="1"/>
  <c r="I270" i="44"/>
  <c r="P270" i="45" s="1"/>
  <c r="I285" i="44"/>
  <c r="P285" i="45" s="1"/>
  <c r="I279" i="44"/>
  <c r="P279" i="45" s="1"/>
  <c r="I143" i="44"/>
  <c r="P143" i="45" s="1"/>
  <c r="I133" i="44"/>
  <c r="P133" i="45" s="1"/>
  <c r="I92" i="44"/>
  <c r="P92" i="45" s="1"/>
  <c r="I55" i="44"/>
  <c r="P55" i="45" s="1"/>
  <c r="I56" i="44"/>
  <c r="P56" i="45" s="1"/>
  <c r="J270" i="44"/>
  <c r="Q270" i="45" s="1"/>
  <c r="J280" i="44"/>
  <c r="Q280" i="45" s="1"/>
  <c r="J242" i="44"/>
  <c r="Q242" i="45" s="1"/>
  <c r="J182" i="44"/>
  <c r="Q182" i="45" s="1"/>
  <c r="J183" i="44"/>
  <c r="Q183" i="45" s="1"/>
  <c r="J141" i="44"/>
  <c r="Q141" i="45" s="1"/>
  <c r="J20" i="44"/>
  <c r="Q20" i="45" s="1"/>
  <c r="I262" i="44"/>
  <c r="P262" i="45" s="1"/>
  <c r="I259" i="44"/>
  <c r="P259" i="45" s="1"/>
  <c r="I186" i="44"/>
  <c r="P186" i="45" s="1"/>
  <c r="I110" i="44"/>
  <c r="P110" i="45" s="1"/>
  <c r="I19" i="44"/>
  <c r="P19" i="45" s="1"/>
  <c r="I48" i="44"/>
  <c r="P48" i="45" s="1"/>
  <c r="H279" i="44"/>
  <c r="O279" i="45" s="1"/>
  <c r="H239" i="44"/>
  <c r="O239" i="45" s="1"/>
  <c r="H203" i="44"/>
  <c r="O203" i="45" s="1"/>
  <c r="H166" i="44"/>
  <c r="O166" i="45" s="1"/>
  <c r="H137" i="44"/>
  <c r="O137" i="45" s="1"/>
  <c r="H128" i="44"/>
  <c r="O128" i="45" s="1"/>
  <c r="H64" i="44"/>
  <c r="O64" i="45" s="1"/>
  <c r="G270" i="44"/>
  <c r="N270" i="45" s="1"/>
  <c r="G278" i="44"/>
  <c r="N278" i="45" s="1"/>
  <c r="G258" i="44"/>
  <c r="N258" i="45" s="1"/>
  <c r="G255" i="44"/>
  <c r="N255" i="45" s="1"/>
  <c r="G206" i="44"/>
  <c r="N206" i="45" s="1"/>
  <c r="G154" i="44"/>
  <c r="N154" i="45" s="1"/>
  <c r="G142" i="44"/>
  <c r="N142" i="45" s="1"/>
  <c r="G105" i="44"/>
  <c r="N105" i="45" s="1"/>
  <c r="G76" i="44"/>
  <c r="N76" i="45" s="1"/>
  <c r="G40" i="44"/>
  <c r="N40" i="45" s="1"/>
  <c r="F129" i="44"/>
  <c r="M129" i="45" s="1"/>
  <c r="F40" i="44"/>
  <c r="M40" i="45" s="1"/>
  <c r="F274" i="44"/>
  <c r="M274" i="45" s="1"/>
  <c r="F285" i="44"/>
  <c r="M285" i="45" s="1"/>
  <c r="F246" i="44"/>
  <c r="M246" i="45" s="1"/>
  <c r="F243" i="44"/>
  <c r="M243" i="45" s="1"/>
  <c r="F223" i="44"/>
  <c r="M223" i="45" s="1"/>
  <c r="F162" i="44"/>
  <c r="M162" i="45" s="1"/>
  <c r="F163" i="44"/>
  <c r="M163" i="45" s="1"/>
  <c r="F154" i="44"/>
  <c r="M154" i="45" s="1"/>
  <c r="F108" i="44"/>
  <c r="M108" i="45" s="1"/>
  <c r="M285" i="44"/>
  <c r="T285" i="45" s="1"/>
  <c r="M246" i="44"/>
  <c r="T246" i="45" s="1"/>
  <c r="M239" i="44"/>
  <c r="T239" i="45" s="1"/>
  <c r="M223" i="44"/>
  <c r="T223" i="45" s="1"/>
  <c r="M142" i="44"/>
  <c r="T142" i="45" s="1"/>
  <c r="M133" i="44"/>
  <c r="T133" i="45" s="1"/>
  <c r="M104" i="44"/>
  <c r="T104" i="45" s="1"/>
  <c r="L203" i="44"/>
  <c r="S203" i="45" s="1"/>
  <c r="L143" i="44"/>
  <c r="S143" i="45" s="1"/>
  <c r="L131" i="44"/>
  <c r="S131" i="45" s="1"/>
  <c r="L141" i="44"/>
  <c r="S141" i="45" s="1"/>
  <c r="L92" i="44"/>
  <c r="S92" i="45" s="1"/>
  <c r="L20" i="44"/>
  <c r="S20" i="45" s="1"/>
  <c r="K291" i="44"/>
  <c r="K289" i="43"/>
  <c r="K275" i="44"/>
  <c r="R275" i="45" s="1"/>
  <c r="K285" i="44"/>
  <c r="R285" i="45" s="1"/>
  <c r="K283" i="44"/>
  <c r="R283" i="45" s="1"/>
  <c r="K246" i="44"/>
  <c r="R246" i="45" s="1"/>
  <c r="K226" i="44"/>
  <c r="R226" i="45" s="1"/>
  <c r="K171" i="44"/>
  <c r="R171" i="45" s="1"/>
  <c r="K40" i="44"/>
  <c r="R40" i="45" s="1"/>
  <c r="J116" i="44"/>
  <c r="Q116" i="45" s="1"/>
  <c r="J60" i="44"/>
  <c r="Q60" i="45" s="1"/>
  <c r="I137" i="44"/>
  <c r="P137" i="45" s="1"/>
  <c r="J291" i="44"/>
  <c r="J289" i="43"/>
  <c r="J284" i="44"/>
  <c r="Q284" i="45" s="1"/>
  <c r="J246" i="44"/>
  <c r="Q246" i="45" s="1"/>
  <c r="J186" i="44"/>
  <c r="Q186" i="45" s="1"/>
  <c r="I105" i="44"/>
  <c r="P105" i="45" s="1"/>
  <c r="I20" i="44"/>
  <c r="P20" i="45" s="1"/>
  <c r="H243" i="44"/>
  <c r="O243" i="45" s="1"/>
  <c r="G143" i="44"/>
  <c r="N143" i="45" s="1"/>
  <c r="G131" i="44"/>
  <c r="N131" i="45" s="1"/>
  <c r="G44" i="44"/>
  <c r="N44" i="45" s="1"/>
  <c r="F278" i="44"/>
  <c r="M278" i="45" s="1"/>
  <c r="F250" i="44"/>
  <c r="M250" i="45" s="1"/>
  <c r="F166" i="44"/>
  <c r="M166" i="45" s="1"/>
  <c r="F143" i="44"/>
  <c r="M143" i="45" s="1"/>
  <c r="M3" i="37"/>
  <c r="M3" i="36"/>
  <c r="M222" i="37"/>
  <c r="M222" i="36"/>
  <c r="K291" i="35"/>
  <c r="K289" i="34"/>
  <c r="G291" i="35"/>
  <c r="G289" i="34"/>
  <c r="N49" i="37"/>
  <c r="N49" i="36"/>
  <c r="N81" i="37"/>
  <c r="N81" i="36"/>
  <c r="N97" i="37"/>
  <c r="N97" i="36"/>
  <c r="N121" i="37"/>
  <c r="N121" i="36"/>
  <c r="N137" i="37"/>
  <c r="N137" i="36"/>
  <c r="N153" i="37"/>
  <c r="N153" i="36"/>
  <c r="N185" i="37"/>
  <c r="N185" i="36"/>
  <c r="N201" i="37"/>
  <c r="N201" i="36"/>
  <c r="N217" i="37"/>
  <c r="N217" i="36"/>
  <c r="P95" i="37"/>
  <c r="P95" i="36"/>
  <c r="P183" i="37"/>
  <c r="P183" i="36"/>
  <c r="P215" i="37"/>
  <c r="P215" i="36"/>
  <c r="P237" i="37"/>
  <c r="P237" i="36"/>
  <c r="P269" i="37"/>
  <c r="P269" i="36"/>
  <c r="P15" i="37"/>
  <c r="P15" i="36"/>
  <c r="Q182" i="37"/>
  <c r="Q182" i="36"/>
  <c r="J18" i="32"/>
  <c r="P79" i="37"/>
  <c r="P79" i="36"/>
  <c r="P135" i="37"/>
  <c r="P135" i="36"/>
  <c r="P207" i="37"/>
  <c r="P207" i="36"/>
  <c r="Q54" i="37"/>
  <c r="Q54" i="36"/>
  <c r="Q94" i="37"/>
  <c r="Q94" i="36"/>
  <c r="Q142" i="37"/>
  <c r="Q142" i="36"/>
  <c r="Q150" i="37"/>
  <c r="Q150" i="36"/>
  <c r="Q214" i="37"/>
  <c r="Q214" i="36"/>
  <c r="K12" i="35"/>
  <c r="K4" i="35"/>
  <c r="K11" i="35"/>
  <c r="K18" i="35"/>
  <c r="K10" i="35"/>
  <c r="K17" i="35"/>
  <c r="K9" i="35"/>
  <c r="K16" i="35"/>
  <c r="K8" i="35"/>
  <c r="K15" i="35"/>
  <c r="K7" i="35"/>
  <c r="K14" i="35"/>
  <c r="K6" i="35"/>
  <c r="K13" i="35"/>
  <c r="K289" i="35" s="1"/>
  <c r="K5" i="35"/>
  <c r="K52" i="35"/>
  <c r="K44" i="35"/>
  <c r="K36" i="35"/>
  <c r="K28" i="35"/>
  <c r="K20" i="35"/>
  <c r="K51" i="35"/>
  <c r="K43" i="35"/>
  <c r="K35" i="35"/>
  <c r="K27" i="35"/>
  <c r="K19" i="35"/>
  <c r="K50" i="35"/>
  <c r="K42" i="35"/>
  <c r="K34" i="35"/>
  <c r="K26" i="35"/>
  <c r="K49" i="35"/>
  <c r="K41" i="35"/>
  <c r="K33" i="35"/>
  <c r="K25" i="35"/>
  <c r="K48" i="35"/>
  <c r="K40" i="35"/>
  <c r="K32" i="35"/>
  <c r="K24" i="35"/>
  <c r="K47" i="35"/>
  <c r="K39" i="35"/>
  <c r="K31" i="35"/>
  <c r="K23" i="35"/>
  <c r="K54" i="35"/>
  <c r="K46" i="35"/>
  <c r="K38" i="35"/>
  <c r="K30" i="35"/>
  <c r="K22" i="35"/>
  <c r="K53" i="35"/>
  <c r="K45" i="35"/>
  <c r="K37" i="35"/>
  <c r="K29" i="35"/>
  <c r="K21" i="35"/>
  <c r="K76" i="35"/>
  <c r="K68" i="35"/>
  <c r="K60" i="35"/>
  <c r="K83" i="35"/>
  <c r="K75" i="35"/>
  <c r="K67" i="35"/>
  <c r="K59" i="35"/>
  <c r="K82" i="35"/>
  <c r="K74" i="35"/>
  <c r="K66" i="35"/>
  <c r="K58" i="35"/>
  <c r="K81" i="35"/>
  <c r="K73" i="35"/>
  <c r="K65" i="35"/>
  <c r="K57" i="35"/>
  <c r="K80" i="35"/>
  <c r="K72" i="35"/>
  <c r="K64" i="35"/>
  <c r="K56" i="35"/>
  <c r="K79" i="35"/>
  <c r="K71" i="35"/>
  <c r="K63" i="35"/>
  <c r="K55" i="35"/>
  <c r="K78" i="35"/>
  <c r="K70" i="35"/>
  <c r="K62" i="35"/>
  <c r="K77" i="35"/>
  <c r="K69" i="35"/>
  <c r="K61" i="35"/>
  <c r="K92" i="35"/>
  <c r="K84" i="35"/>
  <c r="K99" i="35"/>
  <c r="K91" i="35"/>
  <c r="K98" i="35"/>
  <c r="K90" i="35"/>
  <c r="K97" i="35"/>
  <c r="K89" i="35"/>
  <c r="K96" i="35"/>
  <c r="K88" i="35"/>
  <c r="K95" i="35"/>
  <c r="K87" i="35"/>
  <c r="K94" i="35"/>
  <c r="K86" i="35"/>
  <c r="K93" i="35"/>
  <c r="K85" i="35"/>
  <c r="K124" i="35"/>
  <c r="K116" i="35"/>
  <c r="K108" i="35"/>
  <c r="K100" i="35"/>
  <c r="K123" i="35"/>
  <c r="K115" i="35"/>
  <c r="K107" i="35"/>
  <c r="K122" i="35"/>
  <c r="K114" i="35"/>
  <c r="K106" i="35"/>
  <c r="K121" i="35"/>
  <c r="K113" i="35"/>
  <c r="K105" i="35"/>
  <c r="K128" i="35"/>
  <c r="K120" i="35"/>
  <c r="K112" i="35"/>
  <c r="K104" i="35"/>
  <c r="K127" i="35"/>
  <c r="K119" i="35"/>
  <c r="K111" i="35"/>
  <c r="K103" i="35"/>
  <c r="K126" i="35"/>
  <c r="K118" i="35"/>
  <c r="K110" i="35"/>
  <c r="K102" i="35"/>
  <c r="K125" i="35"/>
  <c r="K117" i="35"/>
  <c r="K109" i="35"/>
  <c r="K101" i="35"/>
  <c r="K140" i="35"/>
  <c r="K132" i="35"/>
  <c r="K139" i="35"/>
  <c r="K131" i="35"/>
  <c r="K138" i="35"/>
  <c r="K130" i="35"/>
  <c r="K137" i="35"/>
  <c r="K129" i="35"/>
  <c r="K136" i="35"/>
  <c r="K135" i="35"/>
  <c r="K142" i="35"/>
  <c r="K134" i="35"/>
  <c r="K141" i="35"/>
  <c r="K133" i="35"/>
  <c r="K156" i="35"/>
  <c r="K148" i="35"/>
  <c r="K155" i="35"/>
  <c r="K147" i="35"/>
  <c r="K154" i="35"/>
  <c r="K146" i="35"/>
  <c r="K153" i="35"/>
  <c r="K145" i="35"/>
  <c r="K152" i="35"/>
  <c r="K144" i="35"/>
  <c r="K151" i="35"/>
  <c r="K143" i="35"/>
  <c r="K150" i="35"/>
  <c r="K157" i="35"/>
  <c r="K149" i="35"/>
  <c r="K188" i="35"/>
  <c r="K180" i="35"/>
  <c r="K172" i="35"/>
  <c r="K164" i="35"/>
  <c r="K187" i="35"/>
  <c r="K179" i="35"/>
  <c r="K171" i="35"/>
  <c r="K163" i="35"/>
  <c r="K186" i="35"/>
  <c r="K178" i="35"/>
  <c r="K170" i="35"/>
  <c r="K162" i="35"/>
  <c r="K185" i="35"/>
  <c r="K177" i="35"/>
  <c r="K169" i="35"/>
  <c r="K161" i="35"/>
  <c r="K184" i="35"/>
  <c r="K176" i="35"/>
  <c r="K168" i="35"/>
  <c r="K160" i="35"/>
  <c r="K183" i="35"/>
  <c r="K175" i="35"/>
  <c r="K167" i="35"/>
  <c r="K159" i="35"/>
  <c r="K182" i="35"/>
  <c r="K174" i="35"/>
  <c r="K166" i="35"/>
  <c r="K158" i="35"/>
  <c r="K181" i="35"/>
  <c r="K173" i="35"/>
  <c r="K165" i="35"/>
  <c r="K204" i="35"/>
  <c r="K196" i="35"/>
  <c r="K203" i="35"/>
  <c r="K195" i="35"/>
  <c r="K202" i="35"/>
  <c r="K194" i="35"/>
  <c r="K201" i="35"/>
  <c r="K193" i="35"/>
  <c r="K208" i="35"/>
  <c r="K200" i="35"/>
  <c r="K192" i="35"/>
  <c r="K207" i="35"/>
  <c r="K199" i="35"/>
  <c r="K191" i="35"/>
  <c r="K206" i="35"/>
  <c r="K198" i="35"/>
  <c r="K190" i="35"/>
  <c r="K205" i="35"/>
  <c r="K197" i="35"/>
  <c r="K189" i="35"/>
  <c r="K226" i="35"/>
  <c r="K225" i="35"/>
  <c r="K224" i="35"/>
  <c r="K223" i="35"/>
  <c r="K222" i="35"/>
  <c r="K221" i="35"/>
  <c r="K220" i="35"/>
  <c r="K212" i="35"/>
  <c r="K219" i="35"/>
  <c r="K211" i="35"/>
  <c r="K218" i="35"/>
  <c r="K210" i="35"/>
  <c r="K227" i="35"/>
  <c r="K217" i="35"/>
  <c r="K209" i="35"/>
  <c r="K216" i="35"/>
  <c r="K215" i="35"/>
  <c r="K214" i="35"/>
  <c r="K213" i="35"/>
  <c r="K258" i="35"/>
  <c r="K250" i="35"/>
  <c r="K242" i="35"/>
  <c r="K234" i="35"/>
  <c r="K257" i="35"/>
  <c r="K249" i="35"/>
  <c r="K241" i="35"/>
  <c r="K233" i="35"/>
  <c r="K256" i="35"/>
  <c r="K248" i="35"/>
  <c r="K240" i="35"/>
  <c r="K232" i="35"/>
  <c r="K263" i="35"/>
  <c r="K255" i="35"/>
  <c r="K247" i="35"/>
  <c r="K239" i="35"/>
  <c r="K231" i="35"/>
  <c r="K262" i="35"/>
  <c r="K254" i="35"/>
  <c r="K246" i="35"/>
  <c r="K238" i="35"/>
  <c r="K230" i="35"/>
  <c r="K261" i="35"/>
  <c r="K253" i="35"/>
  <c r="K245" i="35"/>
  <c r="K237" i="35"/>
  <c r="K229" i="35"/>
  <c r="K260" i="35"/>
  <c r="K252" i="35"/>
  <c r="K244" i="35"/>
  <c r="K236" i="35"/>
  <c r="K228" i="35"/>
  <c r="K259" i="35"/>
  <c r="K251" i="35"/>
  <c r="K243" i="35"/>
  <c r="K235" i="35"/>
  <c r="K282" i="35"/>
  <c r="K274" i="35"/>
  <c r="K266" i="35"/>
  <c r="K281" i="35"/>
  <c r="K273" i="35"/>
  <c r="K265" i="35"/>
  <c r="K288" i="35"/>
  <c r="K280" i="35"/>
  <c r="K272" i="35"/>
  <c r="K264" i="35"/>
  <c r="K287" i="35"/>
  <c r="K279" i="35"/>
  <c r="K271" i="35"/>
  <c r="K286" i="35"/>
  <c r="K278" i="35"/>
  <c r="K270" i="35"/>
  <c r="K285" i="35"/>
  <c r="K277" i="35"/>
  <c r="K269" i="35"/>
  <c r="K284" i="35"/>
  <c r="K276" i="35"/>
  <c r="K268" i="35"/>
  <c r="K283" i="35"/>
  <c r="K275" i="35"/>
  <c r="K267" i="35"/>
  <c r="P47" i="37"/>
  <c r="P47" i="36"/>
  <c r="P127" i="37"/>
  <c r="P127" i="36"/>
  <c r="P151" i="37"/>
  <c r="P151" i="36"/>
  <c r="Q14" i="37"/>
  <c r="Q14" i="36"/>
  <c r="Q78" i="37"/>
  <c r="Q78" i="36"/>
  <c r="Q126" i="37"/>
  <c r="Q126" i="36"/>
  <c r="Q206" i="37"/>
  <c r="Q206" i="36"/>
  <c r="L3" i="35"/>
  <c r="H16" i="33"/>
  <c r="T233" i="37"/>
  <c r="T233" i="36"/>
  <c r="T265" i="37"/>
  <c r="T265" i="36"/>
  <c r="L51" i="35"/>
  <c r="L43" i="35"/>
  <c r="L35" i="35"/>
  <c r="L27" i="35"/>
  <c r="L19" i="35"/>
  <c r="L50" i="35"/>
  <c r="L42" i="35"/>
  <c r="L34" i="35"/>
  <c r="L26" i="35"/>
  <c r="L49" i="35"/>
  <c r="L41" i="35"/>
  <c r="L33" i="35"/>
  <c r="L25" i="35"/>
  <c r="L48" i="35"/>
  <c r="L40" i="35"/>
  <c r="L32" i="35"/>
  <c r="L24" i="35"/>
  <c r="L47" i="35"/>
  <c r="L39" i="35"/>
  <c r="L31" i="35"/>
  <c r="L23" i="35"/>
  <c r="L54" i="35"/>
  <c r="L46" i="35"/>
  <c r="L38" i="35"/>
  <c r="L30" i="35"/>
  <c r="L22" i="35"/>
  <c r="L53" i="35"/>
  <c r="L45" i="35"/>
  <c r="L37" i="35"/>
  <c r="L29" i="35"/>
  <c r="L21" i="35"/>
  <c r="L83" i="35"/>
  <c r="L75" i="35"/>
  <c r="L67" i="35"/>
  <c r="L59" i="35"/>
  <c r="L82" i="35"/>
  <c r="L74" i="35"/>
  <c r="L66" i="35"/>
  <c r="L58" i="35"/>
  <c r="L81" i="35"/>
  <c r="L73" i="35"/>
  <c r="L65" i="35"/>
  <c r="L57" i="35"/>
  <c r="L80" i="35"/>
  <c r="L72" i="35"/>
  <c r="L64" i="35"/>
  <c r="L56" i="35"/>
  <c r="L79" i="35"/>
  <c r="L71" i="35"/>
  <c r="L63" i="35"/>
  <c r="L55" i="35"/>
  <c r="L78" i="35"/>
  <c r="L70" i="35"/>
  <c r="L62" i="35"/>
  <c r="L77" i="35"/>
  <c r="L69" i="35"/>
  <c r="L61" i="35"/>
  <c r="L99" i="35"/>
  <c r="L91" i="35"/>
  <c r="L98" i="35"/>
  <c r="L90" i="35"/>
  <c r="L97" i="35"/>
  <c r="L89" i="35"/>
  <c r="L96" i="35"/>
  <c r="L88" i="35"/>
  <c r="L95" i="35"/>
  <c r="L87" i="35"/>
  <c r="L94" i="35"/>
  <c r="L86" i="35"/>
  <c r="L93" i="35"/>
  <c r="L85" i="35"/>
  <c r="L123" i="35"/>
  <c r="L115" i="35"/>
  <c r="L107" i="35"/>
  <c r="L122" i="35"/>
  <c r="L114" i="35"/>
  <c r="L106" i="35"/>
  <c r="L121" i="35"/>
  <c r="L113" i="35"/>
  <c r="L105" i="35"/>
  <c r="L128" i="35"/>
  <c r="L120" i="35"/>
  <c r="L112" i="35"/>
  <c r="L104" i="35"/>
  <c r="L127" i="35"/>
  <c r="L119" i="35"/>
  <c r="L111" i="35"/>
  <c r="L103" i="35"/>
  <c r="L126" i="35"/>
  <c r="L118" i="35"/>
  <c r="L110" i="35"/>
  <c r="L102" i="35"/>
  <c r="L125" i="35"/>
  <c r="L117" i="35"/>
  <c r="L109" i="35"/>
  <c r="L101" i="35"/>
  <c r="L139" i="35"/>
  <c r="L131" i="35"/>
  <c r="L138" i="35"/>
  <c r="L130" i="35"/>
  <c r="L137" i="35"/>
  <c r="L129" i="35"/>
  <c r="L136" i="35"/>
  <c r="L135" i="35"/>
  <c r="L142" i="35"/>
  <c r="L134" i="35"/>
  <c r="L141" i="35"/>
  <c r="L133" i="35"/>
  <c r="L155" i="35"/>
  <c r="L147" i="35"/>
  <c r="L154" i="35"/>
  <c r="L146" i="35"/>
  <c r="L153" i="35"/>
  <c r="L145" i="35"/>
  <c r="L152" i="35"/>
  <c r="L144" i="35"/>
  <c r="L151" i="35"/>
  <c r="L143" i="35"/>
  <c r="L150" i="35"/>
  <c r="L157" i="35"/>
  <c r="L149" i="35"/>
  <c r="L187" i="35"/>
  <c r="L179" i="35"/>
  <c r="L171" i="35"/>
  <c r="L163" i="35"/>
  <c r="L186" i="35"/>
  <c r="L178" i="35"/>
  <c r="L170" i="35"/>
  <c r="L162" i="35"/>
  <c r="L185" i="35"/>
  <c r="L177" i="35"/>
  <c r="L169" i="35"/>
  <c r="L161" i="35"/>
  <c r="L184" i="35"/>
  <c r="L176" i="35"/>
  <c r="L168" i="35"/>
  <c r="L160" i="35"/>
  <c r="L183" i="35"/>
  <c r="L175" i="35"/>
  <c r="L167" i="35"/>
  <c r="L159" i="35"/>
  <c r="L182" i="35"/>
  <c r="L174" i="35"/>
  <c r="L166" i="35"/>
  <c r="L158" i="35"/>
  <c r="L181" i="35"/>
  <c r="L173" i="35"/>
  <c r="L165" i="35"/>
  <c r="L203" i="35"/>
  <c r="L195" i="35"/>
  <c r="L202" i="35"/>
  <c r="L194" i="35"/>
  <c r="L201" i="35"/>
  <c r="L193" i="35"/>
  <c r="L208" i="35"/>
  <c r="L200" i="35"/>
  <c r="L192" i="35"/>
  <c r="L207" i="35"/>
  <c r="L199" i="35"/>
  <c r="L191" i="35"/>
  <c r="L206" i="35"/>
  <c r="L198" i="35"/>
  <c r="L190" i="35"/>
  <c r="L205" i="35"/>
  <c r="L197" i="35"/>
  <c r="L189" i="35"/>
  <c r="L225" i="35"/>
  <c r="L224" i="35"/>
  <c r="L223" i="35"/>
  <c r="L222" i="35"/>
  <c r="L221" i="35"/>
  <c r="L227" i="35"/>
  <c r="L219" i="35"/>
  <c r="L211" i="35"/>
  <c r="L218" i="35"/>
  <c r="L210" i="35"/>
  <c r="L217" i="35"/>
  <c r="L209" i="35"/>
  <c r="L216" i="35"/>
  <c r="L215" i="35"/>
  <c r="L226" i="35"/>
  <c r="L214" i="35"/>
  <c r="L213" i="35"/>
  <c r="L257" i="35"/>
  <c r="L249" i="35"/>
  <c r="L241" i="35"/>
  <c r="L233" i="35"/>
  <c r="L256" i="35"/>
  <c r="L248" i="35"/>
  <c r="L240" i="35"/>
  <c r="L232" i="35"/>
  <c r="L263" i="35"/>
  <c r="L255" i="35"/>
  <c r="L247" i="35"/>
  <c r="L239" i="35"/>
  <c r="L231" i="35"/>
  <c r="L262" i="35"/>
  <c r="L254" i="35"/>
  <c r="L246" i="35"/>
  <c r="L238" i="35"/>
  <c r="L230" i="35"/>
  <c r="L261" i="35"/>
  <c r="L253" i="35"/>
  <c r="L245" i="35"/>
  <c r="L237" i="35"/>
  <c r="L229" i="35"/>
  <c r="L260" i="35"/>
  <c r="L252" i="35"/>
  <c r="L244" i="35"/>
  <c r="L236" i="35"/>
  <c r="L228" i="35"/>
  <c r="L259" i="35"/>
  <c r="L251" i="35"/>
  <c r="L243" i="35"/>
  <c r="L235" i="35"/>
  <c r="L258" i="35"/>
  <c r="L250" i="35"/>
  <c r="L242" i="35"/>
  <c r="L234" i="35"/>
  <c r="L281" i="35"/>
  <c r="L273" i="35"/>
  <c r="L265" i="35"/>
  <c r="L288" i="35"/>
  <c r="L280" i="35"/>
  <c r="L272" i="35"/>
  <c r="L264" i="35"/>
  <c r="L287" i="35"/>
  <c r="L279" i="35"/>
  <c r="L271" i="35"/>
  <c r="L286" i="35"/>
  <c r="L278" i="35"/>
  <c r="L270" i="35"/>
  <c r="L285" i="35"/>
  <c r="L277" i="35"/>
  <c r="L269" i="35"/>
  <c r="L284" i="35"/>
  <c r="L276" i="35"/>
  <c r="L268" i="35"/>
  <c r="L283" i="35"/>
  <c r="L275" i="35"/>
  <c r="L267" i="35"/>
  <c r="L282" i="35"/>
  <c r="L274" i="35"/>
  <c r="L266" i="35"/>
  <c r="G9" i="35"/>
  <c r="G17" i="35"/>
  <c r="G25" i="35"/>
  <c r="G33" i="35"/>
  <c r="G41" i="35"/>
  <c r="G57" i="35"/>
  <c r="G65" i="35"/>
  <c r="G73" i="35"/>
  <c r="G89" i="35"/>
  <c r="G105" i="35"/>
  <c r="G113" i="35"/>
  <c r="G129" i="35"/>
  <c r="G145" i="35"/>
  <c r="G161" i="35"/>
  <c r="G169" i="35"/>
  <c r="G177" i="35"/>
  <c r="G193" i="35"/>
  <c r="G209" i="35"/>
  <c r="I253" i="35"/>
  <c r="I285" i="35"/>
  <c r="L11" i="35"/>
  <c r="L18" i="35"/>
  <c r="L10" i="35"/>
  <c r="L17" i="35"/>
  <c r="L9" i="35"/>
  <c r="L16" i="35"/>
  <c r="L8" i="35"/>
  <c r="L15" i="35"/>
  <c r="L7" i="35"/>
  <c r="L14" i="35"/>
  <c r="L6" i="35"/>
  <c r="L13" i="35"/>
  <c r="L5" i="35"/>
  <c r="M18" i="35"/>
  <c r="M10" i="35"/>
  <c r="M17" i="35"/>
  <c r="M9" i="35"/>
  <c r="M16" i="35"/>
  <c r="M8" i="35"/>
  <c r="M15" i="35"/>
  <c r="M7" i="35"/>
  <c r="M14" i="35"/>
  <c r="M6" i="35"/>
  <c r="M13" i="35"/>
  <c r="M5" i="35"/>
  <c r="M12" i="35"/>
  <c r="M4" i="35"/>
  <c r="M50" i="35"/>
  <c r="M42" i="35"/>
  <c r="M34" i="35"/>
  <c r="M26" i="35"/>
  <c r="M49" i="35"/>
  <c r="M41" i="35"/>
  <c r="M33" i="35"/>
  <c r="M25" i="35"/>
  <c r="M48" i="35"/>
  <c r="M40" i="35"/>
  <c r="M32" i="35"/>
  <c r="M24" i="35"/>
  <c r="M47" i="35"/>
  <c r="M39" i="35"/>
  <c r="M31" i="35"/>
  <c r="M23" i="35"/>
  <c r="M54" i="35"/>
  <c r="M46" i="35"/>
  <c r="M38" i="35"/>
  <c r="M30" i="35"/>
  <c r="M22" i="35"/>
  <c r="M53" i="35"/>
  <c r="M45" i="35"/>
  <c r="M37" i="35"/>
  <c r="M29" i="35"/>
  <c r="M21" i="35"/>
  <c r="M52" i="35"/>
  <c r="M44" i="35"/>
  <c r="M36" i="35"/>
  <c r="M28" i="35"/>
  <c r="M20" i="35"/>
  <c r="M82" i="35"/>
  <c r="M74" i="35"/>
  <c r="M66" i="35"/>
  <c r="M58" i="35"/>
  <c r="M81" i="35"/>
  <c r="M73" i="35"/>
  <c r="M65" i="35"/>
  <c r="M57" i="35"/>
  <c r="M80" i="35"/>
  <c r="M72" i="35"/>
  <c r="M64" i="35"/>
  <c r="M56" i="35"/>
  <c r="M79" i="35"/>
  <c r="M71" i="35"/>
  <c r="M63" i="35"/>
  <c r="M55" i="35"/>
  <c r="M78" i="35"/>
  <c r="M70" i="35"/>
  <c r="M62" i="35"/>
  <c r="M77" i="35"/>
  <c r="M69" i="35"/>
  <c r="M61" i="35"/>
  <c r="M76" i="35"/>
  <c r="M68" i="35"/>
  <c r="M60" i="35"/>
  <c r="M98" i="35"/>
  <c r="M90" i="35"/>
  <c r="M97" i="35"/>
  <c r="M89" i="35"/>
  <c r="M96" i="35"/>
  <c r="M88" i="35"/>
  <c r="M95" i="35"/>
  <c r="M87" i="35"/>
  <c r="M94" i="35"/>
  <c r="M86" i="35"/>
  <c r="M93" i="35"/>
  <c r="M85" i="35"/>
  <c r="M92" i="35"/>
  <c r="M84" i="35"/>
  <c r="M122" i="35"/>
  <c r="M114" i="35"/>
  <c r="M106" i="35"/>
  <c r="M121" i="35"/>
  <c r="M113" i="35"/>
  <c r="M105" i="35"/>
  <c r="M128" i="35"/>
  <c r="M120" i="35"/>
  <c r="M112" i="35"/>
  <c r="M104" i="35"/>
  <c r="M127" i="35"/>
  <c r="M119" i="35"/>
  <c r="M111" i="35"/>
  <c r="M103" i="35"/>
  <c r="M126" i="35"/>
  <c r="M118" i="35"/>
  <c r="M110" i="35"/>
  <c r="M102" i="35"/>
  <c r="M125" i="35"/>
  <c r="M117" i="35"/>
  <c r="M109" i="35"/>
  <c r="M101" i="35"/>
  <c r="M124" i="35"/>
  <c r="M116" i="35"/>
  <c r="M108" i="35"/>
  <c r="M100" i="35"/>
  <c r="M138" i="35"/>
  <c r="M130" i="35"/>
  <c r="M137" i="35"/>
  <c r="M129" i="35"/>
  <c r="M136" i="35"/>
  <c r="M135" i="35"/>
  <c r="M142" i="35"/>
  <c r="M134" i="35"/>
  <c r="M141" i="35"/>
  <c r="M133" i="35"/>
  <c r="M140" i="35"/>
  <c r="M132" i="35"/>
  <c r="M154" i="35"/>
  <c r="M146" i="35"/>
  <c r="M153" i="35"/>
  <c r="M145" i="35"/>
  <c r="M152" i="35"/>
  <c r="M144" i="35"/>
  <c r="M151" i="35"/>
  <c r="M143" i="35"/>
  <c r="M150" i="35"/>
  <c r="M157" i="35"/>
  <c r="M149" i="35"/>
  <c r="M156" i="35"/>
  <c r="M148" i="35"/>
  <c r="M186" i="35"/>
  <c r="M178" i="35"/>
  <c r="M170" i="35"/>
  <c r="M162" i="35"/>
  <c r="M185" i="35"/>
  <c r="M177" i="35"/>
  <c r="M169" i="35"/>
  <c r="M161" i="35"/>
  <c r="M184" i="35"/>
  <c r="M176" i="35"/>
  <c r="M168" i="35"/>
  <c r="M160" i="35"/>
  <c r="M183" i="35"/>
  <c r="M175" i="35"/>
  <c r="M167" i="35"/>
  <c r="M159" i="35"/>
  <c r="M182" i="35"/>
  <c r="M174" i="35"/>
  <c r="M166" i="35"/>
  <c r="M158" i="35"/>
  <c r="M181" i="35"/>
  <c r="M173" i="35"/>
  <c r="M165" i="35"/>
  <c r="M188" i="35"/>
  <c r="M180" i="35"/>
  <c r="M172" i="35"/>
  <c r="M164" i="35"/>
  <c r="M202" i="35"/>
  <c r="M194" i="35"/>
  <c r="M201" i="35"/>
  <c r="M193" i="35"/>
  <c r="M208" i="35"/>
  <c r="M200" i="35"/>
  <c r="M192" i="35"/>
  <c r="M207" i="35"/>
  <c r="M199" i="35"/>
  <c r="M191" i="35"/>
  <c r="M206" i="35"/>
  <c r="M198" i="35"/>
  <c r="M190" i="35"/>
  <c r="M205" i="35"/>
  <c r="M197" i="35"/>
  <c r="M189" i="35"/>
  <c r="M204" i="35"/>
  <c r="M196" i="35"/>
  <c r="M224" i="35"/>
  <c r="M223" i="35"/>
  <c r="M222" i="35"/>
  <c r="M227" i="35"/>
  <c r="M226" i="35"/>
  <c r="M218" i="35"/>
  <c r="M210" i="35"/>
  <c r="M221" i="35"/>
  <c r="M217" i="35"/>
  <c r="M209" i="35"/>
  <c r="M216" i="35"/>
  <c r="M215" i="35"/>
  <c r="M214" i="35"/>
  <c r="M213" i="35"/>
  <c r="M220" i="35"/>
  <c r="M212" i="35"/>
  <c r="M256" i="35"/>
  <c r="M248" i="35"/>
  <c r="M240" i="35"/>
  <c r="M232" i="35"/>
  <c r="M263" i="35"/>
  <c r="M255" i="35"/>
  <c r="M247" i="35"/>
  <c r="M239" i="35"/>
  <c r="M231" i="35"/>
  <c r="M262" i="35"/>
  <c r="M254" i="35"/>
  <c r="M246" i="35"/>
  <c r="M238" i="35"/>
  <c r="M230" i="35"/>
  <c r="M261" i="35"/>
  <c r="M253" i="35"/>
  <c r="M245" i="35"/>
  <c r="M237" i="35"/>
  <c r="M229" i="35"/>
  <c r="M260" i="35"/>
  <c r="M252" i="35"/>
  <c r="M244" i="35"/>
  <c r="M236" i="35"/>
  <c r="M228" i="35"/>
  <c r="M259" i="35"/>
  <c r="M251" i="35"/>
  <c r="M243" i="35"/>
  <c r="M235" i="35"/>
  <c r="M258" i="35"/>
  <c r="M250" i="35"/>
  <c r="M242" i="35"/>
  <c r="M234" i="35"/>
  <c r="M288" i="35"/>
  <c r="M280" i="35"/>
  <c r="M272" i="35"/>
  <c r="M264" i="35"/>
  <c r="M287" i="35"/>
  <c r="M279" i="35"/>
  <c r="M271" i="35"/>
  <c r="M286" i="35"/>
  <c r="M278" i="35"/>
  <c r="M270" i="35"/>
  <c r="M285" i="35"/>
  <c r="M277" i="35"/>
  <c r="M269" i="35"/>
  <c r="M284" i="35"/>
  <c r="M276" i="35"/>
  <c r="M268" i="35"/>
  <c r="M283" i="35"/>
  <c r="M275" i="35"/>
  <c r="M267" i="35"/>
  <c r="M282" i="35"/>
  <c r="M274" i="35"/>
  <c r="M266" i="35"/>
  <c r="I16" i="33"/>
  <c r="M241" i="35"/>
  <c r="M273" i="35"/>
  <c r="T3" i="37"/>
  <c r="T3" i="36"/>
  <c r="N3" i="37"/>
  <c r="N3" i="36"/>
  <c r="F17" i="35"/>
  <c r="F9" i="35"/>
  <c r="F16" i="35"/>
  <c r="F8" i="35"/>
  <c r="F15" i="35"/>
  <c r="F7" i="35"/>
  <c r="F14" i="35"/>
  <c r="F6" i="35"/>
  <c r="F13" i="35"/>
  <c r="F5" i="35"/>
  <c r="F12" i="35"/>
  <c r="F4" i="35"/>
  <c r="F11" i="35"/>
  <c r="F49" i="35"/>
  <c r="F41" i="35"/>
  <c r="F33" i="35"/>
  <c r="F25" i="35"/>
  <c r="F48" i="35"/>
  <c r="F40" i="35"/>
  <c r="F32" i="35"/>
  <c r="F24" i="35"/>
  <c r="F47" i="35"/>
  <c r="F39" i="35"/>
  <c r="F31" i="35"/>
  <c r="F23" i="35"/>
  <c r="F54" i="35"/>
  <c r="F46" i="35"/>
  <c r="F38" i="35"/>
  <c r="F30" i="35"/>
  <c r="F22" i="35"/>
  <c r="F53" i="35"/>
  <c r="F45" i="35"/>
  <c r="F37" i="35"/>
  <c r="F29" i="35"/>
  <c r="F21" i="35"/>
  <c r="F52" i="35"/>
  <c r="F44" i="35"/>
  <c r="F36" i="35"/>
  <c r="F28" i="35"/>
  <c r="F20" i="35"/>
  <c r="F51" i="35"/>
  <c r="F43" i="35"/>
  <c r="F35" i="35"/>
  <c r="F27" i="35"/>
  <c r="F19" i="35"/>
  <c r="F81" i="35"/>
  <c r="F73" i="35"/>
  <c r="F65" i="35"/>
  <c r="F57" i="35"/>
  <c r="F80" i="35"/>
  <c r="F72" i="35"/>
  <c r="F64" i="35"/>
  <c r="F56" i="35"/>
  <c r="F79" i="35"/>
  <c r="F71" i="35"/>
  <c r="F63" i="35"/>
  <c r="F55" i="35"/>
  <c r="F78" i="35"/>
  <c r="F70" i="35"/>
  <c r="F62" i="35"/>
  <c r="F77" i="35"/>
  <c r="F69" i="35"/>
  <c r="F61" i="35"/>
  <c r="F76" i="35"/>
  <c r="F68" i="35"/>
  <c r="F60" i="35"/>
  <c r="F83" i="35"/>
  <c r="F75" i="35"/>
  <c r="F67" i="35"/>
  <c r="F59" i="35"/>
  <c r="F97" i="35"/>
  <c r="F89" i="35"/>
  <c r="F96" i="35"/>
  <c r="F88" i="35"/>
  <c r="F95" i="35"/>
  <c r="F87" i="35"/>
  <c r="F94" i="35"/>
  <c r="F86" i="35"/>
  <c r="F93" i="35"/>
  <c r="F85" i="35"/>
  <c r="F92" i="35"/>
  <c r="F84" i="35"/>
  <c r="F99" i="35"/>
  <c r="F91" i="35"/>
  <c r="F121" i="35"/>
  <c r="F113" i="35"/>
  <c r="F105" i="35"/>
  <c r="F128" i="35"/>
  <c r="F120" i="35"/>
  <c r="F112" i="35"/>
  <c r="F104" i="35"/>
  <c r="F127" i="35"/>
  <c r="F119" i="35"/>
  <c r="F111" i="35"/>
  <c r="F103" i="35"/>
  <c r="F126" i="35"/>
  <c r="F118" i="35"/>
  <c r="F110" i="35"/>
  <c r="F102" i="35"/>
  <c r="F125" i="35"/>
  <c r="F117" i="35"/>
  <c r="F109" i="35"/>
  <c r="F101" i="35"/>
  <c r="F124" i="35"/>
  <c r="F116" i="35"/>
  <c r="F108" i="35"/>
  <c r="F100" i="35"/>
  <c r="F123" i="35"/>
  <c r="F115" i="35"/>
  <c r="F107" i="35"/>
  <c r="F137" i="35"/>
  <c r="F129" i="35"/>
  <c r="F136" i="35"/>
  <c r="F135" i="35"/>
  <c r="F142" i="35"/>
  <c r="F134" i="35"/>
  <c r="F141" i="35"/>
  <c r="F133" i="35"/>
  <c r="F140" i="35"/>
  <c r="F132" i="35"/>
  <c r="F139" i="35"/>
  <c r="F131" i="35"/>
  <c r="F153" i="35"/>
  <c r="F145" i="35"/>
  <c r="F152" i="35"/>
  <c r="F144" i="35"/>
  <c r="F151" i="35"/>
  <c r="F143" i="35"/>
  <c r="F150" i="35"/>
  <c r="F157" i="35"/>
  <c r="F149" i="35"/>
  <c r="F156" i="35"/>
  <c r="F148" i="35"/>
  <c r="F155" i="35"/>
  <c r="F147" i="35"/>
  <c r="F185" i="35"/>
  <c r="F177" i="35"/>
  <c r="F169" i="35"/>
  <c r="F161" i="35"/>
  <c r="F184" i="35"/>
  <c r="F176" i="35"/>
  <c r="F168" i="35"/>
  <c r="F160" i="35"/>
  <c r="F183" i="35"/>
  <c r="F175" i="35"/>
  <c r="F167" i="35"/>
  <c r="F159" i="35"/>
  <c r="F182" i="35"/>
  <c r="F174" i="35"/>
  <c r="F166" i="35"/>
  <c r="F158" i="35"/>
  <c r="F181" i="35"/>
  <c r="F173" i="35"/>
  <c r="F165" i="35"/>
  <c r="F188" i="35"/>
  <c r="F180" i="35"/>
  <c r="F172" i="35"/>
  <c r="F164" i="35"/>
  <c r="F187" i="35"/>
  <c r="F179" i="35"/>
  <c r="F171" i="35"/>
  <c r="F163" i="35"/>
  <c r="F201" i="35"/>
  <c r="F193" i="35"/>
  <c r="F208" i="35"/>
  <c r="F200" i="35"/>
  <c r="F192" i="35"/>
  <c r="F207" i="35"/>
  <c r="F199" i="35"/>
  <c r="F191" i="35"/>
  <c r="F206" i="35"/>
  <c r="F198" i="35"/>
  <c r="F190" i="35"/>
  <c r="F205" i="35"/>
  <c r="F197" i="35"/>
  <c r="F189" i="35"/>
  <c r="F204" i="35"/>
  <c r="F196" i="35"/>
  <c r="F203" i="35"/>
  <c r="F195" i="35"/>
  <c r="F223" i="35"/>
  <c r="F221" i="35"/>
  <c r="F227" i="35"/>
  <c r="F226" i="35"/>
  <c r="F225" i="35"/>
  <c r="F217" i="35"/>
  <c r="F209" i="35"/>
  <c r="F224" i="35"/>
  <c r="F216" i="35"/>
  <c r="F215" i="35"/>
  <c r="F214" i="35"/>
  <c r="F213" i="35"/>
  <c r="F220" i="35"/>
  <c r="F212" i="35"/>
  <c r="F219" i="35"/>
  <c r="F211" i="35"/>
  <c r="F263" i="35"/>
  <c r="F255" i="35"/>
  <c r="F247" i="35"/>
  <c r="F239" i="35"/>
  <c r="F231" i="35"/>
  <c r="F262" i="35"/>
  <c r="F254" i="35"/>
  <c r="F246" i="35"/>
  <c r="F238" i="35"/>
  <c r="F230" i="35"/>
  <c r="F261" i="35"/>
  <c r="F253" i="35"/>
  <c r="F245" i="35"/>
  <c r="F237" i="35"/>
  <c r="F229" i="35"/>
  <c r="F260" i="35"/>
  <c r="F252" i="35"/>
  <c r="F244" i="35"/>
  <c r="F236" i="35"/>
  <c r="F228" i="35"/>
  <c r="F259" i="35"/>
  <c r="F251" i="35"/>
  <c r="F243" i="35"/>
  <c r="F235" i="35"/>
  <c r="F258" i="35"/>
  <c r="F250" i="35"/>
  <c r="F242" i="35"/>
  <c r="F234" i="35"/>
  <c r="F257" i="35"/>
  <c r="F249" i="35"/>
  <c r="F241" i="35"/>
  <c r="F233" i="35"/>
  <c r="F256" i="35"/>
  <c r="F248" i="35"/>
  <c r="F240" i="35"/>
  <c r="F232" i="35"/>
  <c r="F287" i="35"/>
  <c r="F279" i="35"/>
  <c r="F271" i="35"/>
  <c r="F286" i="35"/>
  <c r="F278" i="35"/>
  <c r="F270" i="35"/>
  <c r="F285" i="35"/>
  <c r="F277" i="35"/>
  <c r="F269" i="35"/>
  <c r="F284" i="35"/>
  <c r="F276" i="35"/>
  <c r="F268" i="35"/>
  <c r="F283" i="35"/>
  <c r="F275" i="35"/>
  <c r="F267" i="35"/>
  <c r="F282" i="35"/>
  <c r="F274" i="35"/>
  <c r="F266" i="35"/>
  <c r="F281" i="35"/>
  <c r="F273" i="35"/>
  <c r="F265" i="35"/>
  <c r="F288" i="35"/>
  <c r="F280" i="35"/>
  <c r="F272" i="35"/>
  <c r="F264" i="35"/>
  <c r="B16" i="33"/>
  <c r="J6" i="35"/>
  <c r="F10" i="35"/>
  <c r="F18" i="35"/>
  <c r="J22" i="35"/>
  <c r="F26" i="35"/>
  <c r="J30" i="35"/>
  <c r="F34" i="35"/>
  <c r="J38" i="35"/>
  <c r="F42" i="35"/>
  <c r="J46" i="35"/>
  <c r="F50" i="35"/>
  <c r="F58" i="35"/>
  <c r="J62" i="35"/>
  <c r="F66" i="35"/>
  <c r="J70" i="35"/>
  <c r="F74" i="35"/>
  <c r="F82" i="35"/>
  <c r="J86" i="35"/>
  <c r="F90" i="35"/>
  <c r="F98" i="35"/>
  <c r="J102" i="35"/>
  <c r="F106" i="35"/>
  <c r="J110" i="35"/>
  <c r="F114" i="35"/>
  <c r="J118" i="35"/>
  <c r="F122" i="35"/>
  <c r="F130" i="35"/>
  <c r="J134" i="35"/>
  <c r="F138" i="35"/>
  <c r="F146" i="35"/>
  <c r="F154" i="35"/>
  <c r="J158" i="35"/>
  <c r="F162" i="35"/>
  <c r="J166" i="35"/>
  <c r="F170" i="35"/>
  <c r="J174" i="35"/>
  <c r="F178" i="35"/>
  <c r="F186" i="35"/>
  <c r="J190" i="35"/>
  <c r="F194" i="35"/>
  <c r="J198" i="35"/>
  <c r="F202" i="35"/>
  <c r="F210" i="35"/>
  <c r="F218" i="35"/>
  <c r="I229" i="35"/>
  <c r="I261" i="35"/>
  <c r="G152" i="35"/>
  <c r="G144" i="35"/>
  <c r="G151" i="35"/>
  <c r="G143" i="35"/>
  <c r="G150" i="35"/>
  <c r="G157" i="35"/>
  <c r="G149" i="35"/>
  <c r="G156" i="35"/>
  <c r="G148" i="35"/>
  <c r="G155" i="35"/>
  <c r="G147" i="35"/>
  <c r="G154" i="35"/>
  <c r="G146" i="35"/>
  <c r="M249" i="35"/>
  <c r="M281" i="35"/>
  <c r="O3" i="37"/>
  <c r="O3" i="36"/>
  <c r="G80" i="35"/>
  <c r="G72" i="35"/>
  <c r="G64" i="35"/>
  <c r="G56" i="35"/>
  <c r="G79" i="35"/>
  <c r="G71" i="35"/>
  <c r="G63" i="35"/>
  <c r="G55" i="35"/>
  <c r="G78" i="35"/>
  <c r="G70" i="35"/>
  <c r="G62" i="35"/>
  <c r="G77" i="35"/>
  <c r="G69" i="35"/>
  <c r="G61" i="35"/>
  <c r="G76" i="35"/>
  <c r="G68" i="35"/>
  <c r="G60" i="35"/>
  <c r="G83" i="35"/>
  <c r="G75" i="35"/>
  <c r="G67" i="35"/>
  <c r="G59" i="35"/>
  <c r="G82" i="35"/>
  <c r="G74" i="35"/>
  <c r="G66" i="35"/>
  <c r="G58" i="35"/>
  <c r="G136" i="35"/>
  <c r="G135" i="35"/>
  <c r="G142" i="35"/>
  <c r="G134" i="35"/>
  <c r="G141" i="35"/>
  <c r="G133" i="35"/>
  <c r="G140" i="35"/>
  <c r="G132" i="35"/>
  <c r="G139" i="35"/>
  <c r="G131" i="35"/>
  <c r="G138" i="35"/>
  <c r="G130" i="35"/>
  <c r="G222" i="35"/>
  <c r="G227" i="35"/>
  <c r="G226" i="35"/>
  <c r="G225" i="35"/>
  <c r="G224" i="35"/>
  <c r="G216" i="35"/>
  <c r="G215" i="35"/>
  <c r="G214" i="35"/>
  <c r="G223" i="35"/>
  <c r="G213" i="35"/>
  <c r="G221" i="35"/>
  <c r="G220" i="35"/>
  <c r="G212" i="35"/>
  <c r="G219" i="35"/>
  <c r="G211" i="35"/>
  <c r="G218" i="35"/>
  <c r="G210" i="35"/>
  <c r="P3" i="37"/>
  <c r="P3" i="36"/>
  <c r="H15" i="35"/>
  <c r="H7" i="35"/>
  <c r="H289" i="35" s="1"/>
  <c r="H14" i="35"/>
  <c r="H6" i="35"/>
  <c r="H13" i="35"/>
  <c r="H5" i="35"/>
  <c r="H12" i="35"/>
  <c r="H4" i="35"/>
  <c r="H11" i="35"/>
  <c r="H18" i="35"/>
  <c r="H10" i="35"/>
  <c r="H17" i="35"/>
  <c r="H9" i="35"/>
  <c r="H47" i="35"/>
  <c r="H39" i="35"/>
  <c r="H31" i="35"/>
  <c r="H23" i="35"/>
  <c r="H54" i="35"/>
  <c r="H46" i="35"/>
  <c r="H38" i="35"/>
  <c r="H30" i="35"/>
  <c r="H22" i="35"/>
  <c r="H53" i="35"/>
  <c r="H45" i="35"/>
  <c r="H37" i="35"/>
  <c r="H29" i="35"/>
  <c r="H21" i="35"/>
  <c r="H52" i="35"/>
  <c r="H44" i="35"/>
  <c r="H36" i="35"/>
  <c r="H28" i="35"/>
  <c r="H20" i="35"/>
  <c r="H51" i="35"/>
  <c r="H43" i="35"/>
  <c r="H35" i="35"/>
  <c r="H27" i="35"/>
  <c r="H19" i="35"/>
  <c r="H50" i="35"/>
  <c r="H42" i="35"/>
  <c r="H34" i="35"/>
  <c r="H26" i="35"/>
  <c r="H49" i="35"/>
  <c r="H41" i="35"/>
  <c r="H33" i="35"/>
  <c r="H25" i="35"/>
  <c r="H79" i="35"/>
  <c r="H71" i="35"/>
  <c r="H63" i="35"/>
  <c r="H55" i="35"/>
  <c r="H78" i="35"/>
  <c r="H70" i="35"/>
  <c r="H62" i="35"/>
  <c r="H77" i="35"/>
  <c r="H69" i="35"/>
  <c r="H61" i="35"/>
  <c r="H76" i="35"/>
  <c r="H68" i="35"/>
  <c r="H60" i="35"/>
  <c r="H83" i="35"/>
  <c r="H75" i="35"/>
  <c r="H67" i="35"/>
  <c r="H59" i="35"/>
  <c r="H82" i="35"/>
  <c r="H74" i="35"/>
  <c r="H66" i="35"/>
  <c r="H58" i="35"/>
  <c r="H81" i="35"/>
  <c r="H73" i="35"/>
  <c r="H65" i="35"/>
  <c r="H57" i="35"/>
  <c r="H95" i="35"/>
  <c r="H87" i="35"/>
  <c r="H94" i="35"/>
  <c r="H86" i="35"/>
  <c r="H93" i="35"/>
  <c r="H85" i="35"/>
  <c r="H92" i="35"/>
  <c r="H84" i="35"/>
  <c r="H99" i="35"/>
  <c r="H91" i="35"/>
  <c r="H98" i="35"/>
  <c r="H90" i="35"/>
  <c r="H97" i="35"/>
  <c r="H89" i="35"/>
  <c r="H127" i="35"/>
  <c r="H119" i="35"/>
  <c r="H111" i="35"/>
  <c r="H103" i="35"/>
  <c r="H126" i="35"/>
  <c r="H118" i="35"/>
  <c r="H110" i="35"/>
  <c r="H102" i="35"/>
  <c r="H125" i="35"/>
  <c r="H117" i="35"/>
  <c r="H109" i="35"/>
  <c r="H101" i="35"/>
  <c r="H124" i="35"/>
  <c r="H116" i="35"/>
  <c r="H108" i="35"/>
  <c r="H100" i="35"/>
  <c r="H123" i="35"/>
  <c r="H115" i="35"/>
  <c r="H107" i="35"/>
  <c r="H122" i="35"/>
  <c r="H114" i="35"/>
  <c r="H106" i="35"/>
  <c r="H121" i="35"/>
  <c r="H113" i="35"/>
  <c r="H105" i="35"/>
  <c r="H135" i="35"/>
  <c r="H142" i="35"/>
  <c r="H134" i="35"/>
  <c r="H141" i="35"/>
  <c r="H133" i="35"/>
  <c r="H140" i="35"/>
  <c r="H132" i="35"/>
  <c r="H139" i="35"/>
  <c r="H131" i="35"/>
  <c r="H138" i="35"/>
  <c r="H130" i="35"/>
  <c r="H137" i="35"/>
  <c r="H129" i="35"/>
  <c r="H151" i="35"/>
  <c r="H143" i="35"/>
  <c r="H150" i="35"/>
  <c r="H157" i="35"/>
  <c r="H149" i="35"/>
  <c r="H156" i="35"/>
  <c r="H148" i="35"/>
  <c r="H155" i="35"/>
  <c r="H147" i="35"/>
  <c r="H154" i="35"/>
  <c r="H146" i="35"/>
  <c r="H153" i="35"/>
  <c r="H145" i="35"/>
  <c r="H183" i="35"/>
  <c r="H175" i="35"/>
  <c r="H167" i="35"/>
  <c r="H159" i="35"/>
  <c r="H182" i="35"/>
  <c r="H174" i="35"/>
  <c r="H166" i="35"/>
  <c r="H158" i="35"/>
  <c r="H181" i="35"/>
  <c r="H173" i="35"/>
  <c r="H165" i="35"/>
  <c r="H188" i="35"/>
  <c r="H180" i="35"/>
  <c r="H172" i="35"/>
  <c r="H164" i="35"/>
  <c r="H187" i="35"/>
  <c r="H179" i="35"/>
  <c r="H171" i="35"/>
  <c r="H163" i="35"/>
  <c r="H186" i="35"/>
  <c r="H178" i="35"/>
  <c r="H170" i="35"/>
  <c r="H162" i="35"/>
  <c r="H185" i="35"/>
  <c r="H177" i="35"/>
  <c r="H169" i="35"/>
  <c r="H161" i="35"/>
  <c r="H207" i="35"/>
  <c r="H199" i="35"/>
  <c r="H191" i="35"/>
  <c r="H206" i="35"/>
  <c r="H198" i="35"/>
  <c r="H190" i="35"/>
  <c r="H205" i="35"/>
  <c r="H197" i="35"/>
  <c r="H189" i="35"/>
  <c r="H204" i="35"/>
  <c r="H196" i="35"/>
  <c r="H203" i="35"/>
  <c r="H195" i="35"/>
  <c r="H202" i="35"/>
  <c r="H194" i="35"/>
  <c r="H201" i="35"/>
  <c r="H193" i="35"/>
  <c r="H221" i="35"/>
  <c r="H227" i="35"/>
  <c r="H226" i="35"/>
  <c r="H225" i="35"/>
  <c r="H224" i="35"/>
  <c r="H223" i="35"/>
  <c r="H215" i="35"/>
  <c r="H214" i="35"/>
  <c r="H213" i="35"/>
  <c r="H220" i="35"/>
  <c r="H212" i="35"/>
  <c r="H219" i="35"/>
  <c r="H211" i="35"/>
  <c r="H218" i="35"/>
  <c r="H210" i="35"/>
  <c r="H222" i="35"/>
  <c r="H217" i="35"/>
  <c r="H209" i="35"/>
  <c r="H261" i="35"/>
  <c r="H253" i="35"/>
  <c r="H245" i="35"/>
  <c r="H237" i="35"/>
  <c r="H229" i="35"/>
  <c r="H260" i="35"/>
  <c r="H252" i="35"/>
  <c r="H244" i="35"/>
  <c r="H236" i="35"/>
  <c r="H228" i="35"/>
  <c r="H259" i="35"/>
  <c r="H251" i="35"/>
  <c r="H243" i="35"/>
  <c r="H235" i="35"/>
  <c r="H258" i="35"/>
  <c r="H250" i="35"/>
  <c r="H242" i="35"/>
  <c r="H234" i="35"/>
  <c r="H257" i="35"/>
  <c r="H249" i="35"/>
  <c r="H241" i="35"/>
  <c r="H233" i="35"/>
  <c r="H256" i="35"/>
  <c r="H248" i="35"/>
  <c r="H240" i="35"/>
  <c r="H232" i="35"/>
  <c r="H263" i="35"/>
  <c r="H255" i="35"/>
  <c r="H247" i="35"/>
  <c r="H239" i="35"/>
  <c r="H231" i="35"/>
  <c r="H262" i="35"/>
  <c r="H254" i="35"/>
  <c r="H246" i="35"/>
  <c r="H238" i="35"/>
  <c r="H230" i="35"/>
  <c r="H285" i="35"/>
  <c r="H277" i="35"/>
  <c r="H269" i="35"/>
  <c r="H284" i="35"/>
  <c r="H276" i="35"/>
  <c r="H268" i="35"/>
  <c r="H283" i="35"/>
  <c r="H275" i="35"/>
  <c r="H267" i="35"/>
  <c r="H282" i="35"/>
  <c r="H274" i="35"/>
  <c r="H266" i="35"/>
  <c r="H281" i="35"/>
  <c r="H273" i="35"/>
  <c r="H265" i="35"/>
  <c r="H288" i="35"/>
  <c r="H280" i="35"/>
  <c r="H272" i="35"/>
  <c r="H264" i="35"/>
  <c r="H287" i="35"/>
  <c r="H279" i="35"/>
  <c r="H271" i="35"/>
  <c r="H286" i="35"/>
  <c r="H278" i="35"/>
  <c r="H270" i="35"/>
  <c r="D16" i="33"/>
  <c r="I7" i="35"/>
  <c r="M11" i="35"/>
  <c r="M19" i="35"/>
  <c r="I23" i="35"/>
  <c r="M27" i="35"/>
  <c r="I31" i="35"/>
  <c r="M35" i="35"/>
  <c r="I39" i="35"/>
  <c r="M43" i="35"/>
  <c r="M51" i="35"/>
  <c r="I55" i="35"/>
  <c r="M59" i="35"/>
  <c r="I63" i="35"/>
  <c r="M67" i="35"/>
  <c r="I71" i="35"/>
  <c r="M75" i="35"/>
  <c r="M83" i="35"/>
  <c r="I87" i="35"/>
  <c r="M91" i="35"/>
  <c r="M99" i="35"/>
  <c r="I103" i="35"/>
  <c r="M107" i="35"/>
  <c r="I111" i="35"/>
  <c r="M115" i="35"/>
  <c r="I119" i="35"/>
  <c r="M123" i="35"/>
  <c r="M131" i="35"/>
  <c r="M139" i="35"/>
  <c r="I143" i="35"/>
  <c r="M147" i="35"/>
  <c r="M155" i="35"/>
  <c r="I159" i="35"/>
  <c r="M163" i="35"/>
  <c r="I167" i="35"/>
  <c r="M171" i="35"/>
  <c r="I175" i="35"/>
  <c r="M179" i="35"/>
  <c r="M187" i="35"/>
  <c r="I191" i="35"/>
  <c r="M195" i="35"/>
  <c r="I199" i="35"/>
  <c r="M203" i="35"/>
  <c r="M211" i="35"/>
  <c r="M219" i="35"/>
  <c r="G16" i="35"/>
  <c r="G8" i="35"/>
  <c r="G15" i="35"/>
  <c r="G7" i="35"/>
  <c r="G14" i="35"/>
  <c r="G6" i="35"/>
  <c r="G13" i="35"/>
  <c r="G5" i="35"/>
  <c r="G12" i="35"/>
  <c r="G4" i="35"/>
  <c r="G11" i="35"/>
  <c r="G18" i="35"/>
  <c r="G10" i="35"/>
  <c r="G96" i="35"/>
  <c r="G88" i="35"/>
  <c r="G95" i="35"/>
  <c r="G87" i="35"/>
  <c r="G94" i="35"/>
  <c r="G86" i="35"/>
  <c r="G93" i="35"/>
  <c r="G85" i="35"/>
  <c r="G92" i="35"/>
  <c r="G84" i="35"/>
  <c r="G99" i="35"/>
  <c r="G91" i="35"/>
  <c r="G98" i="35"/>
  <c r="G90" i="35"/>
  <c r="G184" i="35"/>
  <c r="G176" i="35"/>
  <c r="G168" i="35"/>
  <c r="G160" i="35"/>
  <c r="G183" i="35"/>
  <c r="G175" i="35"/>
  <c r="G167" i="35"/>
  <c r="G159" i="35"/>
  <c r="G182" i="35"/>
  <c r="G174" i="35"/>
  <c r="G166" i="35"/>
  <c r="G158" i="35"/>
  <c r="G181" i="35"/>
  <c r="G173" i="35"/>
  <c r="G165" i="35"/>
  <c r="G188" i="35"/>
  <c r="G180" i="35"/>
  <c r="G172" i="35"/>
  <c r="G164" i="35"/>
  <c r="G187" i="35"/>
  <c r="G179" i="35"/>
  <c r="G171" i="35"/>
  <c r="G163" i="35"/>
  <c r="G186" i="35"/>
  <c r="G178" i="35"/>
  <c r="G170" i="35"/>
  <c r="G162" i="35"/>
  <c r="G262" i="35"/>
  <c r="G254" i="35"/>
  <c r="G246" i="35"/>
  <c r="G238" i="35"/>
  <c r="G230" i="35"/>
  <c r="G261" i="35"/>
  <c r="G253" i="35"/>
  <c r="G245" i="35"/>
  <c r="G237" i="35"/>
  <c r="G229" i="35"/>
  <c r="G260" i="35"/>
  <c r="G252" i="35"/>
  <c r="G244" i="35"/>
  <c r="G236" i="35"/>
  <c r="G228" i="35"/>
  <c r="G259" i="35"/>
  <c r="G251" i="35"/>
  <c r="G243" i="35"/>
  <c r="G235" i="35"/>
  <c r="G258" i="35"/>
  <c r="G250" i="35"/>
  <c r="G242" i="35"/>
  <c r="G234" i="35"/>
  <c r="G257" i="35"/>
  <c r="G249" i="35"/>
  <c r="G241" i="35"/>
  <c r="G233" i="35"/>
  <c r="G256" i="35"/>
  <c r="G248" i="35"/>
  <c r="G240" i="35"/>
  <c r="G232" i="35"/>
  <c r="G263" i="35"/>
  <c r="G255" i="35"/>
  <c r="G247" i="35"/>
  <c r="G239" i="35"/>
  <c r="G231" i="35"/>
  <c r="Q3" i="37"/>
  <c r="Q3" i="36"/>
  <c r="I14" i="35"/>
  <c r="I6" i="35"/>
  <c r="I13" i="35"/>
  <c r="I5" i="35"/>
  <c r="I12" i="35"/>
  <c r="I4" i="35"/>
  <c r="I289" i="35" s="1"/>
  <c r="I11" i="35"/>
  <c r="I18" i="35"/>
  <c r="I10" i="35"/>
  <c r="I17" i="35"/>
  <c r="I9" i="35"/>
  <c r="I16" i="35"/>
  <c r="I8" i="35"/>
  <c r="I54" i="35"/>
  <c r="I46" i="35"/>
  <c r="I38" i="35"/>
  <c r="I30" i="35"/>
  <c r="I22" i="35"/>
  <c r="I53" i="35"/>
  <c r="I45" i="35"/>
  <c r="I37" i="35"/>
  <c r="I29" i="35"/>
  <c r="I21" i="35"/>
  <c r="I52" i="35"/>
  <c r="I44" i="35"/>
  <c r="I36" i="35"/>
  <c r="I28" i="35"/>
  <c r="I20" i="35"/>
  <c r="I51" i="35"/>
  <c r="I43" i="35"/>
  <c r="I35" i="35"/>
  <c r="I27" i="35"/>
  <c r="I19" i="35"/>
  <c r="I50" i="35"/>
  <c r="I42" i="35"/>
  <c r="I34" i="35"/>
  <c r="I26" i="35"/>
  <c r="I49" i="35"/>
  <c r="I41" i="35"/>
  <c r="I33" i="35"/>
  <c r="I25" i="35"/>
  <c r="I48" i="35"/>
  <c r="I40" i="35"/>
  <c r="I32" i="35"/>
  <c r="I24" i="35"/>
  <c r="I78" i="35"/>
  <c r="I70" i="35"/>
  <c r="I62" i="35"/>
  <c r="I77" i="35"/>
  <c r="I69" i="35"/>
  <c r="I61" i="35"/>
  <c r="I76" i="35"/>
  <c r="I68" i="35"/>
  <c r="I60" i="35"/>
  <c r="I83" i="35"/>
  <c r="I75" i="35"/>
  <c r="I67" i="35"/>
  <c r="I59" i="35"/>
  <c r="I82" i="35"/>
  <c r="I74" i="35"/>
  <c r="I66" i="35"/>
  <c r="I58" i="35"/>
  <c r="I81" i="35"/>
  <c r="I73" i="35"/>
  <c r="I65" i="35"/>
  <c r="I57" i="35"/>
  <c r="I80" i="35"/>
  <c r="I72" i="35"/>
  <c r="I64" i="35"/>
  <c r="I56" i="35"/>
  <c r="I94" i="35"/>
  <c r="I86" i="35"/>
  <c r="I93" i="35"/>
  <c r="I85" i="35"/>
  <c r="I92" i="35"/>
  <c r="I84" i="35"/>
  <c r="I99" i="35"/>
  <c r="I91" i="35"/>
  <c r="I98" i="35"/>
  <c r="I90" i="35"/>
  <c r="I97" i="35"/>
  <c r="I89" i="35"/>
  <c r="I96" i="35"/>
  <c r="I88" i="35"/>
  <c r="I126" i="35"/>
  <c r="I118" i="35"/>
  <c r="I110" i="35"/>
  <c r="I102" i="35"/>
  <c r="I125" i="35"/>
  <c r="I117" i="35"/>
  <c r="I109" i="35"/>
  <c r="I101" i="35"/>
  <c r="I124" i="35"/>
  <c r="I116" i="35"/>
  <c r="I108" i="35"/>
  <c r="I100" i="35"/>
  <c r="I123" i="35"/>
  <c r="I115" i="35"/>
  <c r="I107" i="35"/>
  <c r="I122" i="35"/>
  <c r="I114" i="35"/>
  <c r="I106" i="35"/>
  <c r="I121" i="35"/>
  <c r="I113" i="35"/>
  <c r="I105" i="35"/>
  <c r="I128" i="35"/>
  <c r="I120" i="35"/>
  <c r="I112" i="35"/>
  <c r="I104" i="35"/>
  <c r="I142" i="35"/>
  <c r="I134" i="35"/>
  <c r="I141" i="35"/>
  <c r="I133" i="35"/>
  <c r="I140" i="35"/>
  <c r="I132" i="35"/>
  <c r="I139" i="35"/>
  <c r="I131" i="35"/>
  <c r="I138" i="35"/>
  <c r="I130" i="35"/>
  <c r="I137" i="35"/>
  <c r="I129" i="35"/>
  <c r="I136" i="35"/>
  <c r="I150" i="35"/>
  <c r="I157" i="35"/>
  <c r="I149" i="35"/>
  <c r="I156" i="35"/>
  <c r="I148" i="35"/>
  <c r="I155" i="35"/>
  <c r="I147" i="35"/>
  <c r="I154" i="35"/>
  <c r="I146" i="35"/>
  <c r="I153" i="35"/>
  <c r="I145" i="35"/>
  <c r="I152" i="35"/>
  <c r="I144" i="35"/>
  <c r="I182" i="35"/>
  <c r="I174" i="35"/>
  <c r="I166" i="35"/>
  <c r="I158" i="35"/>
  <c r="I181" i="35"/>
  <c r="I173" i="35"/>
  <c r="I165" i="35"/>
  <c r="I188" i="35"/>
  <c r="I180" i="35"/>
  <c r="I172" i="35"/>
  <c r="I164" i="35"/>
  <c r="I187" i="35"/>
  <c r="I179" i="35"/>
  <c r="I171" i="35"/>
  <c r="I163" i="35"/>
  <c r="I186" i="35"/>
  <c r="I178" i="35"/>
  <c r="I170" i="35"/>
  <c r="I162" i="35"/>
  <c r="I185" i="35"/>
  <c r="I177" i="35"/>
  <c r="I169" i="35"/>
  <c r="I161" i="35"/>
  <c r="I184" i="35"/>
  <c r="I176" i="35"/>
  <c r="I168" i="35"/>
  <c r="I160" i="35"/>
  <c r="I206" i="35"/>
  <c r="I198" i="35"/>
  <c r="I190" i="35"/>
  <c r="I205" i="35"/>
  <c r="I197" i="35"/>
  <c r="I189" i="35"/>
  <c r="I204" i="35"/>
  <c r="I196" i="35"/>
  <c r="I203" i="35"/>
  <c r="I195" i="35"/>
  <c r="I202" i="35"/>
  <c r="I194" i="35"/>
  <c r="I201" i="35"/>
  <c r="I193" i="35"/>
  <c r="I208" i="35"/>
  <c r="I200" i="35"/>
  <c r="I192" i="35"/>
  <c r="I227" i="35"/>
  <c r="I226" i="35"/>
  <c r="I225" i="35"/>
  <c r="I224" i="35"/>
  <c r="I223" i="35"/>
  <c r="I214" i="35"/>
  <c r="I213" i="35"/>
  <c r="I220" i="35"/>
  <c r="I212" i="35"/>
  <c r="I221" i="35"/>
  <c r="I219" i="35"/>
  <c r="I211" i="35"/>
  <c r="I218" i="35"/>
  <c r="I210" i="35"/>
  <c r="I222" i="35"/>
  <c r="I217" i="35"/>
  <c r="I209" i="35"/>
  <c r="I216" i="35"/>
  <c r="I260" i="35"/>
  <c r="I252" i="35"/>
  <c r="I244" i="35"/>
  <c r="I236" i="35"/>
  <c r="I228" i="35"/>
  <c r="I259" i="35"/>
  <c r="I251" i="35"/>
  <c r="I243" i="35"/>
  <c r="I235" i="35"/>
  <c r="I258" i="35"/>
  <c r="I250" i="35"/>
  <c r="I242" i="35"/>
  <c r="I234" i="35"/>
  <c r="I257" i="35"/>
  <c r="I249" i="35"/>
  <c r="I241" i="35"/>
  <c r="I233" i="35"/>
  <c r="I256" i="35"/>
  <c r="I248" i="35"/>
  <c r="I240" i="35"/>
  <c r="I232" i="35"/>
  <c r="I263" i="35"/>
  <c r="I255" i="35"/>
  <c r="I247" i="35"/>
  <c r="I239" i="35"/>
  <c r="I231" i="35"/>
  <c r="I262" i="35"/>
  <c r="I254" i="35"/>
  <c r="I246" i="35"/>
  <c r="I238" i="35"/>
  <c r="I230" i="35"/>
  <c r="I284" i="35"/>
  <c r="I276" i="35"/>
  <c r="I268" i="35"/>
  <c r="I283" i="35"/>
  <c r="I275" i="35"/>
  <c r="I267" i="35"/>
  <c r="I282" i="35"/>
  <c r="I274" i="35"/>
  <c r="I266" i="35"/>
  <c r="I281" i="35"/>
  <c r="I273" i="35"/>
  <c r="I265" i="35"/>
  <c r="I288" i="35"/>
  <c r="I280" i="35"/>
  <c r="I272" i="35"/>
  <c r="I264" i="35"/>
  <c r="I287" i="35"/>
  <c r="I279" i="35"/>
  <c r="I271" i="35"/>
  <c r="I286" i="35"/>
  <c r="I278" i="35"/>
  <c r="I270" i="35"/>
  <c r="E16" i="33"/>
  <c r="M225" i="35"/>
  <c r="M257" i="35"/>
  <c r="M289" i="35"/>
  <c r="G48" i="35"/>
  <c r="G40" i="35"/>
  <c r="G32" i="35"/>
  <c r="G24" i="35"/>
  <c r="G47" i="35"/>
  <c r="G39" i="35"/>
  <c r="G31" i="35"/>
  <c r="G23" i="35"/>
  <c r="G54" i="35"/>
  <c r="G46" i="35"/>
  <c r="G38" i="35"/>
  <c r="G30" i="35"/>
  <c r="G22" i="35"/>
  <c r="G53" i="35"/>
  <c r="G45" i="35"/>
  <c r="G37" i="35"/>
  <c r="G29" i="35"/>
  <c r="G21" i="35"/>
  <c r="G52" i="35"/>
  <c r="G44" i="35"/>
  <c r="G36" i="35"/>
  <c r="G28" i="35"/>
  <c r="G20" i="35"/>
  <c r="G51" i="35"/>
  <c r="G43" i="35"/>
  <c r="G35" i="35"/>
  <c r="G27" i="35"/>
  <c r="G19" i="35"/>
  <c r="G50" i="35"/>
  <c r="G42" i="35"/>
  <c r="G34" i="35"/>
  <c r="G26" i="35"/>
  <c r="G128" i="35"/>
  <c r="G120" i="35"/>
  <c r="G112" i="35"/>
  <c r="G104" i="35"/>
  <c r="G127" i="35"/>
  <c r="G119" i="35"/>
  <c r="G111" i="35"/>
  <c r="G103" i="35"/>
  <c r="G126" i="35"/>
  <c r="G118" i="35"/>
  <c r="G110" i="35"/>
  <c r="G102" i="35"/>
  <c r="G125" i="35"/>
  <c r="G117" i="35"/>
  <c r="G109" i="35"/>
  <c r="G101" i="35"/>
  <c r="G124" i="35"/>
  <c r="G116" i="35"/>
  <c r="G108" i="35"/>
  <c r="G100" i="35"/>
  <c r="G123" i="35"/>
  <c r="G115" i="35"/>
  <c r="G107" i="35"/>
  <c r="G122" i="35"/>
  <c r="G114" i="35"/>
  <c r="G106" i="35"/>
  <c r="G208" i="35"/>
  <c r="G200" i="35"/>
  <c r="G192" i="35"/>
  <c r="G207" i="35"/>
  <c r="G199" i="35"/>
  <c r="G191" i="35"/>
  <c r="G206" i="35"/>
  <c r="G198" i="35"/>
  <c r="G190" i="35"/>
  <c r="G205" i="35"/>
  <c r="G197" i="35"/>
  <c r="G189" i="35"/>
  <c r="G204" i="35"/>
  <c r="G196" i="35"/>
  <c r="G203" i="35"/>
  <c r="G195" i="35"/>
  <c r="G202" i="35"/>
  <c r="G194" i="35"/>
  <c r="G286" i="35"/>
  <c r="G278" i="35"/>
  <c r="G270" i="35"/>
  <c r="G285" i="35"/>
  <c r="G277" i="35"/>
  <c r="G269" i="35"/>
  <c r="G284" i="35"/>
  <c r="G276" i="35"/>
  <c r="G268" i="35"/>
  <c r="G283" i="35"/>
  <c r="G275" i="35"/>
  <c r="G267" i="35"/>
  <c r="G282" i="35"/>
  <c r="G274" i="35"/>
  <c r="G266" i="35"/>
  <c r="G281" i="35"/>
  <c r="G273" i="35"/>
  <c r="G265" i="35"/>
  <c r="G288" i="35"/>
  <c r="G280" i="35"/>
  <c r="G272" i="35"/>
  <c r="G264" i="35"/>
  <c r="G287" i="35"/>
  <c r="G279" i="35"/>
  <c r="G271" i="35"/>
  <c r="R3" i="37"/>
  <c r="R3" i="36"/>
  <c r="J13" i="35"/>
  <c r="J5" i="35"/>
  <c r="J12" i="35"/>
  <c r="J4" i="35"/>
  <c r="J11" i="35"/>
  <c r="J18" i="35"/>
  <c r="J10" i="35"/>
  <c r="J17" i="35"/>
  <c r="J9" i="35"/>
  <c r="J16" i="35"/>
  <c r="J8" i="35"/>
  <c r="J15" i="35"/>
  <c r="J7" i="35"/>
  <c r="J53" i="35"/>
  <c r="J45" i="35"/>
  <c r="J37" i="35"/>
  <c r="J29" i="35"/>
  <c r="J21" i="35"/>
  <c r="J52" i="35"/>
  <c r="J44" i="35"/>
  <c r="J36" i="35"/>
  <c r="J28" i="35"/>
  <c r="J20" i="35"/>
  <c r="J51" i="35"/>
  <c r="J43" i="35"/>
  <c r="J35" i="35"/>
  <c r="J27" i="35"/>
  <c r="J19" i="35"/>
  <c r="J50" i="35"/>
  <c r="J42" i="35"/>
  <c r="J34" i="35"/>
  <c r="J26" i="35"/>
  <c r="J49" i="35"/>
  <c r="J41" i="35"/>
  <c r="J33" i="35"/>
  <c r="J25" i="35"/>
  <c r="J48" i="35"/>
  <c r="J40" i="35"/>
  <c r="J32" i="35"/>
  <c r="J24" i="35"/>
  <c r="J47" i="35"/>
  <c r="J39" i="35"/>
  <c r="J31" i="35"/>
  <c r="J23" i="35"/>
  <c r="J77" i="35"/>
  <c r="J69" i="35"/>
  <c r="J61" i="35"/>
  <c r="J76" i="35"/>
  <c r="J68" i="35"/>
  <c r="J60" i="35"/>
  <c r="J83" i="35"/>
  <c r="J75" i="35"/>
  <c r="J67" i="35"/>
  <c r="J59" i="35"/>
  <c r="J82" i="35"/>
  <c r="J74" i="35"/>
  <c r="J66" i="35"/>
  <c r="J58" i="35"/>
  <c r="J81" i="35"/>
  <c r="J73" i="35"/>
  <c r="J65" i="35"/>
  <c r="J57" i="35"/>
  <c r="J80" i="35"/>
  <c r="J72" i="35"/>
  <c r="J64" i="35"/>
  <c r="J56" i="35"/>
  <c r="J79" i="35"/>
  <c r="J71" i="35"/>
  <c r="J63" i="35"/>
  <c r="J55" i="35"/>
  <c r="J93" i="35"/>
  <c r="J85" i="35"/>
  <c r="J92" i="35"/>
  <c r="J84" i="35"/>
  <c r="J99" i="35"/>
  <c r="J91" i="35"/>
  <c r="J98" i="35"/>
  <c r="J90" i="35"/>
  <c r="J97" i="35"/>
  <c r="J89" i="35"/>
  <c r="J96" i="35"/>
  <c r="J88" i="35"/>
  <c r="J95" i="35"/>
  <c r="J87" i="35"/>
  <c r="J125" i="35"/>
  <c r="J117" i="35"/>
  <c r="J109" i="35"/>
  <c r="J101" i="35"/>
  <c r="J124" i="35"/>
  <c r="J116" i="35"/>
  <c r="J108" i="35"/>
  <c r="J100" i="35"/>
  <c r="J123" i="35"/>
  <c r="J115" i="35"/>
  <c r="J107" i="35"/>
  <c r="J122" i="35"/>
  <c r="J114" i="35"/>
  <c r="J106" i="35"/>
  <c r="J121" i="35"/>
  <c r="J113" i="35"/>
  <c r="J105" i="35"/>
  <c r="J128" i="35"/>
  <c r="J120" i="35"/>
  <c r="J112" i="35"/>
  <c r="J104" i="35"/>
  <c r="J127" i="35"/>
  <c r="J119" i="35"/>
  <c r="J111" i="35"/>
  <c r="J103" i="35"/>
  <c r="J141" i="35"/>
  <c r="J133" i="35"/>
  <c r="J140" i="35"/>
  <c r="J132" i="35"/>
  <c r="J139" i="35"/>
  <c r="J131" i="35"/>
  <c r="J138" i="35"/>
  <c r="J130" i="35"/>
  <c r="J137" i="35"/>
  <c r="J129" i="35"/>
  <c r="J136" i="35"/>
  <c r="J135" i="35"/>
  <c r="J157" i="35"/>
  <c r="J149" i="35"/>
  <c r="J156" i="35"/>
  <c r="J148" i="35"/>
  <c r="J155" i="35"/>
  <c r="J147" i="35"/>
  <c r="J154" i="35"/>
  <c r="J146" i="35"/>
  <c r="J153" i="35"/>
  <c r="J145" i="35"/>
  <c r="J152" i="35"/>
  <c r="J144" i="35"/>
  <c r="J151" i="35"/>
  <c r="J143" i="35"/>
  <c r="J181" i="35"/>
  <c r="J173" i="35"/>
  <c r="J165" i="35"/>
  <c r="J188" i="35"/>
  <c r="J180" i="35"/>
  <c r="J172" i="35"/>
  <c r="J164" i="35"/>
  <c r="J187" i="35"/>
  <c r="J179" i="35"/>
  <c r="J171" i="35"/>
  <c r="J163" i="35"/>
  <c r="J186" i="35"/>
  <c r="J178" i="35"/>
  <c r="J170" i="35"/>
  <c r="J162" i="35"/>
  <c r="J185" i="35"/>
  <c r="J177" i="35"/>
  <c r="J169" i="35"/>
  <c r="J161" i="35"/>
  <c r="J184" i="35"/>
  <c r="J176" i="35"/>
  <c r="J168" i="35"/>
  <c r="J160" i="35"/>
  <c r="J183" i="35"/>
  <c r="J175" i="35"/>
  <c r="J167" i="35"/>
  <c r="J159" i="35"/>
  <c r="J205" i="35"/>
  <c r="J197" i="35"/>
  <c r="J189" i="35"/>
  <c r="J204" i="35"/>
  <c r="J196" i="35"/>
  <c r="J203" i="35"/>
  <c r="J195" i="35"/>
  <c r="J202" i="35"/>
  <c r="J194" i="35"/>
  <c r="J201" i="35"/>
  <c r="J193" i="35"/>
  <c r="J208" i="35"/>
  <c r="J200" i="35"/>
  <c r="J192" i="35"/>
  <c r="J207" i="35"/>
  <c r="J199" i="35"/>
  <c r="J191" i="35"/>
  <c r="J227" i="35"/>
  <c r="J226" i="35"/>
  <c r="J225" i="35"/>
  <c r="J224" i="35"/>
  <c r="J223" i="35"/>
  <c r="J222" i="35"/>
  <c r="J213" i="35"/>
  <c r="J220" i="35"/>
  <c r="J212" i="35"/>
  <c r="J221" i="35"/>
  <c r="J219" i="35"/>
  <c r="J211" i="35"/>
  <c r="J218" i="35"/>
  <c r="J210" i="35"/>
  <c r="J217" i="35"/>
  <c r="J209" i="35"/>
  <c r="J216" i="35"/>
  <c r="J215" i="35"/>
  <c r="J259" i="35"/>
  <c r="J251" i="35"/>
  <c r="J243" i="35"/>
  <c r="J235" i="35"/>
  <c r="J258" i="35"/>
  <c r="J250" i="35"/>
  <c r="J242" i="35"/>
  <c r="J234" i="35"/>
  <c r="J257" i="35"/>
  <c r="J249" i="35"/>
  <c r="J241" i="35"/>
  <c r="J233" i="35"/>
  <c r="J256" i="35"/>
  <c r="J248" i="35"/>
  <c r="J240" i="35"/>
  <c r="J232" i="35"/>
  <c r="J263" i="35"/>
  <c r="J255" i="35"/>
  <c r="J247" i="35"/>
  <c r="J239" i="35"/>
  <c r="J231" i="35"/>
  <c r="J262" i="35"/>
  <c r="J254" i="35"/>
  <c r="J246" i="35"/>
  <c r="J238" i="35"/>
  <c r="J230" i="35"/>
  <c r="J261" i="35"/>
  <c r="J253" i="35"/>
  <c r="J245" i="35"/>
  <c r="J237" i="35"/>
  <c r="J229" i="35"/>
  <c r="J260" i="35"/>
  <c r="J252" i="35"/>
  <c r="J244" i="35"/>
  <c r="J236" i="35"/>
  <c r="J228" i="35"/>
  <c r="J283" i="35"/>
  <c r="J275" i="35"/>
  <c r="J267" i="35"/>
  <c r="J282" i="35"/>
  <c r="J274" i="35"/>
  <c r="J266" i="35"/>
  <c r="J281" i="35"/>
  <c r="J273" i="35"/>
  <c r="J265" i="35"/>
  <c r="J288" i="35"/>
  <c r="J280" i="35"/>
  <c r="J272" i="35"/>
  <c r="J264" i="35"/>
  <c r="J287" i="35"/>
  <c r="J279" i="35"/>
  <c r="J271" i="35"/>
  <c r="J286" i="35"/>
  <c r="J278" i="35"/>
  <c r="J270" i="35"/>
  <c r="J285" i="35"/>
  <c r="J277" i="35"/>
  <c r="J269" i="35"/>
  <c r="J284" i="35"/>
  <c r="J276" i="35"/>
  <c r="J268" i="35"/>
  <c r="F16" i="33"/>
  <c r="L4" i="35"/>
  <c r="H8" i="35"/>
  <c r="L12" i="35"/>
  <c r="H16" i="35"/>
  <c r="L20" i="35"/>
  <c r="H24" i="35"/>
  <c r="L28" i="35"/>
  <c r="H32" i="35"/>
  <c r="L36" i="35"/>
  <c r="H40" i="35"/>
  <c r="L44" i="35"/>
  <c r="H48" i="35"/>
  <c r="L52" i="35"/>
  <c r="H56" i="35"/>
  <c r="L60" i="35"/>
  <c r="H64" i="35"/>
  <c r="L68" i="35"/>
  <c r="H72" i="35"/>
  <c r="L76" i="35"/>
  <c r="H80" i="35"/>
  <c r="L84" i="35"/>
  <c r="H88" i="35"/>
  <c r="L92" i="35"/>
  <c r="H96" i="35"/>
  <c r="L100" i="35"/>
  <c r="H104" i="35"/>
  <c r="L108" i="35"/>
  <c r="H112" i="35"/>
  <c r="L116" i="35"/>
  <c r="H120" i="35"/>
  <c r="L124" i="35"/>
  <c r="H128" i="35"/>
  <c r="L132" i="35"/>
  <c r="H136" i="35"/>
  <c r="L140" i="35"/>
  <c r="H144" i="35"/>
  <c r="L148" i="35"/>
  <c r="H152" i="35"/>
  <c r="L156" i="35"/>
  <c r="H160" i="35"/>
  <c r="L164" i="35"/>
  <c r="H168" i="35"/>
  <c r="L172" i="35"/>
  <c r="H176" i="35"/>
  <c r="L180" i="35"/>
  <c r="H184" i="35"/>
  <c r="L188" i="35"/>
  <c r="H192" i="35"/>
  <c r="L196" i="35"/>
  <c r="H200" i="35"/>
  <c r="L204" i="35"/>
  <c r="H208" i="35"/>
  <c r="L212" i="35"/>
  <c r="H216" i="35"/>
  <c r="L220" i="35"/>
  <c r="I245" i="35"/>
  <c r="I277" i="35"/>
  <c r="E270" i="34"/>
  <c r="E278" i="34"/>
  <c r="E286" i="34"/>
  <c r="E271" i="34"/>
  <c r="E279" i="34"/>
  <c r="E287" i="34"/>
  <c r="E272" i="34"/>
  <c r="E280" i="34"/>
  <c r="E288" i="34"/>
  <c r="E274" i="34"/>
  <c r="E282" i="34"/>
  <c r="E275" i="34"/>
  <c r="E283" i="34"/>
  <c r="E268" i="34"/>
  <c r="E276" i="34"/>
  <c r="Z167" i="45" l="1"/>
  <c r="AA167" i="45" s="1"/>
  <c r="H240" i="43"/>
  <c r="F240" i="45" s="1"/>
  <c r="Z61" i="45"/>
  <c r="AA61" i="45" s="1"/>
  <c r="Z104" i="45"/>
  <c r="AA104" i="45" s="1"/>
  <c r="H50" i="43"/>
  <c r="F50" i="45" s="1"/>
  <c r="Z50" i="45" s="1"/>
  <c r="AA50" i="45" s="1"/>
  <c r="H33" i="43"/>
  <c r="F33" i="45" s="1"/>
  <c r="H124" i="43"/>
  <c r="F124" i="45" s="1"/>
  <c r="Z124" i="45" s="1"/>
  <c r="AA124" i="45" s="1"/>
  <c r="Z109" i="45"/>
  <c r="AA109" i="45" s="1"/>
  <c r="Z273" i="45"/>
  <c r="AA273" i="45" s="1"/>
  <c r="Z48" i="45"/>
  <c r="AA48" i="45" s="1"/>
  <c r="Z19" i="45"/>
  <c r="AA19" i="45" s="1"/>
  <c r="Z107" i="45"/>
  <c r="AA107" i="45" s="1"/>
  <c r="Z244" i="45"/>
  <c r="AA244" i="45" s="1"/>
  <c r="Z282" i="45"/>
  <c r="AA282" i="45" s="1"/>
  <c r="Z45" i="45"/>
  <c r="AA45" i="45" s="1"/>
  <c r="Z85" i="45"/>
  <c r="AA85" i="45" s="1"/>
  <c r="Z287" i="45"/>
  <c r="AA287" i="45" s="1"/>
  <c r="Z277" i="45"/>
  <c r="AA277" i="45" s="1"/>
  <c r="H28" i="43"/>
  <c r="F28" i="45" s="1"/>
  <c r="H285" i="43"/>
  <c r="F285" i="45" s="1"/>
  <c r="H108" i="43"/>
  <c r="F108" i="45" s="1"/>
  <c r="Z231" i="45"/>
  <c r="AA231" i="45" s="1"/>
  <c r="Z118" i="45"/>
  <c r="AA118" i="45" s="1"/>
  <c r="H49" i="43"/>
  <c r="F49" i="45" s="1"/>
  <c r="Z49" i="45" s="1"/>
  <c r="AA49" i="45" s="1"/>
  <c r="H12" i="43"/>
  <c r="F12" i="45" s="1"/>
  <c r="H226" i="43"/>
  <c r="F226" i="45" s="1"/>
  <c r="Z226" i="45" s="1"/>
  <c r="AA226" i="45" s="1"/>
  <c r="H256" i="43"/>
  <c r="F256" i="45" s="1"/>
  <c r="Z256" i="45" s="1"/>
  <c r="AA256" i="45" s="1"/>
  <c r="H65" i="43"/>
  <c r="F65" i="45" s="1"/>
  <c r="Z65" i="45" s="1"/>
  <c r="AA65" i="45" s="1"/>
  <c r="H149" i="43"/>
  <c r="F149" i="45" s="1"/>
  <c r="Z149" i="45" s="1"/>
  <c r="AA149" i="45" s="1"/>
  <c r="H4" i="43"/>
  <c r="F4" i="45" s="1"/>
  <c r="Z4" i="45" s="1"/>
  <c r="AA4" i="45" s="1"/>
  <c r="H83" i="43"/>
  <c r="F83" i="45" s="1"/>
  <c r="Z83" i="45" s="1"/>
  <c r="AA83" i="45" s="1"/>
  <c r="H68" i="43"/>
  <c r="F68" i="45" s="1"/>
  <c r="Z68" i="45" s="1"/>
  <c r="AA68" i="45" s="1"/>
  <c r="H130" i="43"/>
  <c r="F130" i="45" s="1"/>
  <c r="H233" i="43"/>
  <c r="F233" i="45" s="1"/>
  <c r="Z233" i="45" s="1"/>
  <c r="AA233" i="45" s="1"/>
  <c r="H210" i="43"/>
  <c r="F210" i="45" s="1"/>
  <c r="Z210" i="45" s="1"/>
  <c r="AA210" i="45" s="1"/>
  <c r="H38" i="43"/>
  <c r="F38" i="45" s="1"/>
  <c r="Z38" i="45" s="1"/>
  <c r="AA38" i="45" s="1"/>
  <c r="H123" i="43"/>
  <c r="F123" i="45" s="1"/>
  <c r="Z123" i="45" s="1"/>
  <c r="AA123" i="45" s="1"/>
  <c r="H73" i="43"/>
  <c r="F73" i="45" s="1"/>
  <c r="Z73" i="45" s="1"/>
  <c r="AA73" i="45" s="1"/>
  <c r="H144" i="43"/>
  <c r="F144" i="45" s="1"/>
  <c r="Z144" i="45" s="1"/>
  <c r="AA144" i="45" s="1"/>
  <c r="H26" i="43"/>
  <c r="F26" i="45" s="1"/>
  <c r="Z26" i="45" s="1"/>
  <c r="AA26" i="45" s="1"/>
  <c r="H155" i="43"/>
  <c r="F155" i="45" s="1"/>
  <c r="Z155" i="45" s="1"/>
  <c r="AA155" i="45" s="1"/>
  <c r="H76" i="43"/>
  <c r="F76" i="45" s="1"/>
  <c r="Z76" i="45" s="1"/>
  <c r="AA76" i="45" s="1"/>
  <c r="Z148" i="45"/>
  <c r="AA148" i="45" s="1"/>
  <c r="H181" i="43"/>
  <c r="F181" i="45" s="1"/>
  <c r="Z181" i="45" s="1"/>
  <c r="AA181" i="45" s="1"/>
  <c r="Z36" i="45"/>
  <c r="AA36" i="45" s="1"/>
  <c r="H237" i="43"/>
  <c r="F237" i="45" s="1"/>
  <c r="H275" i="43"/>
  <c r="F275" i="45" s="1"/>
  <c r="Z275" i="45" s="1"/>
  <c r="AA275" i="45" s="1"/>
  <c r="H279" i="43"/>
  <c r="F279" i="45" s="1"/>
  <c r="Z279" i="45" s="1"/>
  <c r="AA279" i="45" s="1"/>
  <c r="H47" i="43"/>
  <c r="F47" i="45" s="1"/>
  <c r="Z47" i="45" s="1"/>
  <c r="AA47" i="45" s="1"/>
  <c r="H139" i="43"/>
  <c r="F139" i="45" s="1"/>
  <c r="H197" i="43"/>
  <c r="F197" i="45" s="1"/>
  <c r="Z197" i="45" s="1"/>
  <c r="AA197" i="45" s="1"/>
  <c r="H74" i="43"/>
  <c r="F74" i="45" s="1"/>
  <c r="Z74" i="45" s="1"/>
  <c r="AA74" i="45" s="1"/>
  <c r="H174" i="43"/>
  <c r="F174" i="45" s="1"/>
  <c r="H266" i="43"/>
  <c r="F266" i="45" s="1"/>
  <c r="Z266" i="45" s="1"/>
  <c r="AA266" i="45" s="1"/>
  <c r="H63" i="43"/>
  <c r="F63" i="45" s="1"/>
  <c r="Z63" i="45" s="1"/>
  <c r="AA63" i="45" s="1"/>
  <c r="H40" i="43"/>
  <c r="F40" i="45" s="1"/>
  <c r="Z40" i="45" s="1"/>
  <c r="AA40" i="45" s="1"/>
  <c r="H217" i="43"/>
  <c r="F217" i="45" s="1"/>
  <c r="Z217" i="45" s="1"/>
  <c r="AA217" i="45" s="1"/>
  <c r="H56" i="43"/>
  <c r="F56" i="45" s="1"/>
  <c r="Z240" i="45"/>
  <c r="AA240" i="45" s="1"/>
  <c r="H252" i="43"/>
  <c r="F252" i="45" s="1"/>
  <c r="Z252" i="45" s="1"/>
  <c r="AA252" i="45" s="1"/>
  <c r="H221" i="43"/>
  <c r="F221" i="45" s="1"/>
  <c r="Z221" i="45" s="1"/>
  <c r="AA221" i="45" s="1"/>
  <c r="H178" i="43"/>
  <c r="F178" i="45" s="1"/>
  <c r="Z267" i="45"/>
  <c r="AA267" i="45" s="1"/>
  <c r="H100" i="43"/>
  <c r="F100" i="45" s="1"/>
  <c r="Z100" i="45" s="1"/>
  <c r="AA100" i="45" s="1"/>
  <c r="H113" i="43"/>
  <c r="F113" i="45" s="1"/>
  <c r="Z113" i="45" s="1"/>
  <c r="AA113" i="45" s="1"/>
  <c r="H189" i="43"/>
  <c r="F189" i="45" s="1"/>
  <c r="Z189" i="45" s="1"/>
  <c r="AA189" i="45" s="1"/>
  <c r="H55" i="43"/>
  <c r="F55" i="45" s="1"/>
  <c r="H193" i="43"/>
  <c r="F193" i="45" s="1"/>
  <c r="Z193" i="45" s="1"/>
  <c r="AA193" i="45" s="1"/>
  <c r="H57" i="43"/>
  <c r="F57" i="45" s="1"/>
  <c r="H142" i="43"/>
  <c r="F142" i="45" s="1"/>
  <c r="Z142" i="45" s="1"/>
  <c r="AA142" i="45" s="1"/>
  <c r="H218" i="43"/>
  <c r="F218" i="45" s="1"/>
  <c r="Z218" i="45" s="1"/>
  <c r="AA218" i="45" s="1"/>
  <c r="H136" i="43"/>
  <c r="F136" i="45" s="1"/>
  <c r="Z136" i="45" s="1"/>
  <c r="AA136" i="45" s="1"/>
  <c r="H222" i="43"/>
  <c r="F222" i="45" s="1"/>
  <c r="Z222" i="45" s="1"/>
  <c r="AA222" i="45" s="1"/>
  <c r="H280" i="43"/>
  <c r="F280" i="45" s="1"/>
  <c r="H250" i="43"/>
  <c r="F250" i="45" s="1"/>
  <c r="Z250" i="45" s="1"/>
  <c r="AA250" i="45" s="1"/>
  <c r="H158" i="43"/>
  <c r="F158" i="45" s="1"/>
  <c r="Z158" i="45" s="1"/>
  <c r="AA158" i="45" s="1"/>
  <c r="H153" i="43"/>
  <c r="F153" i="45" s="1"/>
  <c r="Z153" i="45" s="1"/>
  <c r="AA153" i="45" s="1"/>
  <c r="H90" i="43"/>
  <c r="F90" i="45" s="1"/>
  <c r="Z90" i="45" s="1"/>
  <c r="AA90" i="45" s="1"/>
  <c r="H238" i="43"/>
  <c r="F238" i="45" s="1"/>
  <c r="Z238" i="45" s="1"/>
  <c r="AA238" i="45" s="1"/>
  <c r="H157" i="43"/>
  <c r="F157" i="45" s="1"/>
  <c r="Z157" i="45" s="1"/>
  <c r="AA157" i="45" s="1"/>
  <c r="H246" i="43"/>
  <c r="F246" i="45" s="1"/>
  <c r="Z246" i="45" s="1"/>
  <c r="AA246" i="45" s="1"/>
  <c r="Z177" i="45"/>
  <c r="AA177" i="45" s="1"/>
  <c r="Z28" i="45"/>
  <c r="AA28" i="45" s="1"/>
  <c r="Z190" i="45"/>
  <c r="AA190" i="45" s="1"/>
  <c r="Z9" i="45"/>
  <c r="AA9" i="45" s="1"/>
  <c r="Z194" i="45"/>
  <c r="AA194" i="45" s="1"/>
  <c r="H3" i="43"/>
  <c r="F3" i="45" s="1"/>
  <c r="H135" i="43"/>
  <c r="F135" i="45" s="1"/>
  <c r="Z135" i="45" s="1"/>
  <c r="AA135" i="45" s="1"/>
  <c r="H225" i="43"/>
  <c r="F225" i="45" s="1"/>
  <c r="H58" i="43"/>
  <c r="F58" i="45" s="1"/>
  <c r="Z58" i="45" s="1"/>
  <c r="AA58" i="45" s="1"/>
  <c r="H198" i="43"/>
  <c r="F198" i="45" s="1"/>
  <c r="Z198" i="45" s="1"/>
  <c r="AA198" i="45" s="1"/>
  <c r="H23" i="43"/>
  <c r="F23" i="45" s="1"/>
  <c r="Z23" i="45" s="1"/>
  <c r="AA23" i="45" s="1"/>
  <c r="H236" i="43"/>
  <c r="F236" i="45" s="1"/>
  <c r="Z236" i="45" s="1"/>
  <c r="AA236" i="45" s="1"/>
  <c r="Z70" i="45"/>
  <c r="AA70" i="45" s="1"/>
  <c r="Z286" i="45"/>
  <c r="AA286" i="45" s="1"/>
  <c r="H89" i="43"/>
  <c r="F89" i="45" s="1"/>
  <c r="Z89" i="45" s="1"/>
  <c r="AA89" i="45" s="1"/>
  <c r="H5" i="43"/>
  <c r="F5" i="45" s="1"/>
  <c r="Z5" i="45" s="1"/>
  <c r="AA5" i="45" s="1"/>
  <c r="H17" i="43"/>
  <c r="F17" i="45" s="1"/>
  <c r="Z17" i="45" s="1"/>
  <c r="AA17" i="45" s="1"/>
  <c r="H44" i="43"/>
  <c r="F44" i="45" s="1"/>
  <c r="Z44" i="45" s="1"/>
  <c r="AA44" i="45" s="1"/>
  <c r="H265" i="43"/>
  <c r="F265" i="45" s="1"/>
  <c r="Z265" i="45" s="1"/>
  <c r="AA265" i="45" s="1"/>
  <c r="H60" i="43"/>
  <c r="F60" i="45" s="1"/>
  <c r="H245" i="43"/>
  <c r="F245" i="45" s="1"/>
  <c r="Z245" i="45" s="1"/>
  <c r="AA245" i="45" s="1"/>
  <c r="Z21" i="45"/>
  <c r="AA21" i="45" s="1"/>
  <c r="Z67" i="45"/>
  <c r="AA67" i="45" s="1"/>
  <c r="H191" i="43"/>
  <c r="F191" i="45" s="1"/>
  <c r="Z191" i="45" s="1"/>
  <c r="AA191" i="45" s="1"/>
  <c r="H39" i="43"/>
  <c r="F39" i="45" s="1"/>
  <c r="Z39" i="45" s="1"/>
  <c r="AA39" i="45" s="1"/>
  <c r="Z56" i="45"/>
  <c r="AA56" i="45" s="1"/>
  <c r="Z120" i="45"/>
  <c r="AA120" i="45" s="1"/>
  <c r="Z185" i="45"/>
  <c r="AA185" i="45" s="1"/>
  <c r="H166" i="43"/>
  <c r="F166" i="45" s="1"/>
  <c r="Z166" i="45" s="1"/>
  <c r="AA166" i="45" s="1"/>
  <c r="H228" i="43"/>
  <c r="F228" i="45" s="1"/>
  <c r="Z228" i="45" s="1"/>
  <c r="AA228" i="45" s="1"/>
  <c r="H69" i="43"/>
  <c r="F69" i="45" s="1"/>
  <c r="Z69" i="45" s="1"/>
  <c r="AA69" i="45" s="1"/>
  <c r="H97" i="43"/>
  <c r="F97" i="45" s="1"/>
  <c r="H128" i="43"/>
  <c r="F128" i="45" s="1"/>
  <c r="H212" i="43"/>
  <c r="F212" i="45" s="1"/>
  <c r="Z212" i="45" s="1"/>
  <c r="AA212" i="45" s="1"/>
  <c r="Z55" i="45"/>
  <c r="AA55" i="45" s="1"/>
  <c r="Z224" i="45"/>
  <c r="AA224" i="45" s="1"/>
  <c r="Z202" i="45"/>
  <c r="AA202" i="45" s="1"/>
  <c r="H46" i="43"/>
  <c r="F46" i="45" s="1"/>
  <c r="Z46" i="45" s="1"/>
  <c r="AA46" i="45" s="1"/>
  <c r="H259" i="43"/>
  <c r="F259" i="45" s="1"/>
  <c r="Z259" i="45" s="1"/>
  <c r="AA259" i="45" s="1"/>
  <c r="H145" i="43"/>
  <c r="F145" i="45" s="1"/>
  <c r="Z145" i="45" s="1"/>
  <c r="AA145" i="45" s="1"/>
  <c r="H247" i="43"/>
  <c r="F247" i="45" s="1"/>
  <c r="Z247" i="45" s="1"/>
  <c r="AA247" i="45" s="1"/>
  <c r="H146" i="43"/>
  <c r="F146" i="45" s="1"/>
  <c r="H64" i="43"/>
  <c r="F64" i="45" s="1"/>
  <c r="H132" i="43"/>
  <c r="F132" i="45" s="1"/>
  <c r="Z132" i="45" s="1"/>
  <c r="AA132" i="45" s="1"/>
  <c r="H201" i="43"/>
  <c r="F201" i="45" s="1"/>
  <c r="Z201" i="45" s="1"/>
  <c r="AA201" i="45" s="1"/>
  <c r="H98" i="43"/>
  <c r="F98" i="45" s="1"/>
  <c r="Z98" i="45" s="1"/>
  <c r="AA98" i="45" s="1"/>
  <c r="H137" i="43"/>
  <c r="F137" i="45" s="1"/>
  <c r="Z57" i="45"/>
  <c r="AA57" i="45" s="1"/>
  <c r="H77" i="43"/>
  <c r="F77" i="45" s="1"/>
  <c r="Z77" i="45" s="1"/>
  <c r="AA77" i="45" s="1"/>
  <c r="H163" i="43"/>
  <c r="F163" i="45" s="1"/>
  <c r="Z163" i="45" s="1"/>
  <c r="AA163" i="45" s="1"/>
  <c r="H283" i="43"/>
  <c r="F283" i="45" s="1"/>
  <c r="Z283" i="45" s="1"/>
  <c r="AA283" i="45" s="1"/>
  <c r="H209" i="43"/>
  <c r="F209" i="45" s="1"/>
  <c r="Z209" i="45" s="1"/>
  <c r="AA209" i="45" s="1"/>
  <c r="H215" i="43"/>
  <c r="F215" i="45" s="1"/>
  <c r="Z215" i="45" s="1"/>
  <c r="AA215" i="45" s="1"/>
  <c r="H80" i="43"/>
  <c r="F80" i="45" s="1"/>
  <c r="Z80" i="45" s="1"/>
  <c r="AA80" i="45" s="1"/>
  <c r="Z140" i="45"/>
  <c r="AA140" i="45" s="1"/>
  <c r="H213" i="43"/>
  <c r="F213" i="45" s="1"/>
  <c r="Z213" i="45" s="1"/>
  <c r="AA213" i="45" s="1"/>
  <c r="H96" i="43"/>
  <c r="F96" i="45" s="1"/>
  <c r="H175" i="43"/>
  <c r="F175" i="45" s="1"/>
  <c r="Z175" i="45" s="1"/>
  <c r="AA175" i="45" s="1"/>
  <c r="H216" i="43"/>
  <c r="F216" i="45" s="1"/>
  <c r="Z216" i="45" s="1"/>
  <c r="AA216" i="45" s="1"/>
  <c r="H51" i="43"/>
  <c r="F51" i="45" s="1"/>
  <c r="Z51" i="45" s="1"/>
  <c r="AA51" i="45" s="1"/>
  <c r="H127" i="43"/>
  <c r="F127" i="45" s="1"/>
  <c r="Z127" i="45" s="1"/>
  <c r="AA127" i="45" s="1"/>
  <c r="H165" i="43"/>
  <c r="F165" i="45" s="1"/>
  <c r="Z165" i="45" s="1"/>
  <c r="AA165" i="45" s="1"/>
  <c r="H241" i="43"/>
  <c r="F241" i="45" s="1"/>
  <c r="Z241" i="45" s="1"/>
  <c r="AA241" i="45" s="1"/>
  <c r="H268" i="43"/>
  <c r="F268" i="45" s="1"/>
  <c r="Z268" i="45" s="1"/>
  <c r="AA268" i="45" s="1"/>
  <c r="H41" i="43"/>
  <c r="F41" i="45" s="1"/>
  <c r="Z41" i="45" s="1"/>
  <c r="AA41" i="45" s="1"/>
  <c r="H263" i="43"/>
  <c r="F263" i="45" s="1"/>
  <c r="Z263" i="45" s="1"/>
  <c r="AA263" i="45" s="1"/>
  <c r="H173" i="43"/>
  <c r="F173" i="45" s="1"/>
  <c r="Z173" i="45" s="1"/>
  <c r="AA173" i="45" s="1"/>
  <c r="H272" i="43"/>
  <c r="F272" i="45" s="1"/>
  <c r="Z272" i="45" s="1"/>
  <c r="AA272" i="45" s="1"/>
  <c r="Z16" i="45"/>
  <c r="AA16" i="45" s="1"/>
  <c r="H199" i="43"/>
  <c r="F199" i="45" s="1"/>
  <c r="Z199" i="45" s="1"/>
  <c r="AA199" i="45" s="1"/>
  <c r="H235" i="43"/>
  <c r="F235" i="45" s="1"/>
  <c r="Z235" i="45" s="1"/>
  <c r="AA235" i="45" s="1"/>
  <c r="H117" i="43"/>
  <c r="F117" i="45" s="1"/>
  <c r="Z117" i="45" s="1"/>
  <c r="AA117" i="45" s="1"/>
  <c r="Z186" i="45"/>
  <c r="AA186" i="45" s="1"/>
  <c r="H276" i="43"/>
  <c r="F276" i="45" s="1"/>
  <c r="Z276" i="45" s="1"/>
  <c r="AA276" i="45" s="1"/>
  <c r="H52" i="43"/>
  <c r="F52" i="45" s="1"/>
  <c r="Z52" i="45" s="1"/>
  <c r="AA52" i="45" s="1"/>
  <c r="H88" i="43"/>
  <c r="F88" i="45" s="1"/>
  <c r="Z88" i="45" s="1"/>
  <c r="AA88" i="45" s="1"/>
  <c r="H172" i="43"/>
  <c r="F172" i="45" s="1"/>
  <c r="Z172" i="45" s="1"/>
  <c r="AA172" i="45" s="1"/>
  <c r="H134" i="43"/>
  <c r="F134" i="45" s="1"/>
  <c r="Z134" i="45" s="1"/>
  <c r="AA134" i="45" s="1"/>
  <c r="H37" i="43"/>
  <c r="F37" i="45" s="1"/>
  <c r="Z37" i="45" s="1"/>
  <c r="AA37" i="45" s="1"/>
  <c r="H30" i="43"/>
  <c r="F30" i="45" s="1"/>
  <c r="Z30" i="45" s="1"/>
  <c r="AA30" i="45" s="1"/>
  <c r="H176" i="43"/>
  <c r="F176" i="45" s="1"/>
  <c r="Z176" i="45" s="1"/>
  <c r="AA176" i="45" s="1"/>
  <c r="Z251" i="45"/>
  <c r="AA251" i="45" s="1"/>
  <c r="H258" i="43"/>
  <c r="F258" i="45" s="1"/>
  <c r="Z258" i="45" s="1"/>
  <c r="AA258" i="45" s="1"/>
  <c r="H6" i="43"/>
  <c r="F6" i="45" s="1"/>
  <c r="Z6" i="45" s="1"/>
  <c r="AA6" i="45" s="1"/>
  <c r="H111" i="43"/>
  <c r="F111" i="45" s="1"/>
  <c r="Z111" i="45" s="1"/>
  <c r="AA111" i="45" s="1"/>
  <c r="H184" i="43"/>
  <c r="F184" i="45" s="1"/>
  <c r="Z184" i="45" s="1"/>
  <c r="AA184" i="45" s="1"/>
  <c r="H249" i="43"/>
  <c r="F249" i="45" s="1"/>
  <c r="Z249" i="45" s="1"/>
  <c r="AA249" i="45" s="1"/>
  <c r="Z110" i="45"/>
  <c r="AA110" i="45" s="1"/>
  <c r="H143" i="43"/>
  <c r="F143" i="45" s="1"/>
  <c r="Z143" i="45" s="1"/>
  <c r="AA143" i="45" s="1"/>
  <c r="H188" i="43"/>
  <c r="F188" i="45" s="1"/>
  <c r="Z188" i="45" s="1"/>
  <c r="AA188" i="45" s="1"/>
  <c r="Z225" i="45"/>
  <c r="AA225" i="45" s="1"/>
  <c r="H271" i="43"/>
  <c r="F271" i="45" s="1"/>
  <c r="Z271" i="45" s="1"/>
  <c r="AA271" i="45" s="1"/>
  <c r="H170" i="43"/>
  <c r="F170" i="45" s="1"/>
  <c r="Z170" i="45" s="1"/>
  <c r="AA170" i="45" s="1"/>
  <c r="H260" i="43"/>
  <c r="F260" i="45" s="1"/>
  <c r="Z260" i="45" s="1"/>
  <c r="AA260" i="45" s="1"/>
  <c r="H29" i="43"/>
  <c r="F29" i="45" s="1"/>
  <c r="Z29" i="45" s="1"/>
  <c r="AA29" i="45" s="1"/>
  <c r="H31" i="43"/>
  <c r="F31" i="45" s="1"/>
  <c r="Z31" i="45" s="1"/>
  <c r="AA31" i="45" s="1"/>
  <c r="H22" i="43"/>
  <c r="F22" i="45" s="1"/>
  <c r="Z22" i="45" s="1"/>
  <c r="AA22" i="45" s="1"/>
  <c r="H196" i="43"/>
  <c r="F196" i="45" s="1"/>
  <c r="Z196" i="45" s="1"/>
  <c r="AA196" i="45" s="1"/>
  <c r="H129" i="43"/>
  <c r="F129" i="45" s="1"/>
  <c r="Z129" i="45" s="1"/>
  <c r="AA129" i="45" s="1"/>
  <c r="Z32" i="45"/>
  <c r="AA32" i="45" s="1"/>
  <c r="H66" i="43"/>
  <c r="F66" i="45" s="1"/>
  <c r="Z66" i="45" s="1"/>
  <c r="AA66" i="45" s="1"/>
  <c r="Z84" i="45"/>
  <c r="AA84" i="45" s="1"/>
  <c r="H269" i="43"/>
  <c r="F269" i="45" s="1"/>
  <c r="H141" i="43"/>
  <c r="F141" i="45" s="1"/>
  <c r="Z141" i="45" s="1"/>
  <c r="AA141" i="45" s="1"/>
  <c r="Z138" i="45"/>
  <c r="AA138" i="45" s="1"/>
  <c r="Z281" i="45"/>
  <c r="AA281" i="45" s="1"/>
  <c r="H147" i="43"/>
  <c r="F147" i="45" s="1"/>
  <c r="Z147" i="45" s="1"/>
  <c r="AA147" i="45" s="1"/>
  <c r="H160" i="43"/>
  <c r="F160" i="45" s="1"/>
  <c r="Z160" i="45" s="1"/>
  <c r="AA160" i="45" s="1"/>
  <c r="H159" i="43"/>
  <c r="F159" i="45" s="1"/>
  <c r="Z159" i="45" s="1"/>
  <c r="AA159" i="45" s="1"/>
  <c r="Z171" i="45"/>
  <c r="AA171" i="45" s="1"/>
  <c r="Z211" i="45"/>
  <c r="AA211" i="45" s="1"/>
  <c r="Z150" i="45"/>
  <c r="AA150" i="45" s="1"/>
  <c r="Z131" i="45"/>
  <c r="AA131" i="45" s="1"/>
  <c r="Z270" i="45"/>
  <c r="AA270" i="45" s="1"/>
  <c r="Z255" i="45"/>
  <c r="AA255" i="45" s="1"/>
  <c r="H278" i="43"/>
  <c r="F278" i="45" s="1"/>
  <c r="Z278" i="45" s="1"/>
  <c r="AA278" i="45" s="1"/>
  <c r="Z179" i="45"/>
  <c r="AA179" i="45" s="1"/>
  <c r="H34" i="43"/>
  <c r="F34" i="45" s="1"/>
  <c r="Z34" i="45" s="1"/>
  <c r="AA34" i="45" s="1"/>
  <c r="H114" i="43"/>
  <c r="F114" i="45" s="1"/>
  <c r="Z114" i="45" s="1"/>
  <c r="AA114" i="45" s="1"/>
  <c r="Z264" i="45"/>
  <c r="AA264" i="45" s="1"/>
  <c r="H99" i="43"/>
  <c r="F99" i="45" s="1"/>
  <c r="Z99" i="45" s="1"/>
  <c r="AA99" i="45" s="1"/>
  <c r="H79" i="43"/>
  <c r="F79" i="45" s="1"/>
  <c r="Z79" i="45" s="1"/>
  <c r="AA79" i="45" s="1"/>
  <c r="H112" i="43"/>
  <c r="F112" i="45" s="1"/>
  <c r="Z112" i="45" s="1"/>
  <c r="AA112" i="45" s="1"/>
  <c r="Z97" i="45"/>
  <c r="AA97" i="45" s="1"/>
  <c r="H116" i="43"/>
  <c r="F116" i="45" s="1"/>
  <c r="Z116" i="45" s="1"/>
  <c r="AA116" i="45" s="1"/>
  <c r="Z105" i="45"/>
  <c r="AA105" i="45" s="1"/>
  <c r="H169" i="43"/>
  <c r="F169" i="45" s="1"/>
  <c r="Z169" i="45" s="1"/>
  <c r="AA169" i="45" s="1"/>
  <c r="Z230" i="45"/>
  <c r="AA230" i="45" s="1"/>
  <c r="H106" i="43"/>
  <c r="F106" i="45" s="1"/>
  <c r="Z106" i="45" s="1"/>
  <c r="AA106" i="45" s="1"/>
  <c r="H242" i="43"/>
  <c r="F242" i="45" s="1"/>
  <c r="Z242" i="45" s="1"/>
  <c r="AA242" i="45" s="1"/>
  <c r="H219" i="43"/>
  <c r="F219" i="45" s="1"/>
  <c r="Z219" i="45" s="1"/>
  <c r="AA219" i="45" s="1"/>
  <c r="H205" i="43"/>
  <c r="F205" i="45" s="1"/>
  <c r="Z205" i="45" s="1"/>
  <c r="AA205" i="45" s="1"/>
  <c r="H206" i="43"/>
  <c r="F206" i="45" s="1"/>
  <c r="Z206" i="45" s="1"/>
  <c r="AA206" i="45" s="1"/>
  <c r="H53" i="43"/>
  <c r="F53" i="45" s="1"/>
  <c r="Z53" i="45" s="1"/>
  <c r="AA53" i="45" s="1"/>
  <c r="Z119" i="45"/>
  <c r="AA119" i="45" s="1"/>
  <c r="H59" i="43"/>
  <c r="F59" i="45" s="1"/>
  <c r="Z59" i="45" s="1"/>
  <c r="AA59" i="45" s="1"/>
  <c r="H223" i="43"/>
  <c r="F223" i="45" s="1"/>
  <c r="Z223" i="45" s="1"/>
  <c r="AA223" i="45" s="1"/>
  <c r="H220" i="43"/>
  <c r="F220" i="45" s="1"/>
  <c r="Z220" i="45" s="1"/>
  <c r="AA220" i="45" s="1"/>
  <c r="H82" i="43"/>
  <c r="F82" i="45" s="1"/>
  <c r="Z82" i="45" s="1"/>
  <c r="AA82" i="45" s="1"/>
  <c r="H92" i="43"/>
  <c r="F92" i="45" s="1"/>
  <c r="Z92" i="45" s="1"/>
  <c r="AA92" i="45" s="1"/>
  <c r="H257" i="43"/>
  <c r="F257" i="45" s="1"/>
  <c r="Z257" i="45" s="1"/>
  <c r="AA257" i="45" s="1"/>
  <c r="H195" i="43"/>
  <c r="F195" i="45" s="1"/>
  <c r="Z195" i="45" s="1"/>
  <c r="AA195" i="45" s="1"/>
  <c r="H182" i="43"/>
  <c r="F182" i="45" s="1"/>
  <c r="Z182" i="45" s="1"/>
  <c r="AA182" i="45" s="1"/>
  <c r="H10" i="43"/>
  <c r="F10" i="45" s="1"/>
  <c r="Z10" i="45" s="1"/>
  <c r="AA10" i="45" s="1"/>
  <c r="H164" i="43"/>
  <c r="F164" i="45" s="1"/>
  <c r="Z164" i="45" s="1"/>
  <c r="AA164" i="45" s="1"/>
  <c r="H254" i="43"/>
  <c r="F254" i="45" s="1"/>
  <c r="Z254" i="45" s="1"/>
  <c r="AA254" i="45" s="1"/>
  <c r="H20" i="43"/>
  <c r="F20" i="45" s="1"/>
  <c r="Z20" i="45" s="1"/>
  <c r="AA20" i="45" s="1"/>
  <c r="H239" i="43"/>
  <c r="F239" i="45" s="1"/>
  <c r="Z239" i="45" s="1"/>
  <c r="AA239" i="45" s="1"/>
  <c r="H168" i="43"/>
  <c r="F168" i="45" s="1"/>
  <c r="Z168" i="45" s="1"/>
  <c r="AA168" i="45" s="1"/>
  <c r="H234" i="43"/>
  <c r="F234" i="45" s="1"/>
  <c r="Z234" i="45" s="1"/>
  <c r="AA234" i="45" s="1"/>
  <c r="H62" i="43"/>
  <c r="F62" i="45" s="1"/>
  <c r="Z62" i="45" s="1"/>
  <c r="AA62" i="45" s="1"/>
  <c r="H94" i="43"/>
  <c r="F94" i="45" s="1"/>
  <c r="Z94" i="45" s="1"/>
  <c r="AA94" i="45" s="1"/>
  <c r="Z154" i="45"/>
  <c r="AA154" i="45" s="1"/>
  <c r="H262" i="43"/>
  <c r="F262" i="45" s="1"/>
  <c r="Z262" i="45" s="1"/>
  <c r="AA262" i="45" s="1"/>
  <c r="Z102" i="45"/>
  <c r="AA102" i="45" s="1"/>
  <c r="Z174" i="45"/>
  <c r="AA174" i="45" s="1"/>
  <c r="H54" i="43"/>
  <c r="F54" i="45" s="1"/>
  <c r="Z54" i="45" s="1"/>
  <c r="AA54" i="45" s="1"/>
  <c r="E57" i="31"/>
  <c r="H24" i="43"/>
  <c r="F24" i="45" s="1"/>
  <c r="Z24" i="45" s="1"/>
  <c r="AA24" i="45" s="1"/>
  <c r="E27" i="31"/>
  <c r="H25" i="43"/>
  <c r="F25" i="45" s="1"/>
  <c r="Z25" i="45" s="1"/>
  <c r="AA25" i="45" s="1"/>
  <c r="E28" i="31"/>
  <c r="Z280" i="45"/>
  <c r="AA280" i="45" s="1"/>
  <c r="Z126" i="45"/>
  <c r="AA126" i="45" s="1"/>
  <c r="Z115" i="45"/>
  <c r="AA115" i="45" s="1"/>
  <c r="Z285" i="45"/>
  <c r="AA285" i="45" s="1"/>
  <c r="Z183" i="45"/>
  <c r="AA183" i="45" s="1"/>
  <c r="Z274" i="45"/>
  <c r="AA274" i="45" s="1"/>
  <c r="M289" i="45"/>
  <c r="Z33" i="45"/>
  <c r="AA33" i="45" s="1"/>
  <c r="Z130" i="45"/>
  <c r="AA130" i="45" s="1"/>
  <c r="S289" i="45"/>
  <c r="O289" i="45"/>
  <c r="Z237" i="45"/>
  <c r="AA237" i="45" s="1"/>
  <c r="Z269" i="45"/>
  <c r="AA269" i="45" s="1"/>
  <c r="Z248" i="45"/>
  <c r="AA248" i="45" s="1"/>
  <c r="Z146" i="45"/>
  <c r="AA146" i="45" s="1"/>
  <c r="Z178" i="45"/>
  <c r="AA178" i="45" s="1"/>
  <c r="R289" i="45"/>
  <c r="P289" i="45"/>
  <c r="Z125" i="45"/>
  <c r="AA125" i="45" s="1"/>
  <c r="Q289" i="45"/>
  <c r="Z8" i="45"/>
  <c r="AA8" i="45" s="1"/>
  <c r="N289" i="45"/>
  <c r="Z121" i="45"/>
  <c r="AA121" i="45" s="1"/>
  <c r="G289" i="44"/>
  <c r="K289" i="44"/>
  <c r="F285" i="43"/>
  <c r="D285" i="45" s="1"/>
  <c r="V285" i="45" s="1"/>
  <c r="F281" i="43"/>
  <c r="D281" i="45" s="1"/>
  <c r="V281" i="45" s="1"/>
  <c r="F277" i="43"/>
  <c r="D277" i="45" s="1"/>
  <c r="V277" i="45" s="1"/>
  <c r="F273" i="43"/>
  <c r="D273" i="45" s="1"/>
  <c r="V273" i="45" s="1"/>
  <c r="F269" i="43"/>
  <c r="D269" i="45" s="1"/>
  <c r="V269" i="45" s="1"/>
  <c r="F265" i="43"/>
  <c r="D265" i="45" s="1"/>
  <c r="V265" i="45" s="1"/>
  <c r="F261" i="43"/>
  <c r="D261" i="45" s="1"/>
  <c r="V261" i="45" s="1"/>
  <c r="F257" i="43"/>
  <c r="D257" i="45" s="1"/>
  <c r="V257" i="45" s="1"/>
  <c r="N289" i="43"/>
  <c r="F287" i="43"/>
  <c r="D287" i="45" s="1"/>
  <c r="V287" i="45" s="1"/>
  <c r="F283" i="43"/>
  <c r="D283" i="45" s="1"/>
  <c r="V283" i="45" s="1"/>
  <c r="F279" i="43"/>
  <c r="D279" i="45" s="1"/>
  <c r="V279" i="45" s="1"/>
  <c r="F275" i="43"/>
  <c r="D275" i="45" s="1"/>
  <c r="V275" i="45" s="1"/>
  <c r="F271" i="43"/>
  <c r="D271" i="45" s="1"/>
  <c r="V271" i="45" s="1"/>
  <c r="F267" i="43"/>
  <c r="D267" i="45" s="1"/>
  <c r="V267" i="45" s="1"/>
  <c r="F263" i="43"/>
  <c r="D263" i="45" s="1"/>
  <c r="V263" i="45" s="1"/>
  <c r="F259" i="43"/>
  <c r="D259" i="45" s="1"/>
  <c r="V259" i="45" s="1"/>
  <c r="F255" i="43"/>
  <c r="D255" i="45" s="1"/>
  <c r="V255" i="45" s="1"/>
  <c r="F270" i="43"/>
  <c r="D270" i="45" s="1"/>
  <c r="V270" i="45" s="1"/>
  <c r="F264" i="43"/>
  <c r="D264" i="45" s="1"/>
  <c r="V264" i="45" s="1"/>
  <c r="F240" i="43"/>
  <c r="D240" i="45" s="1"/>
  <c r="V240" i="45" s="1"/>
  <c r="F239" i="43"/>
  <c r="D239" i="45" s="1"/>
  <c r="V239" i="45" s="1"/>
  <c r="F238" i="43"/>
  <c r="D238" i="45" s="1"/>
  <c r="V238" i="45" s="1"/>
  <c r="F223" i="43"/>
  <c r="D223" i="45" s="1"/>
  <c r="V223" i="45" s="1"/>
  <c r="F219" i="43"/>
  <c r="D219" i="45" s="1"/>
  <c r="V219" i="45" s="1"/>
  <c r="F215" i="43"/>
  <c r="D215" i="45" s="1"/>
  <c r="V215" i="45" s="1"/>
  <c r="F211" i="43"/>
  <c r="D211" i="45" s="1"/>
  <c r="V211" i="45" s="1"/>
  <c r="F207" i="43"/>
  <c r="D207" i="45" s="1"/>
  <c r="V207" i="45" s="1"/>
  <c r="F203" i="43"/>
  <c r="D203" i="45" s="1"/>
  <c r="V203" i="45" s="1"/>
  <c r="F199" i="43"/>
  <c r="D199" i="45" s="1"/>
  <c r="V199" i="45" s="1"/>
  <c r="F195" i="43"/>
  <c r="D195" i="45" s="1"/>
  <c r="V195" i="45" s="1"/>
  <c r="F191" i="43"/>
  <c r="D191" i="45" s="1"/>
  <c r="V191" i="45" s="1"/>
  <c r="F187" i="43"/>
  <c r="D187" i="45" s="1"/>
  <c r="V187" i="45" s="1"/>
  <c r="F183" i="43"/>
  <c r="D183" i="45" s="1"/>
  <c r="V183" i="45" s="1"/>
  <c r="F179" i="43"/>
  <c r="D179" i="45" s="1"/>
  <c r="V179" i="45" s="1"/>
  <c r="F175" i="43"/>
  <c r="D175" i="45" s="1"/>
  <c r="V175" i="45" s="1"/>
  <c r="F171" i="43"/>
  <c r="D171" i="45" s="1"/>
  <c r="V171" i="45" s="1"/>
  <c r="F167" i="43"/>
  <c r="D167" i="45" s="1"/>
  <c r="V167" i="45" s="1"/>
  <c r="F163" i="43"/>
  <c r="D163" i="45" s="1"/>
  <c r="V163" i="45" s="1"/>
  <c r="F159" i="43"/>
  <c r="D159" i="45" s="1"/>
  <c r="V159" i="45" s="1"/>
  <c r="F155" i="43"/>
  <c r="D155" i="45" s="1"/>
  <c r="V155" i="45" s="1"/>
  <c r="F151" i="43"/>
  <c r="D151" i="45" s="1"/>
  <c r="V151" i="45" s="1"/>
  <c r="F147" i="43"/>
  <c r="D147" i="45" s="1"/>
  <c r="V147" i="45" s="1"/>
  <c r="F143" i="43"/>
  <c r="D143" i="45" s="1"/>
  <c r="V143" i="45" s="1"/>
  <c r="F139" i="43"/>
  <c r="D139" i="45" s="1"/>
  <c r="V139" i="45" s="1"/>
  <c r="F135" i="43"/>
  <c r="D135" i="45" s="1"/>
  <c r="V135" i="45" s="1"/>
  <c r="F131" i="43"/>
  <c r="D131" i="45" s="1"/>
  <c r="V131" i="45" s="1"/>
  <c r="F127" i="43"/>
  <c r="D127" i="45" s="1"/>
  <c r="V127" i="45" s="1"/>
  <c r="F123" i="43"/>
  <c r="D123" i="45" s="1"/>
  <c r="V123" i="45" s="1"/>
  <c r="F119" i="43"/>
  <c r="D119" i="45" s="1"/>
  <c r="V119" i="45" s="1"/>
  <c r="F115" i="43"/>
  <c r="D115" i="45" s="1"/>
  <c r="V115" i="45" s="1"/>
  <c r="F111" i="43"/>
  <c r="D111" i="45" s="1"/>
  <c r="V111" i="45" s="1"/>
  <c r="F107" i="43"/>
  <c r="D107" i="45" s="1"/>
  <c r="V107" i="45" s="1"/>
  <c r="F103" i="43"/>
  <c r="D103" i="45" s="1"/>
  <c r="V103" i="45" s="1"/>
  <c r="F99" i="43"/>
  <c r="D99" i="45" s="1"/>
  <c r="V99" i="45" s="1"/>
  <c r="F95" i="43"/>
  <c r="D95" i="45" s="1"/>
  <c r="V95" i="45" s="1"/>
  <c r="F91" i="43"/>
  <c r="D91" i="45" s="1"/>
  <c r="V91" i="45" s="1"/>
  <c r="F87" i="43"/>
  <c r="D87" i="45" s="1"/>
  <c r="V87" i="45" s="1"/>
  <c r="F83" i="43"/>
  <c r="D83" i="45" s="1"/>
  <c r="V83" i="45" s="1"/>
  <c r="F79" i="43"/>
  <c r="D79" i="45" s="1"/>
  <c r="V79" i="45" s="1"/>
  <c r="F75" i="43"/>
  <c r="D75" i="45" s="1"/>
  <c r="V75" i="45" s="1"/>
  <c r="F71" i="43"/>
  <c r="D71" i="45" s="1"/>
  <c r="V71" i="45" s="1"/>
  <c r="F67" i="43"/>
  <c r="D67" i="45" s="1"/>
  <c r="V67" i="45" s="1"/>
  <c r="F63" i="43"/>
  <c r="D63" i="45" s="1"/>
  <c r="V63" i="45" s="1"/>
  <c r="F59" i="43"/>
  <c r="D59" i="45" s="1"/>
  <c r="V59" i="45" s="1"/>
  <c r="F55" i="43"/>
  <c r="D55" i="45" s="1"/>
  <c r="V55" i="45" s="1"/>
  <c r="F254" i="43"/>
  <c r="D254" i="45" s="1"/>
  <c r="V254" i="45" s="1"/>
  <c r="F241" i="43"/>
  <c r="D241" i="45" s="1"/>
  <c r="V241" i="45" s="1"/>
  <c r="F3" i="43"/>
  <c r="F288" i="43"/>
  <c r="D288" i="45" s="1"/>
  <c r="V288" i="45" s="1"/>
  <c r="F274" i="43"/>
  <c r="D274" i="45" s="1"/>
  <c r="V274" i="45" s="1"/>
  <c r="F268" i="43"/>
  <c r="D268" i="45" s="1"/>
  <c r="V268" i="45" s="1"/>
  <c r="F258" i="43"/>
  <c r="D258" i="45" s="1"/>
  <c r="V258" i="45" s="1"/>
  <c r="F244" i="43"/>
  <c r="D244" i="45" s="1"/>
  <c r="V244" i="45" s="1"/>
  <c r="F243" i="43"/>
  <c r="D243" i="45" s="1"/>
  <c r="V243" i="45" s="1"/>
  <c r="F242" i="43"/>
  <c r="D242" i="45" s="1"/>
  <c r="V242" i="45" s="1"/>
  <c r="F228" i="43"/>
  <c r="D228" i="45" s="1"/>
  <c r="V228" i="45" s="1"/>
  <c r="F227" i="43"/>
  <c r="D227" i="45" s="1"/>
  <c r="V227" i="45" s="1"/>
  <c r="F222" i="43"/>
  <c r="D222" i="45" s="1"/>
  <c r="V222" i="45" s="1"/>
  <c r="F218" i="43"/>
  <c r="D218" i="45" s="1"/>
  <c r="V218" i="45" s="1"/>
  <c r="F214" i="43"/>
  <c r="D214" i="45" s="1"/>
  <c r="V214" i="45" s="1"/>
  <c r="F210" i="43"/>
  <c r="D210" i="45" s="1"/>
  <c r="V210" i="45" s="1"/>
  <c r="F206" i="43"/>
  <c r="D206" i="45" s="1"/>
  <c r="V206" i="45" s="1"/>
  <c r="F202" i="43"/>
  <c r="D202" i="45" s="1"/>
  <c r="V202" i="45" s="1"/>
  <c r="F198" i="43"/>
  <c r="D198" i="45" s="1"/>
  <c r="V198" i="45" s="1"/>
  <c r="F194" i="43"/>
  <c r="D194" i="45" s="1"/>
  <c r="V194" i="45" s="1"/>
  <c r="F190" i="43"/>
  <c r="D190" i="45" s="1"/>
  <c r="V190" i="45" s="1"/>
  <c r="F186" i="43"/>
  <c r="D186" i="45" s="1"/>
  <c r="V186" i="45" s="1"/>
  <c r="F182" i="43"/>
  <c r="D182" i="45" s="1"/>
  <c r="V182" i="45" s="1"/>
  <c r="F178" i="43"/>
  <c r="D178" i="45" s="1"/>
  <c r="V178" i="45" s="1"/>
  <c r="F174" i="43"/>
  <c r="D174" i="45" s="1"/>
  <c r="V174" i="45" s="1"/>
  <c r="F170" i="43"/>
  <c r="D170" i="45" s="1"/>
  <c r="V170" i="45" s="1"/>
  <c r="F166" i="43"/>
  <c r="D166" i="45" s="1"/>
  <c r="V166" i="45" s="1"/>
  <c r="F162" i="43"/>
  <c r="D162" i="45" s="1"/>
  <c r="V162" i="45" s="1"/>
  <c r="F158" i="43"/>
  <c r="D158" i="45" s="1"/>
  <c r="V158" i="45" s="1"/>
  <c r="F154" i="43"/>
  <c r="D154" i="45" s="1"/>
  <c r="V154" i="45" s="1"/>
  <c r="F150" i="43"/>
  <c r="D150" i="45" s="1"/>
  <c r="V150" i="45" s="1"/>
  <c r="F146" i="43"/>
  <c r="D146" i="45" s="1"/>
  <c r="V146" i="45" s="1"/>
  <c r="F142" i="43"/>
  <c r="D142" i="45" s="1"/>
  <c r="V142" i="45" s="1"/>
  <c r="F138" i="43"/>
  <c r="D138" i="45" s="1"/>
  <c r="V138" i="45" s="1"/>
  <c r="F134" i="43"/>
  <c r="D134" i="45" s="1"/>
  <c r="V134" i="45" s="1"/>
  <c r="F130" i="43"/>
  <c r="D130" i="45" s="1"/>
  <c r="V130" i="45" s="1"/>
  <c r="F126" i="43"/>
  <c r="D126" i="45" s="1"/>
  <c r="V126" i="45" s="1"/>
  <c r="F122" i="43"/>
  <c r="D122" i="45" s="1"/>
  <c r="V122" i="45" s="1"/>
  <c r="F118" i="43"/>
  <c r="D118" i="45" s="1"/>
  <c r="V118" i="45" s="1"/>
  <c r="F114" i="43"/>
  <c r="D114" i="45" s="1"/>
  <c r="V114" i="45" s="1"/>
  <c r="F110" i="43"/>
  <c r="D110" i="45" s="1"/>
  <c r="V110" i="45" s="1"/>
  <c r="F106" i="43"/>
  <c r="D106" i="45" s="1"/>
  <c r="V106" i="45" s="1"/>
  <c r="F102" i="43"/>
  <c r="D102" i="45" s="1"/>
  <c r="V102" i="45" s="1"/>
  <c r="F286" i="43"/>
  <c r="D286" i="45" s="1"/>
  <c r="V286" i="45" s="1"/>
  <c r="F284" i="43"/>
  <c r="D284" i="45" s="1"/>
  <c r="V284" i="45" s="1"/>
  <c r="F245" i="43"/>
  <c r="D245" i="45" s="1"/>
  <c r="V245" i="45" s="1"/>
  <c r="F229" i="43"/>
  <c r="D229" i="45" s="1"/>
  <c r="V229" i="45" s="1"/>
  <c r="F226" i="43"/>
  <c r="D226" i="45" s="1"/>
  <c r="V226" i="45" s="1"/>
  <c r="F282" i="43"/>
  <c r="D282" i="45" s="1"/>
  <c r="V282" i="45" s="1"/>
  <c r="F280" i="43"/>
  <c r="D280" i="45" s="1"/>
  <c r="V280" i="45" s="1"/>
  <c r="F272" i="43"/>
  <c r="D272" i="45" s="1"/>
  <c r="V272" i="45" s="1"/>
  <c r="F262" i="43"/>
  <c r="D262" i="45" s="1"/>
  <c r="V262" i="45" s="1"/>
  <c r="F256" i="43"/>
  <c r="D256" i="45" s="1"/>
  <c r="V256" i="45" s="1"/>
  <c r="F248" i="43"/>
  <c r="D248" i="45" s="1"/>
  <c r="V248" i="45" s="1"/>
  <c r="F247" i="43"/>
  <c r="D247" i="45" s="1"/>
  <c r="V247" i="45" s="1"/>
  <c r="F246" i="43"/>
  <c r="D246" i="45" s="1"/>
  <c r="V246" i="45" s="1"/>
  <c r="F232" i="43"/>
  <c r="D232" i="45" s="1"/>
  <c r="V232" i="45" s="1"/>
  <c r="F231" i="43"/>
  <c r="D231" i="45" s="1"/>
  <c r="V231" i="45" s="1"/>
  <c r="F230" i="43"/>
  <c r="D230" i="45" s="1"/>
  <c r="V230" i="45" s="1"/>
  <c r="F225" i="43"/>
  <c r="D225" i="45" s="1"/>
  <c r="V225" i="45" s="1"/>
  <c r="F221" i="43"/>
  <c r="D221" i="45" s="1"/>
  <c r="V221" i="45" s="1"/>
  <c r="F217" i="43"/>
  <c r="D217" i="45" s="1"/>
  <c r="V217" i="45" s="1"/>
  <c r="F213" i="43"/>
  <c r="D213" i="45" s="1"/>
  <c r="V213" i="45" s="1"/>
  <c r="F209" i="43"/>
  <c r="D209" i="45" s="1"/>
  <c r="V209" i="45" s="1"/>
  <c r="F205" i="43"/>
  <c r="D205" i="45" s="1"/>
  <c r="V205" i="45" s="1"/>
  <c r="F201" i="43"/>
  <c r="D201" i="45" s="1"/>
  <c r="V201" i="45" s="1"/>
  <c r="F197" i="43"/>
  <c r="D197" i="45" s="1"/>
  <c r="V197" i="45" s="1"/>
  <c r="F193" i="43"/>
  <c r="D193" i="45" s="1"/>
  <c r="V193" i="45" s="1"/>
  <c r="F189" i="43"/>
  <c r="D189" i="45" s="1"/>
  <c r="V189" i="45" s="1"/>
  <c r="F185" i="43"/>
  <c r="D185" i="45" s="1"/>
  <c r="V185" i="45" s="1"/>
  <c r="F181" i="43"/>
  <c r="D181" i="45" s="1"/>
  <c r="V181" i="45" s="1"/>
  <c r="F177" i="43"/>
  <c r="D177" i="45" s="1"/>
  <c r="V177" i="45" s="1"/>
  <c r="F173" i="43"/>
  <c r="D173" i="45" s="1"/>
  <c r="V173" i="45" s="1"/>
  <c r="F169" i="43"/>
  <c r="D169" i="45" s="1"/>
  <c r="V169" i="45" s="1"/>
  <c r="F165" i="43"/>
  <c r="D165" i="45" s="1"/>
  <c r="V165" i="45" s="1"/>
  <c r="F161" i="43"/>
  <c r="D161" i="45" s="1"/>
  <c r="V161" i="45" s="1"/>
  <c r="F157" i="43"/>
  <c r="D157" i="45" s="1"/>
  <c r="V157" i="45" s="1"/>
  <c r="F153" i="43"/>
  <c r="D153" i="45" s="1"/>
  <c r="V153" i="45" s="1"/>
  <c r="F149" i="43"/>
  <c r="D149" i="45" s="1"/>
  <c r="V149" i="45" s="1"/>
  <c r="F145" i="43"/>
  <c r="D145" i="45" s="1"/>
  <c r="V145" i="45" s="1"/>
  <c r="F141" i="43"/>
  <c r="D141" i="45" s="1"/>
  <c r="V141" i="45" s="1"/>
  <c r="F137" i="43"/>
  <c r="D137" i="45" s="1"/>
  <c r="V137" i="45" s="1"/>
  <c r="F133" i="43"/>
  <c r="D133" i="45" s="1"/>
  <c r="V133" i="45" s="1"/>
  <c r="F129" i="43"/>
  <c r="D129" i="45" s="1"/>
  <c r="V129" i="45" s="1"/>
  <c r="F125" i="43"/>
  <c r="D125" i="45" s="1"/>
  <c r="V125" i="45" s="1"/>
  <c r="F121" i="43"/>
  <c r="D121" i="45" s="1"/>
  <c r="V121" i="45" s="1"/>
  <c r="F117" i="43"/>
  <c r="D117" i="45" s="1"/>
  <c r="V117" i="45" s="1"/>
  <c r="F113" i="43"/>
  <c r="D113" i="45" s="1"/>
  <c r="V113" i="45" s="1"/>
  <c r="F109" i="43"/>
  <c r="D109" i="45" s="1"/>
  <c r="V109" i="45" s="1"/>
  <c r="F105" i="43"/>
  <c r="D105" i="45" s="1"/>
  <c r="V105" i="45" s="1"/>
  <c r="F101" i="43"/>
  <c r="D101" i="45" s="1"/>
  <c r="V101" i="45" s="1"/>
  <c r="F97" i="43"/>
  <c r="D97" i="45" s="1"/>
  <c r="V97" i="45" s="1"/>
  <c r="F278" i="43"/>
  <c r="D278" i="45" s="1"/>
  <c r="V278" i="45" s="1"/>
  <c r="F249" i="43"/>
  <c r="D249" i="45" s="1"/>
  <c r="V249" i="45" s="1"/>
  <c r="F233" i="43"/>
  <c r="D233" i="45" s="1"/>
  <c r="V233" i="45" s="1"/>
  <c r="F276" i="43"/>
  <c r="D276" i="45" s="1"/>
  <c r="V276" i="45" s="1"/>
  <c r="F266" i="43"/>
  <c r="D266" i="45" s="1"/>
  <c r="V266" i="45" s="1"/>
  <c r="F260" i="43"/>
  <c r="D260" i="45" s="1"/>
  <c r="V260" i="45" s="1"/>
  <c r="F252" i="43"/>
  <c r="D252" i="45" s="1"/>
  <c r="V252" i="45" s="1"/>
  <c r="F251" i="43"/>
  <c r="D251" i="45" s="1"/>
  <c r="V251" i="45" s="1"/>
  <c r="F250" i="43"/>
  <c r="D250" i="45" s="1"/>
  <c r="V250" i="45" s="1"/>
  <c r="F236" i="43"/>
  <c r="D236" i="45" s="1"/>
  <c r="V236" i="45" s="1"/>
  <c r="F235" i="43"/>
  <c r="D235" i="45" s="1"/>
  <c r="V235" i="45" s="1"/>
  <c r="F234" i="43"/>
  <c r="D234" i="45" s="1"/>
  <c r="V234" i="45" s="1"/>
  <c r="F224" i="43"/>
  <c r="D224" i="45" s="1"/>
  <c r="V224" i="45" s="1"/>
  <c r="F220" i="43"/>
  <c r="D220" i="45" s="1"/>
  <c r="V220" i="45" s="1"/>
  <c r="F216" i="43"/>
  <c r="D216" i="45" s="1"/>
  <c r="V216" i="45" s="1"/>
  <c r="F212" i="43"/>
  <c r="D212" i="45" s="1"/>
  <c r="V212" i="45" s="1"/>
  <c r="F208" i="43"/>
  <c r="D208" i="45" s="1"/>
  <c r="V208" i="45" s="1"/>
  <c r="F204" i="43"/>
  <c r="D204" i="45" s="1"/>
  <c r="V204" i="45" s="1"/>
  <c r="F200" i="43"/>
  <c r="D200" i="45" s="1"/>
  <c r="V200" i="45" s="1"/>
  <c r="F196" i="43"/>
  <c r="D196" i="45" s="1"/>
  <c r="V196" i="45" s="1"/>
  <c r="F192" i="43"/>
  <c r="D192" i="45" s="1"/>
  <c r="V192" i="45" s="1"/>
  <c r="F188" i="43"/>
  <c r="D188" i="45" s="1"/>
  <c r="V188" i="45" s="1"/>
  <c r="F184" i="43"/>
  <c r="D184" i="45" s="1"/>
  <c r="V184" i="45" s="1"/>
  <c r="F180" i="43"/>
  <c r="D180" i="45" s="1"/>
  <c r="V180" i="45" s="1"/>
  <c r="F253" i="43"/>
  <c r="D253" i="45" s="1"/>
  <c r="V253" i="45" s="1"/>
  <c r="F237" i="43"/>
  <c r="D237" i="45" s="1"/>
  <c r="V237" i="45" s="1"/>
  <c r="F144" i="43"/>
  <c r="D144" i="45" s="1"/>
  <c r="V144" i="45" s="1"/>
  <c r="F112" i="43"/>
  <c r="D112" i="45" s="1"/>
  <c r="V112" i="45" s="1"/>
  <c r="F96" i="43"/>
  <c r="D96" i="45" s="1"/>
  <c r="V96" i="45" s="1"/>
  <c r="F93" i="43"/>
  <c r="D93" i="45" s="1"/>
  <c r="V93" i="45" s="1"/>
  <c r="F90" i="43"/>
  <c r="D90" i="45" s="1"/>
  <c r="V90" i="45" s="1"/>
  <c r="F64" i="43"/>
  <c r="D64" i="45" s="1"/>
  <c r="V64" i="45" s="1"/>
  <c r="F47" i="43"/>
  <c r="D47" i="45" s="1"/>
  <c r="V47" i="45" s="1"/>
  <c r="F46" i="43"/>
  <c r="D46" i="45" s="1"/>
  <c r="V46" i="45" s="1"/>
  <c r="F36" i="43"/>
  <c r="D36" i="45" s="1"/>
  <c r="V36" i="45" s="1"/>
  <c r="F25" i="43"/>
  <c r="D25" i="45" s="1"/>
  <c r="V25" i="45" s="1"/>
  <c r="F15" i="43"/>
  <c r="D15" i="45" s="1"/>
  <c r="V15" i="45" s="1"/>
  <c r="F14" i="43"/>
  <c r="D14" i="45" s="1"/>
  <c r="V14" i="45" s="1"/>
  <c r="F4" i="43"/>
  <c r="D4" i="45" s="1"/>
  <c r="V4" i="45" s="1"/>
  <c r="F156" i="43"/>
  <c r="D156" i="45" s="1"/>
  <c r="V156" i="45" s="1"/>
  <c r="F124" i="43"/>
  <c r="D124" i="45" s="1"/>
  <c r="V124" i="45" s="1"/>
  <c r="F76" i="43"/>
  <c r="D76" i="45" s="1"/>
  <c r="V76" i="45" s="1"/>
  <c r="F73" i="43"/>
  <c r="D73" i="45" s="1"/>
  <c r="V73" i="45" s="1"/>
  <c r="F70" i="43"/>
  <c r="D70" i="45" s="1"/>
  <c r="V70" i="45" s="1"/>
  <c r="F45" i="43"/>
  <c r="D45" i="45" s="1"/>
  <c r="V45" i="45" s="1"/>
  <c r="F35" i="43"/>
  <c r="D35" i="45" s="1"/>
  <c r="V35" i="45" s="1"/>
  <c r="F34" i="43"/>
  <c r="D34" i="45" s="1"/>
  <c r="V34" i="45" s="1"/>
  <c r="F24" i="43"/>
  <c r="D24" i="45" s="1"/>
  <c r="V24" i="45" s="1"/>
  <c r="F13" i="43"/>
  <c r="D13" i="45" s="1"/>
  <c r="V13" i="45" s="1"/>
  <c r="F168" i="43"/>
  <c r="D168" i="45" s="1"/>
  <c r="V168" i="45" s="1"/>
  <c r="F136" i="43"/>
  <c r="D136" i="45" s="1"/>
  <c r="V136" i="45" s="1"/>
  <c r="F104" i="43"/>
  <c r="D104" i="45" s="1"/>
  <c r="V104" i="45" s="1"/>
  <c r="F88" i="43"/>
  <c r="D88" i="45" s="1"/>
  <c r="V88" i="45" s="1"/>
  <c r="F85" i="43"/>
  <c r="D85" i="45" s="1"/>
  <c r="V85" i="45" s="1"/>
  <c r="F82" i="43"/>
  <c r="D82" i="45" s="1"/>
  <c r="V82" i="45" s="1"/>
  <c r="F60" i="43"/>
  <c r="D60" i="45" s="1"/>
  <c r="V60" i="45" s="1"/>
  <c r="F44" i="43"/>
  <c r="D44" i="45" s="1"/>
  <c r="V44" i="45" s="1"/>
  <c r="F33" i="43"/>
  <c r="D33" i="45" s="1"/>
  <c r="V33" i="45" s="1"/>
  <c r="F23" i="43"/>
  <c r="D23" i="45" s="1"/>
  <c r="V23" i="45" s="1"/>
  <c r="F22" i="43"/>
  <c r="D22" i="45" s="1"/>
  <c r="V22" i="45" s="1"/>
  <c r="F12" i="43"/>
  <c r="D12" i="45" s="1"/>
  <c r="V12" i="45" s="1"/>
  <c r="F148" i="43"/>
  <c r="D148" i="45" s="1"/>
  <c r="V148" i="45" s="1"/>
  <c r="F116" i="43"/>
  <c r="D116" i="45" s="1"/>
  <c r="V116" i="45" s="1"/>
  <c r="F94" i="43"/>
  <c r="D94" i="45" s="1"/>
  <c r="V94" i="45" s="1"/>
  <c r="F68" i="43"/>
  <c r="D68" i="45" s="1"/>
  <c r="V68" i="45" s="1"/>
  <c r="F65" i="43"/>
  <c r="D65" i="45" s="1"/>
  <c r="V65" i="45" s="1"/>
  <c r="F61" i="43"/>
  <c r="D61" i="45" s="1"/>
  <c r="V61" i="45" s="1"/>
  <c r="F43" i="43"/>
  <c r="D43" i="45" s="1"/>
  <c r="V43" i="45" s="1"/>
  <c r="F42" i="43"/>
  <c r="D42" i="45" s="1"/>
  <c r="V42" i="45" s="1"/>
  <c r="F32" i="43"/>
  <c r="D32" i="45" s="1"/>
  <c r="V32" i="45" s="1"/>
  <c r="F21" i="43"/>
  <c r="D21" i="45" s="1"/>
  <c r="V21" i="45" s="1"/>
  <c r="F11" i="43"/>
  <c r="D11" i="45" s="1"/>
  <c r="V11" i="45" s="1"/>
  <c r="F10" i="43"/>
  <c r="D10" i="45" s="1"/>
  <c r="V10" i="45" s="1"/>
  <c r="F176" i="43"/>
  <c r="D176" i="45" s="1"/>
  <c r="V176" i="45" s="1"/>
  <c r="F160" i="43"/>
  <c r="D160" i="45" s="1"/>
  <c r="V160" i="45" s="1"/>
  <c r="F128" i="43"/>
  <c r="D128" i="45" s="1"/>
  <c r="V128" i="45" s="1"/>
  <c r="F80" i="43"/>
  <c r="D80" i="45" s="1"/>
  <c r="V80" i="45" s="1"/>
  <c r="F77" i="43"/>
  <c r="D77" i="45" s="1"/>
  <c r="V77" i="45" s="1"/>
  <c r="F74" i="43"/>
  <c r="D74" i="45" s="1"/>
  <c r="V74" i="45" s="1"/>
  <c r="F54" i="43"/>
  <c r="D54" i="45" s="1"/>
  <c r="V54" i="45" s="1"/>
  <c r="F53" i="43"/>
  <c r="D53" i="45" s="1"/>
  <c r="V53" i="45" s="1"/>
  <c r="F52" i="43"/>
  <c r="D52" i="45" s="1"/>
  <c r="V52" i="45" s="1"/>
  <c r="F41" i="43"/>
  <c r="D41" i="45" s="1"/>
  <c r="V41" i="45" s="1"/>
  <c r="F31" i="43"/>
  <c r="D31" i="45" s="1"/>
  <c r="V31" i="45" s="1"/>
  <c r="F30" i="43"/>
  <c r="D30" i="45" s="1"/>
  <c r="V30" i="45" s="1"/>
  <c r="F20" i="43"/>
  <c r="D20" i="45" s="1"/>
  <c r="V20" i="45" s="1"/>
  <c r="F9" i="43"/>
  <c r="D9" i="45" s="1"/>
  <c r="V9" i="45" s="1"/>
  <c r="F172" i="43"/>
  <c r="D172" i="45" s="1"/>
  <c r="V172" i="45" s="1"/>
  <c r="F140" i="43"/>
  <c r="D140" i="45" s="1"/>
  <c r="V140" i="45" s="1"/>
  <c r="F108" i="43"/>
  <c r="D108" i="45" s="1"/>
  <c r="V108" i="45" s="1"/>
  <c r="F92" i="43"/>
  <c r="D92" i="45" s="1"/>
  <c r="V92" i="45" s="1"/>
  <c r="F89" i="43"/>
  <c r="D89" i="45" s="1"/>
  <c r="V89" i="45" s="1"/>
  <c r="F86" i="43"/>
  <c r="D86" i="45" s="1"/>
  <c r="V86" i="45" s="1"/>
  <c r="F62" i="43"/>
  <c r="D62" i="45" s="1"/>
  <c r="V62" i="45" s="1"/>
  <c r="F57" i="43"/>
  <c r="D57" i="45" s="1"/>
  <c r="V57" i="45" s="1"/>
  <c r="F56" i="43"/>
  <c r="D56" i="45" s="1"/>
  <c r="V56" i="45" s="1"/>
  <c r="F51" i="43"/>
  <c r="D51" i="45" s="1"/>
  <c r="V51" i="45" s="1"/>
  <c r="F50" i="43"/>
  <c r="D50" i="45" s="1"/>
  <c r="V50" i="45" s="1"/>
  <c r="F40" i="43"/>
  <c r="D40" i="45" s="1"/>
  <c r="V40" i="45" s="1"/>
  <c r="F29" i="43"/>
  <c r="D29" i="45" s="1"/>
  <c r="V29" i="45" s="1"/>
  <c r="F19" i="43"/>
  <c r="D19" i="45" s="1"/>
  <c r="V19" i="45" s="1"/>
  <c r="F18" i="43"/>
  <c r="D18" i="45" s="1"/>
  <c r="V18" i="45" s="1"/>
  <c r="F8" i="43"/>
  <c r="D8" i="45" s="1"/>
  <c r="V8" i="45" s="1"/>
  <c r="F152" i="43"/>
  <c r="D152" i="45" s="1"/>
  <c r="V152" i="45" s="1"/>
  <c r="F120" i="43"/>
  <c r="D120" i="45" s="1"/>
  <c r="V120" i="45" s="1"/>
  <c r="F72" i="43"/>
  <c r="D72" i="45" s="1"/>
  <c r="V72" i="45" s="1"/>
  <c r="F69" i="43"/>
  <c r="D69" i="45" s="1"/>
  <c r="V69" i="45" s="1"/>
  <c r="F66" i="43"/>
  <c r="D66" i="45" s="1"/>
  <c r="V66" i="45" s="1"/>
  <c r="F49" i="43"/>
  <c r="D49" i="45" s="1"/>
  <c r="V49" i="45" s="1"/>
  <c r="F39" i="43"/>
  <c r="D39" i="45" s="1"/>
  <c r="V39" i="45" s="1"/>
  <c r="F38" i="43"/>
  <c r="D38" i="45" s="1"/>
  <c r="V38" i="45" s="1"/>
  <c r="F28" i="43"/>
  <c r="D28" i="45" s="1"/>
  <c r="V28" i="45" s="1"/>
  <c r="F17" i="43"/>
  <c r="D17" i="45" s="1"/>
  <c r="V17" i="45" s="1"/>
  <c r="F7" i="43"/>
  <c r="D7" i="45" s="1"/>
  <c r="V7" i="45" s="1"/>
  <c r="F6" i="43"/>
  <c r="D6" i="45" s="1"/>
  <c r="V6" i="45" s="1"/>
  <c r="F164" i="43"/>
  <c r="D164" i="45" s="1"/>
  <c r="V164" i="45" s="1"/>
  <c r="F132" i="43"/>
  <c r="D132" i="45" s="1"/>
  <c r="V132" i="45" s="1"/>
  <c r="F100" i="43"/>
  <c r="D100" i="45" s="1"/>
  <c r="V100" i="45" s="1"/>
  <c r="F98" i="43"/>
  <c r="D98" i="45" s="1"/>
  <c r="V98" i="45" s="1"/>
  <c r="F84" i="43"/>
  <c r="D84" i="45" s="1"/>
  <c r="V84" i="45" s="1"/>
  <c r="F81" i="43"/>
  <c r="D81" i="45" s="1"/>
  <c r="V81" i="45" s="1"/>
  <c r="F78" i="43"/>
  <c r="D78" i="45" s="1"/>
  <c r="V78" i="45" s="1"/>
  <c r="F58" i="43"/>
  <c r="D58" i="45" s="1"/>
  <c r="V58" i="45" s="1"/>
  <c r="F48" i="43"/>
  <c r="D48" i="45" s="1"/>
  <c r="V48" i="45" s="1"/>
  <c r="F37" i="43"/>
  <c r="D37" i="45" s="1"/>
  <c r="V37" i="45" s="1"/>
  <c r="F27" i="43"/>
  <c r="D27" i="45" s="1"/>
  <c r="V27" i="45" s="1"/>
  <c r="F26" i="43"/>
  <c r="D26" i="45" s="1"/>
  <c r="V26" i="45" s="1"/>
  <c r="F16" i="43"/>
  <c r="D16" i="45" s="1"/>
  <c r="V16" i="45" s="1"/>
  <c r="F5" i="43"/>
  <c r="D5" i="45" s="1"/>
  <c r="V5" i="45" s="1"/>
  <c r="J289" i="44"/>
  <c r="Z12" i="45"/>
  <c r="AA12" i="45" s="1"/>
  <c r="Z203" i="45"/>
  <c r="AA203" i="45" s="1"/>
  <c r="G285" i="43"/>
  <c r="E285" i="45" s="1"/>
  <c r="X285" i="45" s="1"/>
  <c r="Y285" i="45" s="1"/>
  <c r="G281" i="43"/>
  <c r="E281" i="45" s="1"/>
  <c r="X281" i="45" s="1"/>
  <c r="Y281" i="45" s="1"/>
  <c r="G277" i="43"/>
  <c r="E277" i="45" s="1"/>
  <c r="X277" i="45" s="1"/>
  <c r="Y277" i="45" s="1"/>
  <c r="G273" i="43"/>
  <c r="E273" i="45" s="1"/>
  <c r="X273" i="45" s="1"/>
  <c r="Y273" i="45" s="1"/>
  <c r="G269" i="43"/>
  <c r="E269" i="45" s="1"/>
  <c r="X269" i="45" s="1"/>
  <c r="Y269" i="45" s="1"/>
  <c r="G265" i="43"/>
  <c r="E265" i="45" s="1"/>
  <c r="X265" i="45" s="1"/>
  <c r="Y265" i="45" s="1"/>
  <c r="G261" i="43"/>
  <c r="E261" i="45" s="1"/>
  <c r="X261" i="45" s="1"/>
  <c r="Y261" i="45" s="1"/>
  <c r="G257" i="43"/>
  <c r="E257" i="45" s="1"/>
  <c r="X257" i="45" s="1"/>
  <c r="Y257" i="45" s="1"/>
  <c r="G253" i="43"/>
  <c r="E253" i="45" s="1"/>
  <c r="X253" i="45" s="1"/>
  <c r="Y253" i="45" s="1"/>
  <c r="G249" i="43"/>
  <c r="E249" i="45" s="1"/>
  <c r="X249" i="45" s="1"/>
  <c r="Y249" i="45" s="1"/>
  <c r="G245" i="43"/>
  <c r="E245" i="45" s="1"/>
  <c r="X245" i="45" s="1"/>
  <c r="Y245" i="45" s="1"/>
  <c r="G241" i="43"/>
  <c r="E241" i="45" s="1"/>
  <c r="X241" i="45" s="1"/>
  <c r="Y241" i="45" s="1"/>
  <c r="G237" i="43"/>
  <c r="E237" i="45" s="1"/>
  <c r="X237" i="45" s="1"/>
  <c r="Y237" i="45" s="1"/>
  <c r="G233" i="43"/>
  <c r="E233" i="45" s="1"/>
  <c r="X233" i="45" s="1"/>
  <c r="Y233" i="45" s="1"/>
  <c r="G229" i="43"/>
  <c r="E229" i="45" s="1"/>
  <c r="X229" i="45" s="1"/>
  <c r="Y229" i="45" s="1"/>
  <c r="G288" i="43"/>
  <c r="E288" i="45" s="1"/>
  <c r="X288" i="45" s="1"/>
  <c r="Y288" i="45" s="1"/>
  <c r="G284" i="43"/>
  <c r="E284" i="45" s="1"/>
  <c r="X284" i="45" s="1"/>
  <c r="Y284" i="45" s="1"/>
  <c r="G280" i="43"/>
  <c r="E280" i="45" s="1"/>
  <c r="X280" i="45" s="1"/>
  <c r="Y280" i="45" s="1"/>
  <c r="G276" i="43"/>
  <c r="E276" i="45" s="1"/>
  <c r="X276" i="45" s="1"/>
  <c r="Y276" i="45" s="1"/>
  <c r="G272" i="43"/>
  <c r="E272" i="45" s="1"/>
  <c r="X272" i="45" s="1"/>
  <c r="Y272" i="45" s="1"/>
  <c r="G268" i="43"/>
  <c r="E268" i="45" s="1"/>
  <c r="X268" i="45" s="1"/>
  <c r="Y268" i="45" s="1"/>
  <c r="G264" i="43"/>
  <c r="E264" i="45" s="1"/>
  <c r="X264" i="45" s="1"/>
  <c r="Y264" i="45" s="1"/>
  <c r="G260" i="43"/>
  <c r="E260" i="45" s="1"/>
  <c r="X260" i="45" s="1"/>
  <c r="Y260" i="45" s="1"/>
  <c r="G256" i="43"/>
  <c r="E256" i="45" s="1"/>
  <c r="X256" i="45" s="1"/>
  <c r="Y256" i="45" s="1"/>
  <c r="G252" i="43"/>
  <c r="E252" i="45" s="1"/>
  <c r="X252" i="45" s="1"/>
  <c r="Y252" i="45" s="1"/>
  <c r="G248" i="43"/>
  <c r="E248" i="45" s="1"/>
  <c r="X248" i="45" s="1"/>
  <c r="Y248" i="45" s="1"/>
  <c r="G244" i="43"/>
  <c r="E244" i="45" s="1"/>
  <c r="X244" i="45" s="1"/>
  <c r="Y244" i="45" s="1"/>
  <c r="G240" i="43"/>
  <c r="E240" i="45" s="1"/>
  <c r="X240" i="45" s="1"/>
  <c r="Y240" i="45" s="1"/>
  <c r="G236" i="43"/>
  <c r="E236" i="45" s="1"/>
  <c r="X236" i="45" s="1"/>
  <c r="Y236" i="45" s="1"/>
  <c r="G232" i="43"/>
  <c r="E232" i="45" s="1"/>
  <c r="X232" i="45" s="1"/>
  <c r="Y232" i="45" s="1"/>
  <c r="G228" i="43"/>
  <c r="E228" i="45" s="1"/>
  <c r="X228" i="45" s="1"/>
  <c r="Y228" i="45" s="1"/>
  <c r="G286" i="43"/>
  <c r="E286" i="45" s="1"/>
  <c r="X286" i="45" s="1"/>
  <c r="Y286" i="45" s="1"/>
  <c r="G282" i="43"/>
  <c r="E282" i="45" s="1"/>
  <c r="X282" i="45" s="1"/>
  <c r="Y282" i="45" s="1"/>
  <c r="G278" i="43"/>
  <c r="E278" i="45" s="1"/>
  <c r="X278" i="45" s="1"/>
  <c r="Y278" i="45" s="1"/>
  <c r="G283" i="43"/>
  <c r="E283" i="45" s="1"/>
  <c r="X283" i="45" s="1"/>
  <c r="Y283" i="45" s="1"/>
  <c r="G267" i="43"/>
  <c r="E267" i="45" s="1"/>
  <c r="X267" i="45" s="1"/>
  <c r="Y267" i="45" s="1"/>
  <c r="G254" i="43"/>
  <c r="E254" i="45" s="1"/>
  <c r="X254" i="45" s="1"/>
  <c r="Y254" i="45" s="1"/>
  <c r="G279" i="43"/>
  <c r="E279" i="45" s="1"/>
  <c r="X279" i="45" s="1"/>
  <c r="Y279" i="45" s="1"/>
  <c r="G274" i="43"/>
  <c r="E274" i="45" s="1"/>
  <c r="X274" i="45" s="1"/>
  <c r="Y274" i="45" s="1"/>
  <c r="G258" i="43"/>
  <c r="E258" i="45" s="1"/>
  <c r="X258" i="45" s="1"/>
  <c r="Y258" i="45" s="1"/>
  <c r="G243" i="43"/>
  <c r="E243" i="45" s="1"/>
  <c r="X243" i="45" s="1"/>
  <c r="Y243" i="45" s="1"/>
  <c r="G242" i="43"/>
  <c r="E242" i="45" s="1"/>
  <c r="X242" i="45" s="1"/>
  <c r="Y242" i="45" s="1"/>
  <c r="G227" i="43"/>
  <c r="E227" i="45" s="1"/>
  <c r="X227" i="45" s="1"/>
  <c r="Y227" i="45" s="1"/>
  <c r="G222" i="43"/>
  <c r="E222" i="45" s="1"/>
  <c r="X222" i="45" s="1"/>
  <c r="Y222" i="45" s="1"/>
  <c r="G218" i="43"/>
  <c r="E218" i="45" s="1"/>
  <c r="X218" i="45" s="1"/>
  <c r="Y218" i="45" s="1"/>
  <c r="G214" i="43"/>
  <c r="E214" i="45" s="1"/>
  <c r="X214" i="45" s="1"/>
  <c r="Y214" i="45" s="1"/>
  <c r="G210" i="43"/>
  <c r="E210" i="45" s="1"/>
  <c r="X210" i="45" s="1"/>
  <c r="Y210" i="45" s="1"/>
  <c r="G206" i="43"/>
  <c r="E206" i="45" s="1"/>
  <c r="X206" i="45" s="1"/>
  <c r="Y206" i="45" s="1"/>
  <c r="G202" i="43"/>
  <c r="E202" i="45" s="1"/>
  <c r="X202" i="45" s="1"/>
  <c r="Y202" i="45" s="1"/>
  <c r="G198" i="43"/>
  <c r="E198" i="45" s="1"/>
  <c r="X198" i="45" s="1"/>
  <c r="Y198" i="45" s="1"/>
  <c r="G194" i="43"/>
  <c r="E194" i="45" s="1"/>
  <c r="X194" i="45" s="1"/>
  <c r="Y194" i="45" s="1"/>
  <c r="G190" i="43"/>
  <c r="E190" i="45" s="1"/>
  <c r="X190" i="45" s="1"/>
  <c r="Y190" i="45" s="1"/>
  <c r="G186" i="43"/>
  <c r="E186" i="45" s="1"/>
  <c r="X186" i="45" s="1"/>
  <c r="Y186" i="45" s="1"/>
  <c r="G182" i="43"/>
  <c r="E182" i="45" s="1"/>
  <c r="X182" i="45" s="1"/>
  <c r="Y182" i="45" s="1"/>
  <c r="G178" i="43"/>
  <c r="E178" i="45" s="1"/>
  <c r="X178" i="45" s="1"/>
  <c r="Y178" i="45" s="1"/>
  <c r="G174" i="43"/>
  <c r="E174" i="45" s="1"/>
  <c r="X174" i="45" s="1"/>
  <c r="Y174" i="45" s="1"/>
  <c r="G170" i="43"/>
  <c r="E170" i="45" s="1"/>
  <c r="X170" i="45" s="1"/>
  <c r="Y170" i="45" s="1"/>
  <c r="G166" i="43"/>
  <c r="E166" i="45" s="1"/>
  <c r="X166" i="45" s="1"/>
  <c r="Y166" i="45" s="1"/>
  <c r="G162" i="43"/>
  <c r="E162" i="45" s="1"/>
  <c r="X162" i="45" s="1"/>
  <c r="Y162" i="45" s="1"/>
  <c r="G158" i="43"/>
  <c r="E158" i="45" s="1"/>
  <c r="X158" i="45" s="1"/>
  <c r="Y158" i="45" s="1"/>
  <c r="G154" i="43"/>
  <c r="E154" i="45" s="1"/>
  <c r="X154" i="45" s="1"/>
  <c r="Y154" i="45" s="1"/>
  <c r="G150" i="43"/>
  <c r="E150" i="45" s="1"/>
  <c r="X150" i="45" s="1"/>
  <c r="Y150" i="45" s="1"/>
  <c r="G146" i="43"/>
  <c r="E146" i="45" s="1"/>
  <c r="X146" i="45" s="1"/>
  <c r="Y146" i="45" s="1"/>
  <c r="G142" i="43"/>
  <c r="E142" i="45" s="1"/>
  <c r="X142" i="45" s="1"/>
  <c r="Y142" i="45" s="1"/>
  <c r="G138" i="43"/>
  <c r="E138" i="45" s="1"/>
  <c r="X138" i="45" s="1"/>
  <c r="Y138" i="45" s="1"/>
  <c r="G134" i="43"/>
  <c r="E134" i="45" s="1"/>
  <c r="X134" i="45" s="1"/>
  <c r="Y134" i="45" s="1"/>
  <c r="G130" i="43"/>
  <c r="E130" i="45" s="1"/>
  <c r="X130" i="45" s="1"/>
  <c r="Y130" i="45" s="1"/>
  <c r="G126" i="43"/>
  <c r="E126" i="45" s="1"/>
  <c r="X126" i="45" s="1"/>
  <c r="Y126" i="45" s="1"/>
  <c r="G122" i="43"/>
  <c r="E122" i="45" s="1"/>
  <c r="X122" i="45" s="1"/>
  <c r="Y122" i="45" s="1"/>
  <c r="G118" i="43"/>
  <c r="E118" i="45" s="1"/>
  <c r="X118" i="45" s="1"/>
  <c r="Y118" i="45" s="1"/>
  <c r="G114" i="43"/>
  <c r="E114" i="45" s="1"/>
  <c r="X114" i="45" s="1"/>
  <c r="Y114" i="45" s="1"/>
  <c r="G110" i="43"/>
  <c r="E110" i="45" s="1"/>
  <c r="X110" i="45" s="1"/>
  <c r="Y110" i="45" s="1"/>
  <c r="G106" i="43"/>
  <c r="E106" i="45" s="1"/>
  <c r="X106" i="45" s="1"/>
  <c r="Y106" i="45" s="1"/>
  <c r="G102" i="43"/>
  <c r="E102" i="45" s="1"/>
  <c r="X102" i="45" s="1"/>
  <c r="Y102" i="45" s="1"/>
  <c r="G98" i="43"/>
  <c r="E98" i="45" s="1"/>
  <c r="X98" i="45" s="1"/>
  <c r="Y98" i="45" s="1"/>
  <c r="G94" i="43"/>
  <c r="E94" i="45" s="1"/>
  <c r="X94" i="45" s="1"/>
  <c r="Y94" i="45" s="1"/>
  <c r="G90" i="43"/>
  <c r="E90" i="45" s="1"/>
  <c r="X90" i="45" s="1"/>
  <c r="Y90" i="45" s="1"/>
  <c r="G86" i="43"/>
  <c r="E86" i="45" s="1"/>
  <c r="X86" i="45" s="1"/>
  <c r="Y86" i="45" s="1"/>
  <c r="G82" i="43"/>
  <c r="E82" i="45" s="1"/>
  <c r="X82" i="45" s="1"/>
  <c r="Y82" i="45" s="1"/>
  <c r="G78" i="43"/>
  <c r="E78" i="45" s="1"/>
  <c r="X78" i="45" s="1"/>
  <c r="Y78" i="45" s="1"/>
  <c r="G74" i="43"/>
  <c r="E74" i="45" s="1"/>
  <c r="X74" i="45" s="1"/>
  <c r="Y74" i="45" s="1"/>
  <c r="G70" i="43"/>
  <c r="E70" i="45" s="1"/>
  <c r="X70" i="45" s="1"/>
  <c r="Y70" i="45" s="1"/>
  <c r="G66" i="43"/>
  <c r="E66" i="45" s="1"/>
  <c r="X66" i="45" s="1"/>
  <c r="Y66" i="45" s="1"/>
  <c r="G62" i="43"/>
  <c r="E62" i="45" s="1"/>
  <c r="X62" i="45" s="1"/>
  <c r="Y62" i="45" s="1"/>
  <c r="G58" i="43"/>
  <c r="E58" i="45" s="1"/>
  <c r="X58" i="45" s="1"/>
  <c r="Y58" i="45" s="1"/>
  <c r="G54" i="43"/>
  <c r="E54" i="45" s="1"/>
  <c r="X54" i="45" s="1"/>
  <c r="Y54" i="45" s="1"/>
  <c r="G50" i="43"/>
  <c r="E50" i="45" s="1"/>
  <c r="X50" i="45" s="1"/>
  <c r="Y50" i="45" s="1"/>
  <c r="G46" i="43"/>
  <c r="E46" i="45" s="1"/>
  <c r="X46" i="45" s="1"/>
  <c r="Y46" i="45" s="1"/>
  <c r="G42" i="43"/>
  <c r="E42" i="45" s="1"/>
  <c r="X42" i="45" s="1"/>
  <c r="Y42" i="45" s="1"/>
  <c r="G38" i="43"/>
  <c r="E38" i="45" s="1"/>
  <c r="X38" i="45" s="1"/>
  <c r="Y38" i="45" s="1"/>
  <c r="G34" i="43"/>
  <c r="E34" i="45" s="1"/>
  <c r="X34" i="45" s="1"/>
  <c r="Y34" i="45" s="1"/>
  <c r="G30" i="43"/>
  <c r="E30" i="45" s="1"/>
  <c r="X30" i="45" s="1"/>
  <c r="Y30" i="45" s="1"/>
  <c r="G26" i="43"/>
  <c r="E26" i="45" s="1"/>
  <c r="X26" i="45" s="1"/>
  <c r="Y26" i="45" s="1"/>
  <c r="G22" i="43"/>
  <c r="E22" i="45" s="1"/>
  <c r="X22" i="45" s="1"/>
  <c r="Y22" i="45" s="1"/>
  <c r="G18" i="43"/>
  <c r="E18" i="45" s="1"/>
  <c r="X18" i="45" s="1"/>
  <c r="Y18" i="45" s="1"/>
  <c r="G14" i="43"/>
  <c r="E14" i="45" s="1"/>
  <c r="X14" i="45" s="1"/>
  <c r="Y14" i="45" s="1"/>
  <c r="G10" i="43"/>
  <c r="E10" i="45" s="1"/>
  <c r="X10" i="45" s="1"/>
  <c r="Y10" i="45" s="1"/>
  <c r="G6" i="43"/>
  <c r="E6" i="45" s="1"/>
  <c r="X6" i="45" s="1"/>
  <c r="Y6" i="45" s="1"/>
  <c r="G271" i="43"/>
  <c r="E271" i="45" s="1"/>
  <c r="X271" i="45" s="1"/>
  <c r="Y271" i="45" s="1"/>
  <c r="G255" i="43"/>
  <c r="E255" i="45" s="1"/>
  <c r="X255" i="45" s="1"/>
  <c r="Y255" i="45" s="1"/>
  <c r="G226" i="43"/>
  <c r="E226" i="45" s="1"/>
  <c r="X226" i="45" s="1"/>
  <c r="Y226" i="45" s="1"/>
  <c r="G262" i="43"/>
  <c r="E262" i="45" s="1"/>
  <c r="X262" i="45" s="1"/>
  <c r="Y262" i="45" s="1"/>
  <c r="G247" i="43"/>
  <c r="E247" i="45" s="1"/>
  <c r="X247" i="45" s="1"/>
  <c r="Y247" i="45" s="1"/>
  <c r="G246" i="43"/>
  <c r="E246" i="45" s="1"/>
  <c r="X246" i="45" s="1"/>
  <c r="Y246" i="45" s="1"/>
  <c r="G231" i="43"/>
  <c r="E231" i="45" s="1"/>
  <c r="X231" i="45" s="1"/>
  <c r="Y231" i="45" s="1"/>
  <c r="G230" i="43"/>
  <c r="E230" i="45" s="1"/>
  <c r="X230" i="45" s="1"/>
  <c r="Y230" i="45" s="1"/>
  <c r="G225" i="43"/>
  <c r="E225" i="45" s="1"/>
  <c r="X225" i="45" s="1"/>
  <c r="Y225" i="45" s="1"/>
  <c r="G221" i="43"/>
  <c r="E221" i="45" s="1"/>
  <c r="X221" i="45" s="1"/>
  <c r="Y221" i="45" s="1"/>
  <c r="G217" i="43"/>
  <c r="E217" i="45" s="1"/>
  <c r="X217" i="45" s="1"/>
  <c r="Y217" i="45" s="1"/>
  <c r="G213" i="43"/>
  <c r="E213" i="45" s="1"/>
  <c r="X213" i="45" s="1"/>
  <c r="Y213" i="45" s="1"/>
  <c r="G209" i="43"/>
  <c r="E209" i="45" s="1"/>
  <c r="X209" i="45" s="1"/>
  <c r="Y209" i="45" s="1"/>
  <c r="G205" i="43"/>
  <c r="E205" i="45" s="1"/>
  <c r="X205" i="45" s="1"/>
  <c r="Y205" i="45" s="1"/>
  <c r="G201" i="43"/>
  <c r="E201" i="45" s="1"/>
  <c r="X201" i="45" s="1"/>
  <c r="Y201" i="45" s="1"/>
  <c r="G197" i="43"/>
  <c r="E197" i="45" s="1"/>
  <c r="X197" i="45" s="1"/>
  <c r="Y197" i="45" s="1"/>
  <c r="G193" i="43"/>
  <c r="E193" i="45" s="1"/>
  <c r="X193" i="45" s="1"/>
  <c r="Y193" i="45" s="1"/>
  <c r="G189" i="43"/>
  <c r="E189" i="45" s="1"/>
  <c r="X189" i="45" s="1"/>
  <c r="Y189" i="45" s="1"/>
  <c r="G185" i="43"/>
  <c r="E185" i="45" s="1"/>
  <c r="X185" i="45" s="1"/>
  <c r="Y185" i="45" s="1"/>
  <c r="G181" i="43"/>
  <c r="E181" i="45" s="1"/>
  <c r="X181" i="45" s="1"/>
  <c r="Y181" i="45" s="1"/>
  <c r="G177" i="43"/>
  <c r="E177" i="45" s="1"/>
  <c r="X177" i="45" s="1"/>
  <c r="Y177" i="45" s="1"/>
  <c r="G173" i="43"/>
  <c r="E173" i="45" s="1"/>
  <c r="X173" i="45" s="1"/>
  <c r="Y173" i="45" s="1"/>
  <c r="G169" i="43"/>
  <c r="E169" i="45" s="1"/>
  <c r="X169" i="45" s="1"/>
  <c r="Y169" i="45" s="1"/>
  <c r="G165" i="43"/>
  <c r="E165" i="45" s="1"/>
  <c r="X165" i="45" s="1"/>
  <c r="Y165" i="45" s="1"/>
  <c r="G161" i="43"/>
  <c r="E161" i="45" s="1"/>
  <c r="X161" i="45" s="1"/>
  <c r="Y161" i="45" s="1"/>
  <c r="G157" i="43"/>
  <c r="E157" i="45" s="1"/>
  <c r="X157" i="45" s="1"/>
  <c r="Y157" i="45" s="1"/>
  <c r="G153" i="43"/>
  <c r="E153" i="45" s="1"/>
  <c r="X153" i="45" s="1"/>
  <c r="Y153" i="45" s="1"/>
  <c r="G149" i="43"/>
  <c r="E149" i="45" s="1"/>
  <c r="X149" i="45" s="1"/>
  <c r="Y149" i="45" s="1"/>
  <c r="G145" i="43"/>
  <c r="E145" i="45" s="1"/>
  <c r="X145" i="45" s="1"/>
  <c r="Y145" i="45" s="1"/>
  <c r="G141" i="43"/>
  <c r="E141" i="45" s="1"/>
  <c r="X141" i="45" s="1"/>
  <c r="Y141" i="45" s="1"/>
  <c r="G137" i="43"/>
  <c r="E137" i="45" s="1"/>
  <c r="X137" i="45" s="1"/>
  <c r="Y137" i="45" s="1"/>
  <c r="G133" i="43"/>
  <c r="E133" i="45" s="1"/>
  <c r="X133" i="45" s="1"/>
  <c r="Y133" i="45" s="1"/>
  <c r="G129" i="43"/>
  <c r="E129" i="45" s="1"/>
  <c r="X129" i="45" s="1"/>
  <c r="Y129" i="45" s="1"/>
  <c r="G125" i="43"/>
  <c r="E125" i="45" s="1"/>
  <c r="X125" i="45" s="1"/>
  <c r="Y125" i="45" s="1"/>
  <c r="G121" i="43"/>
  <c r="E121" i="45" s="1"/>
  <c r="X121" i="45" s="1"/>
  <c r="Y121" i="45" s="1"/>
  <c r="G117" i="43"/>
  <c r="E117" i="45" s="1"/>
  <c r="X117" i="45" s="1"/>
  <c r="Y117" i="45" s="1"/>
  <c r="G113" i="43"/>
  <c r="E113" i="45" s="1"/>
  <c r="X113" i="45" s="1"/>
  <c r="Y113" i="45" s="1"/>
  <c r="G109" i="43"/>
  <c r="E109" i="45" s="1"/>
  <c r="X109" i="45" s="1"/>
  <c r="Y109" i="45" s="1"/>
  <c r="G105" i="43"/>
  <c r="E105" i="45" s="1"/>
  <c r="X105" i="45" s="1"/>
  <c r="Y105" i="45" s="1"/>
  <c r="G101" i="43"/>
  <c r="E101" i="45" s="1"/>
  <c r="X101" i="45" s="1"/>
  <c r="Y101" i="45" s="1"/>
  <c r="G97" i="43"/>
  <c r="E97" i="45" s="1"/>
  <c r="X97" i="45" s="1"/>
  <c r="Y97" i="45" s="1"/>
  <c r="G93" i="43"/>
  <c r="E93" i="45" s="1"/>
  <c r="X93" i="45" s="1"/>
  <c r="Y93" i="45" s="1"/>
  <c r="G89" i="43"/>
  <c r="E89" i="45" s="1"/>
  <c r="X89" i="45" s="1"/>
  <c r="Y89" i="45" s="1"/>
  <c r="G85" i="43"/>
  <c r="E85" i="45" s="1"/>
  <c r="X85" i="45" s="1"/>
  <c r="Y85" i="45" s="1"/>
  <c r="G81" i="43"/>
  <c r="E81" i="45" s="1"/>
  <c r="X81" i="45" s="1"/>
  <c r="Y81" i="45" s="1"/>
  <c r="G77" i="43"/>
  <c r="E77" i="45" s="1"/>
  <c r="X77" i="45" s="1"/>
  <c r="Y77" i="45" s="1"/>
  <c r="G73" i="43"/>
  <c r="E73" i="45" s="1"/>
  <c r="X73" i="45" s="1"/>
  <c r="Y73" i="45" s="1"/>
  <c r="G69" i="43"/>
  <c r="E69" i="45" s="1"/>
  <c r="X69" i="45" s="1"/>
  <c r="Y69" i="45" s="1"/>
  <c r="G65" i="43"/>
  <c r="E65" i="45" s="1"/>
  <c r="X65" i="45" s="1"/>
  <c r="Y65" i="45" s="1"/>
  <c r="G61" i="43"/>
  <c r="E61" i="45" s="1"/>
  <c r="X61" i="45" s="1"/>
  <c r="Y61" i="45" s="1"/>
  <c r="G57" i="43"/>
  <c r="E57" i="45" s="1"/>
  <c r="X57" i="45" s="1"/>
  <c r="Y57" i="45" s="1"/>
  <c r="G275" i="43"/>
  <c r="E275" i="45" s="1"/>
  <c r="X275" i="45" s="1"/>
  <c r="Y275" i="45" s="1"/>
  <c r="G259" i="43"/>
  <c r="E259" i="45" s="1"/>
  <c r="X259" i="45" s="1"/>
  <c r="Y259" i="45" s="1"/>
  <c r="G266" i="43"/>
  <c r="E266" i="45" s="1"/>
  <c r="X266" i="45" s="1"/>
  <c r="Y266" i="45" s="1"/>
  <c r="G251" i="43"/>
  <c r="E251" i="45" s="1"/>
  <c r="X251" i="45" s="1"/>
  <c r="Y251" i="45" s="1"/>
  <c r="G250" i="43"/>
  <c r="E250" i="45" s="1"/>
  <c r="X250" i="45" s="1"/>
  <c r="Y250" i="45" s="1"/>
  <c r="G235" i="43"/>
  <c r="E235" i="45" s="1"/>
  <c r="X235" i="45" s="1"/>
  <c r="Y235" i="45" s="1"/>
  <c r="G234" i="43"/>
  <c r="E234" i="45" s="1"/>
  <c r="X234" i="45" s="1"/>
  <c r="Y234" i="45" s="1"/>
  <c r="G224" i="43"/>
  <c r="E224" i="45" s="1"/>
  <c r="X224" i="45" s="1"/>
  <c r="Y224" i="45" s="1"/>
  <c r="G220" i="43"/>
  <c r="E220" i="45" s="1"/>
  <c r="X220" i="45" s="1"/>
  <c r="Y220" i="45" s="1"/>
  <c r="G216" i="43"/>
  <c r="E216" i="45" s="1"/>
  <c r="X216" i="45" s="1"/>
  <c r="Y216" i="45" s="1"/>
  <c r="G212" i="43"/>
  <c r="E212" i="45" s="1"/>
  <c r="X212" i="45" s="1"/>
  <c r="Y212" i="45" s="1"/>
  <c r="G208" i="43"/>
  <c r="E208" i="45" s="1"/>
  <c r="X208" i="45" s="1"/>
  <c r="Y208" i="45" s="1"/>
  <c r="G204" i="43"/>
  <c r="E204" i="45" s="1"/>
  <c r="X204" i="45" s="1"/>
  <c r="Y204" i="45" s="1"/>
  <c r="G200" i="43"/>
  <c r="E200" i="45" s="1"/>
  <c r="X200" i="45" s="1"/>
  <c r="Y200" i="45" s="1"/>
  <c r="G196" i="43"/>
  <c r="E196" i="45" s="1"/>
  <c r="X196" i="45" s="1"/>
  <c r="Y196" i="45" s="1"/>
  <c r="G192" i="43"/>
  <c r="E192" i="45" s="1"/>
  <c r="X192" i="45" s="1"/>
  <c r="Y192" i="45" s="1"/>
  <c r="G188" i="43"/>
  <c r="E188" i="45" s="1"/>
  <c r="X188" i="45" s="1"/>
  <c r="Y188" i="45" s="1"/>
  <c r="G184" i="43"/>
  <c r="E184" i="45" s="1"/>
  <c r="X184" i="45" s="1"/>
  <c r="Y184" i="45" s="1"/>
  <c r="G180" i="43"/>
  <c r="E180" i="45" s="1"/>
  <c r="X180" i="45" s="1"/>
  <c r="Y180" i="45" s="1"/>
  <c r="G176" i="43"/>
  <c r="E176" i="45" s="1"/>
  <c r="X176" i="45" s="1"/>
  <c r="Y176" i="45" s="1"/>
  <c r="G172" i="43"/>
  <c r="E172" i="45" s="1"/>
  <c r="X172" i="45" s="1"/>
  <c r="Y172" i="45" s="1"/>
  <c r="G168" i="43"/>
  <c r="E168" i="45" s="1"/>
  <c r="X168" i="45" s="1"/>
  <c r="Y168" i="45" s="1"/>
  <c r="G164" i="43"/>
  <c r="E164" i="45" s="1"/>
  <c r="X164" i="45" s="1"/>
  <c r="Y164" i="45" s="1"/>
  <c r="G160" i="43"/>
  <c r="E160" i="45" s="1"/>
  <c r="X160" i="45" s="1"/>
  <c r="Y160" i="45" s="1"/>
  <c r="G156" i="43"/>
  <c r="E156" i="45" s="1"/>
  <c r="X156" i="45" s="1"/>
  <c r="Y156" i="45" s="1"/>
  <c r="G152" i="43"/>
  <c r="E152" i="45" s="1"/>
  <c r="X152" i="45" s="1"/>
  <c r="Y152" i="45" s="1"/>
  <c r="G148" i="43"/>
  <c r="E148" i="45" s="1"/>
  <c r="X148" i="45" s="1"/>
  <c r="Y148" i="45" s="1"/>
  <c r="G144" i="43"/>
  <c r="E144" i="45" s="1"/>
  <c r="X144" i="45" s="1"/>
  <c r="Y144" i="45" s="1"/>
  <c r="G140" i="43"/>
  <c r="E140" i="45" s="1"/>
  <c r="X140" i="45" s="1"/>
  <c r="Y140" i="45" s="1"/>
  <c r="G136" i="43"/>
  <c r="E136" i="45" s="1"/>
  <c r="X136" i="45" s="1"/>
  <c r="Y136" i="45" s="1"/>
  <c r="G132" i="43"/>
  <c r="E132" i="45" s="1"/>
  <c r="X132" i="45" s="1"/>
  <c r="Y132" i="45" s="1"/>
  <c r="G128" i="43"/>
  <c r="E128" i="45" s="1"/>
  <c r="X128" i="45" s="1"/>
  <c r="Y128" i="45" s="1"/>
  <c r="G124" i="43"/>
  <c r="E124" i="45" s="1"/>
  <c r="X124" i="45" s="1"/>
  <c r="Y124" i="45" s="1"/>
  <c r="G120" i="43"/>
  <c r="E120" i="45" s="1"/>
  <c r="X120" i="45" s="1"/>
  <c r="Y120" i="45" s="1"/>
  <c r="G116" i="43"/>
  <c r="E116" i="45" s="1"/>
  <c r="X116" i="45" s="1"/>
  <c r="Y116" i="45" s="1"/>
  <c r="G112" i="43"/>
  <c r="E112" i="45" s="1"/>
  <c r="X112" i="45" s="1"/>
  <c r="Y112" i="45" s="1"/>
  <c r="G108" i="43"/>
  <c r="E108" i="45" s="1"/>
  <c r="X108" i="45" s="1"/>
  <c r="Y108" i="45" s="1"/>
  <c r="G104" i="43"/>
  <c r="E104" i="45" s="1"/>
  <c r="X104" i="45" s="1"/>
  <c r="Y104" i="45" s="1"/>
  <c r="G100" i="43"/>
  <c r="E100" i="45" s="1"/>
  <c r="X100" i="45" s="1"/>
  <c r="Y100" i="45" s="1"/>
  <c r="G96" i="43"/>
  <c r="E96" i="45" s="1"/>
  <c r="X96" i="45" s="1"/>
  <c r="Y96" i="45" s="1"/>
  <c r="G92" i="43"/>
  <c r="E92" i="45" s="1"/>
  <c r="X92" i="45" s="1"/>
  <c r="Y92" i="45" s="1"/>
  <c r="G88" i="43"/>
  <c r="E88" i="45" s="1"/>
  <c r="X88" i="45" s="1"/>
  <c r="Y88" i="45" s="1"/>
  <c r="G84" i="43"/>
  <c r="E84" i="45" s="1"/>
  <c r="X84" i="45" s="1"/>
  <c r="Y84" i="45" s="1"/>
  <c r="G80" i="43"/>
  <c r="E80" i="45" s="1"/>
  <c r="X80" i="45" s="1"/>
  <c r="Y80" i="45" s="1"/>
  <c r="G76" i="43"/>
  <c r="E76" i="45" s="1"/>
  <c r="X76" i="45" s="1"/>
  <c r="Y76" i="45" s="1"/>
  <c r="G72" i="43"/>
  <c r="E72" i="45" s="1"/>
  <c r="X72" i="45" s="1"/>
  <c r="Y72" i="45" s="1"/>
  <c r="G68" i="43"/>
  <c r="E68" i="45" s="1"/>
  <c r="X68" i="45" s="1"/>
  <c r="Y68" i="45" s="1"/>
  <c r="G64" i="43"/>
  <c r="E64" i="45" s="1"/>
  <c r="X64" i="45" s="1"/>
  <c r="Y64" i="45" s="1"/>
  <c r="G263" i="43"/>
  <c r="E263" i="45" s="1"/>
  <c r="X263" i="45" s="1"/>
  <c r="Y263" i="45" s="1"/>
  <c r="G287" i="43"/>
  <c r="E287" i="45" s="1"/>
  <c r="X287" i="45" s="1"/>
  <c r="Y287" i="45" s="1"/>
  <c r="G270" i="43"/>
  <c r="E270" i="45" s="1"/>
  <c r="X270" i="45" s="1"/>
  <c r="Y270" i="45" s="1"/>
  <c r="G239" i="43"/>
  <c r="E239" i="45" s="1"/>
  <c r="X239" i="45" s="1"/>
  <c r="Y239" i="45" s="1"/>
  <c r="G238" i="43"/>
  <c r="E238" i="45" s="1"/>
  <c r="X238" i="45" s="1"/>
  <c r="Y238" i="45" s="1"/>
  <c r="G223" i="43"/>
  <c r="E223" i="45" s="1"/>
  <c r="X223" i="45" s="1"/>
  <c r="Y223" i="45" s="1"/>
  <c r="G219" i="43"/>
  <c r="E219" i="45" s="1"/>
  <c r="X219" i="45" s="1"/>
  <c r="Y219" i="45" s="1"/>
  <c r="G215" i="43"/>
  <c r="E215" i="45" s="1"/>
  <c r="X215" i="45" s="1"/>
  <c r="Y215" i="45" s="1"/>
  <c r="G211" i="43"/>
  <c r="E211" i="45" s="1"/>
  <c r="X211" i="45" s="1"/>
  <c r="Y211" i="45" s="1"/>
  <c r="G207" i="43"/>
  <c r="E207" i="45" s="1"/>
  <c r="X207" i="45" s="1"/>
  <c r="Y207" i="45" s="1"/>
  <c r="G203" i="43"/>
  <c r="E203" i="45" s="1"/>
  <c r="X203" i="45" s="1"/>
  <c r="Y203" i="45" s="1"/>
  <c r="G199" i="43"/>
  <c r="E199" i="45" s="1"/>
  <c r="X199" i="45" s="1"/>
  <c r="Y199" i="45" s="1"/>
  <c r="G195" i="43"/>
  <c r="E195" i="45" s="1"/>
  <c r="X195" i="45" s="1"/>
  <c r="Y195" i="45" s="1"/>
  <c r="G191" i="43"/>
  <c r="E191" i="45" s="1"/>
  <c r="X191" i="45" s="1"/>
  <c r="Y191" i="45" s="1"/>
  <c r="G187" i="43"/>
  <c r="E187" i="45" s="1"/>
  <c r="X187" i="45" s="1"/>
  <c r="Y187" i="45" s="1"/>
  <c r="G183" i="43"/>
  <c r="E183" i="45" s="1"/>
  <c r="X183" i="45" s="1"/>
  <c r="Y183" i="45" s="1"/>
  <c r="G179" i="43"/>
  <c r="E179" i="45" s="1"/>
  <c r="X179" i="45" s="1"/>
  <c r="Y179" i="45" s="1"/>
  <c r="G175" i="43"/>
  <c r="E175" i="45" s="1"/>
  <c r="X175" i="45" s="1"/>
  <c r="Y175" i="45" s="1"/>
  <c r="G159" i="43"/>
  <c r="E159" i="45" s="1"/>
  <c r="X159" i="45" s="1"/>
  <c r="Y159" i="45" s="1"/>
  <c r="G127" i="43"/>
  <c r="E127" i="45" s="1"/>
  <c r="X127" i="45" s="1"/>
  <c r="Y127" i="45" s="1"/>
  <c r="G87" i="43"/>
  <c r="E87" i="45" s="1"/>
  <c r="X87" i="45" s="1"/>
  <c r="Y87" i="45" s="1"/>
  <c r="G45" i="43"/>
  <c r="E45" i="45" s="1"/>
  <c r="X45" i="45" s="1"/>
  <c r="Y45" i="45" s="1"/>
  <c r="G35" i="43"/>
  <c r="E35" i="45" s="1"/>
  <c r="X35" i="45" s="1"/>
  <c r="Y35" i="45" s="1"/>
  <c r="G24" i="43"/>
  <c r="E24" i="45" s="1"/>
  <c r="X24" i="45" s="1"/>
  <c r="Y24" i="45" s="1"/>
  <c r="G13" i="43"/>
  <c r="E13" i="45" s="1"/>
  <c r="X13" i="45" s="1"/>
  <c r="Y13" i="45" s="1"/>
  <c r="G171" i="43"/>
  <c r="E171" i="45" s="1"/>
  <c r="X171" i="45" s="1"/>
  <c r="Y171" i="45" s="1"/>
  <c r="G139" i="43"/>
  <c r="E139" i="45" s="1"/>
  <c r="X139" i="45" s="1"/>
  <c r="Y139" i="45" s="1"/>
  <c r="G107" i="43"/>
  <c r="E107" i="45" s="1"/>
  <c r="X107" i="45" s="1"/>
  <c r="Y107" i="45" s="1"/>
  <c r="G67" i="43"/>
  <c r="E67" i="45" s="1"/>
  <c r="X67" i="45" s="1"/>
  <c r="Y67" i="45" s="1"/>
  <c r="G60" i="43"/>
  <c r="E60" i="45" s="1"/>
  <c r="X60" i="45" s="1"/>
  <c r="Y60" i="45" s="1"/>
  <c r="G59" i="43"/>
  <c r="E59" i="45" s="1"/>
  <c r="X59" i="45" s="1"/>
  <c r="Y59" i="45" s="1"/>
  <c r="G44" i="43"/>
  <c r="E44" i="45" s="1"/>
  <c r="X44" i="45" s="1"/>
  <c r="Y44" i="45" s="1"/>
  <c r="G33" i="43"/>
  <c r="E33" i="45" s="1"/>
  <c r="X33" i="45" s="1"/>
  <c r="Y33" i="45" s="1"/>
  <c r="G23" i="43"/>
  <c r="E23" i="45" s="1"/>
  <c r="X23" i="45" s="1"/>
  <c r="Y23" i="45" s="1"/>
  <c r="G12" i="43"/>
  <c r="E12" i="45" s="1"/>
  <c r="X12" i="45" s="1"/>
  <c r="Y12" i="45" s="1"/>
  <c r="G3" i="43"/>
  <c r="G151" i="43"/>
  <c r="E151" i="45" s="1"/>
  <c r="X151" i="45" s="1"/>
  <c r="Y151" i="45" s="1"/>
  <c r="G119" i="43"/>
  <c r="E119" i="45" s="1"/>
  <c r="X119" i="45" s="1"/>
  <c r="Y119" i="45" s="1"/>
  <c r="G79" i="43"/>
  <c r="E79" i="45" s="1"/>
  <c r="X79" i="45" s="1"/>
  <c r="Y79" i="45" s="1"/>
  <c r="G43" i="43"/>
  <c r="E43" i="45" s="1"/>
  <c r="X43" i="45" s="1"/>
  <c r="Y43" i="45" s="1"/>
  <c r="G32" i="43"/>
  <c r="E32" i="45" s="1"/>
  <c r="X32" i="45" s="1"/>
  <c r="Y32" i="45" s="1"/>
  <c r="G21" i="43"/>
  <c r="E21" i="45" s="1"/>
  <c r="X21" i="45" s="1"/>
  <c r="Y21" i="45" s="1"/>
  <c r="G11" i="43"/>
  <c r="E11" i="45" s="1"/>
  <c r="X11" i="45" s="1"/>
  <c r="Y11" i="45" s="1"/>
  <c r="G163" i="43"/>
  <c r="E163" i="45" s="1"/>
  <c r="X163" i="45" s="1"/>
  <c r="Y163" i="45" s="1"/>
  <c r="G131" i="43"/>
  <c r="E131" i="45" s="1"/>
  <c r="X131" i="45" s="1"/>
  <c r="Y131" i="45" s="1"/>
  <c r="G99" i="43"/>
  <c r="E99" i="45" s="1"/>
  <c r="X99" i="45" s="1"/>
  <c r="Y99" i="45" s="1"/>
  <c r="G91" i="43"/>
  <c r="E91" i="45" s="1"/>
  <c r="X91" i="45" s="1"/>
  <c r="Y91" i="45" s="1"/>
  <c r="G53" i="43"/>
  <c r="E53" i="45" s="1"/>
  <c r="X53" i="45" s="1"/>
  <c r="Y53" i="45" s="1"/>
  <c r="G52" i="43"/>
  <c r="E52" i="45" s="1"/>
  <c r="X52" i="45" s="1"/>
  <c r="Y52" i="45" s="1"/>
  <c r="G41" i="43"/>
  <c r="E41" i="45" s="1"/>
  <c r="X41" i="45" s="1"/>
  <c r="Y41" i="45" s="1"/>
  <c r="G31" i="43"/>
  <c r="E31" i="45" s="1"/>
  <c r="X31" i="45" s="1"/>
  <c r="Y31" i="45" s="1"/>
  <c r="G20" i="43"/>
  <c r="E20" i="45" s="1"/>
  <c r="X20" i="45" s="1"/>
  <c r="Y20" i="45" s="1"/>
  <c r="G9" i="43"/>
  <c r="E9" i="45" s="1"/>
  <c r="X9" i="45" s="1"/>
  <c r="Y9" i="45" s="1"/>
  <c r="G143" i="43"/>
  <c r="E143" i="45" s="1"/>
  <c r="X143" i="45" s="1"/>
  <c r="Y143" i="45" s="1"/>
  <c r="G111" i="43"/>
  <c r="E111" i="45" s="1"/>
  <c r="X111" i="45" s="1"/>
  <c r="Y111" i="45" s="1"/>
  <c r="G71" i="43"/>
  <c r="E71" i="45" s="1"/>
  <c r="X71" i="45" s="1"/>
  <c r="Y71" i="45" s="1"/>
  <c r="G56" i="43"/>
  <c r="E56" i="45" s="1"/>
  <c r="X56" i="45" s="1"/>
  <c r="Y56" i="45" s="1"/>
  <c r="G51" i="43"/>
  <c r="E51" i="45" s="1"/>
  <c r="X51" i="45" s="1"/>
  <c r="Y51" i="45" s="1"/>
  <c r="G40" i="43"/>
  <c r="E40" i="45" s="1"/>
  <c r="X40" i="45" s="1"/>
  <c r="Y40" i="45" s="1"/>
  <c r="G29" i="43"/>
  <c r="E29" i="45" s="1"/>
  <c r="X29" i="45" s="1"/>
  <c r="Y29" i="45" s="1"/>
  <c r="G19" i="43"/>
  <c r="E19" i="45" s="1"/>
  <c r="X19" i="45" s="1"/>
  <c r="Y19" i="45" s="1"/>
  <c r="G8" i="43"/>
  <c r="E8" i="45" s="1"/>
  <c r="X8" i="45" s="1"/>
  <c r="Y8" i="45" s="1"/>
  <c r="G155" i="43"/>
  <c r="E155" i="45" s="1"/>
  <c r="X155" i="45" s="1"/>
  <c r="Y155" i="45" s="1"/>
  <c r="G123" i="43"/>
  <c r="E123" i="45" s="1"/>
  <c r="X123" i="45" s="1"/>
  <c r="Y123" i="45" s="1"/>
  <c r="G83" i="43"/>
  <c r="E83" i="45" s="1"/>
  <c r="X83" i="45" s="1"/>
  <c r="Y83" i="45" s="1"/>
  <c r="G55" i="43"/>
  <c r="E55" i="45" s="1"/>
  <c r="X55" i="45" s="1"/>
  <c r="Y55" i="45" s="1"/>
  <c r="G49" i="43"/>
  <c r="E49" i="45" s="1"/>
  <c r="X49" i="45" s="1"/>
  <c r="Y49" i="45" s="1"/>
  <c r="G39" i="43"/>
  <c r="E39" i="45" s="1"/>
  <c r="X39" i="45" s="1"/>
  <c r="Y39" i="45" s="1"/>
  <c r="G28" i="43"/>
  <c r="E28" i="45" s="1"/>
  <c r="X28" i="45" s="1"/>
  <c r="Y28" i="45" s="1"/>
  <c r="G17" i="43"/>
  <c r="E17" i="45" s="1"/>
  <c r="X17" i="45" s="1"/>
  <c r="Y17" i="45" s="1"/>
  <c r="G7" i="43"/>
  <c r="E7" i="45" s="1"/>
  <c r="X7" i="45" s="1"/>
  <c r="Y7" i="45" s="1"/>
  <c r="G167" i="43"/>
  <c r="E167" i="45" s="1"/>
  <c r="X167" i="45" s="1"/>
  <c r="Y167" i="45" s="1"/>
  <c r="G135" i="43"/>
  <c r="E135" i="45" s="1"/>
  <c r="X135" i="45" s="1"/>
  <c r="Y135" i="45" s="1"/>
  <c r="G103" i="43"/>
  <c r="E103" i="45" s="1"/>
  <c r="X103" i="45" s="1"/>
  <c r="Y103" i="45" s="1"/>
  <c r="G95" i="43"/>
  <c r="E95" i="45" s="1"/>
  <c r="X95" i="45" s="1"/>
  <c r="Y95" i="45" s="1"/>
  <c r="G48" i="43"/>
  <c r="E48" i="45" s="1"/>
  <c r="X48" i="45" s="1"/>
  <c r="Y48" i="45" s="1"/>
  <c r="G37" i="43"/>
  <c r="E37" i="45" s="1"/>
  <c r="X37" i="45" s="1"/>
  <c r="Y37" i="45" s="1"/>
  <c r="G27" i="43"/>
  <c r="E27" i="45" s="1"/>
  <c r="X27" i="45" s="1"/>
  <c r="Y27" i="45" s="1"/>
  <c r="G16" i="43"/>
  <c r="E16" i="45" s="1"/>
  <c r="X16" i="45" s="1"/>
  <c r="Y16" i="45" s="1"/>
  <c r="G5" i="43"/>
  <c r="E5" i="45" s="1"/>
  <c r="X5" i="45" s="1"/>
  <c r="Y5" i="45" s="1"/>
  <c r="G147" i="43"/>
  <c r="E147" i="45" s="1"/>
  <c r="X147" i="45" s="1"/>
  <c r="Y147" i="45" s="1"/>
  <c r="G115" i="43"/>
  <c r="E115" i="45" s="1"/>
  <c r="X115" i="45" s="1"/>
  <c r="Y115" i="45" s="1"/>
  <c r="G75" i="43"/>
  <c r="E75" i="45" s="1"/>
  <c r="X75" i="45" s="1"/>
  <c r="Y75" i="45" s="1"/>
  <c r="G63" i="43"/>
  <c r="E63" i="45" s="1"/>
  <c r="X63" i="45" s="1"/>
  <c r="Y63" i="45" s="1"/>
  <c r="G47" i="43"/>
  <c r="E47" i="45" s="1"/>
  <c r="X47" i="45" s="1"/>
  <c r="Y47" i="45" s="1"/>
  <c r="G36" i="43"/>
  <c r="E36" i="45" s="1"/>
  <c r="X36" i="45" s="1"/>
  <c r="Y36" i="45" s="1"/>
  <c r="G25" i="43"/>
  <c r="E25" i="45" s="1"/>
  <c r="X25" i="45" s="1"/>
  <c r="Y25" i="45" s="1"/>
  <c r="G15" i="43"/>
  <c r="E15" i="45" s="1"/>
  <c r="X15" i="45" s="1"/>
  <c r="Y15" i="45" s="1"/>
  <c r="G4" i="43"/>
  <c r="E4" i="45" s="1"/>
  <c r="X4" i="45" s="1"/>
  <c r="Y4" i="45" s="1"/>
  <c r="I288" i="43"/>
  <c r="G288" i="45" s="1"/>
  <c r="AB288" i="45" s="1"/>
  <c r="AC288" i="45" s="1"/>
  <c r="I284" i="43"/>
  <c r="G284" i="45" s="1"/>
  <c r="AB284" i="45" s="1"/>
  <c r="AC284" i="45" s="1"/>
  <c r="I280" i="43"/>
  <c r="G280" i="45" s="1"/>
  <c r="AB280" i="45" s="1"/>
  <c r="AC280" i="45" s="1"/>
  <c r="I276" i="43"/>
  <c r="G276" i="45" s="1"/>
  <c r="AB276" i="45" s="1"/>
  <c r="AC276" i="45" s="1"/>
  <c r="I272" i="43"/>
  <c r="G272" i="45" s="1"/>
  <c r="AB272" i="45" s="1"/>
  <c r="AC272" i="45" s="1"/>
  <c r="I268" i="43"/>
  <c r="G268" i="45" s="1"/>
  <c r="AB268" i="45" s="1"/>
  <c r="AC268" i="45" s="1"/>
  <c r="I264" i="43"/>
  <c r="G264" i="45" s="1"/>
  <c r="AB264" i="45" s="1"/>
  <c r="AC264" i="45" s="1"/>
  <c r="I260" i="43"/>
  <c r="G260" i="45" s="1"/>
  <c r="AB260" i="45" s="1"/>
  <c r="AC260" i="45" s="1"/>
  <c r="I256" i="43"/>
  <c r="G256" i="45" s="1"/>
  <c r="AB256" i="45" s="1"/>
  <c r="AC256" i="45" s="1"/>
  <c r="I252" i="43"/>
  <c r="G252" i="45" s="1"/>
  <c r="AB252" i="45" s="1"/>
  <c r="AC252" i="45" s="1"/>
  <c r="I248" i="43"/>
  <c r="G248" i="45" s="1"/>
  <c r="AB248" i="45" s="1"/>
  <c r="AC248" i="45" s="1"/>
  <c r="I244" i="43"/>
  <c r="G244" i="45" s="1"/>
  <c r="AB244" i="45" s="1"/>
  <c r="AC244" i="45" s="1"/>
  <c r="I240" i="43"/>
  <c r="G240" i="45" s="1"/>
  <c r="AB240" i="45" s="1"/>
  <c r="AC240" i="45" s="1"/>
  <c r="I236" i="43"/>
  <c r="G236" i="45" s="1"/>
  <c r="AB236" i="45" s="1"/>
  <c r="AC236" i="45" s="1"/>
  <c r="I232" i="43"/>
  <c r="G232" i="45" s="1"/>
  <c r="AB232" i="45" s="1"/>
  <c r="AC232" i="45" s="1"/>
  <c r="I228" i="43"/>
  <c r="G228" i="45" s="1"/>
  <c r="AB228" i="45" s="1"/>
  <c r="AC228" i="45" s="1"/>
  <c r="I287" i="43"/>
  <c r="G287" i="45" s="1"/>
  <c r="AB287" i="45" s="1"/>
  <c r="AC287" i="45" s="1"/>
  <c r="I283" i="43"/>
  <c r="G283" i="45" s="1"/>
  <c r="AB283" i="45" s="1"/>
  <c r="AC283" i="45" s="1"/>
  <c r="I279" i="43"/>
  <c r="G279" i="45" s="1"/>
  <c r="AB279" i="45" s="1"/>
  <c r="AC279" i="45" s="1"/>
  <c r="I275" i="43"/>
  <c r="G275" i="45" s="1"/>
  <c r="AB275" i="45" s="1"/>
  <c r="AC275" i="45" s="1"/>
  <c r="I271" i="43"/>
  <c r="G271" i="45" s="1"/>
  <c r="AB271" i="45" s="1"/>
  <c r="AC271" i="45" s="1"/>
  <c r="I267" i="43"/>
  <c r="G267" i="45" s="1"/>
  <c r="AB267" i="45" s="1"/>
  <c r="AC267" i="45" s="1"/>
  <c r="I263" i="43"/>
  <c r="G263" i="45" s="1"/>
  <c r="AB263" i="45" s="1"/>
  <c r="AC263" i="45" s="1"/>
  <c r="I259" i="43"/>
  <c r="G259" i="45" s="1"/>
  <c r="AB259" i="45" s="1"/>
  <c r="AC259" i="45" s="1"/>
  <c r="I255" i="43"/>
  <c r="G255" i="45" s="1"/>
  <c r="AB255" i="45" s="1"/>
  <c r="AC255" i="45" s="1"/>
  <c r="I251" i="43"/>
  <c r="G251" i="45" s="1"/>
  <c r="AB251" i="45" s="1"/>
  <c r="AC251" i="45" s="1"/>
  <c r="I247" i="43"/>
  <c r="G247" i="45" s="1"/>
  <c r="AB247" i="45" s="1"/>
  <c r="AC247" i="45" s="1"/>
  <c r="I243" i="43"/>
  <c r="G243" i="45" s="1"/>
  <c r="AB243" i="45" s="1"/>
  <c r="AC243" i="45" s="1"/>
  <c r="I239" i="43"/>
  <c r="G239" i="45" s="1"/>
  <c r="AB239" i="45" s="1"/>
  <c r="AC239" i="45" s="1"/>
  <c r="I235" i="43"/>
  <c r="G235" i="45" s="1"/>
  <c r="AB235" i="45" s="1"/>
  <c r="AC235" i="45" s="1"/>
  <c r="I231" i="43"/>
  <c r="G231" i="45" s="1"/>
  <c r="AB231" i="45" s="1"/>
  <c r="AC231" i="45" s="1"/>
  <c r="I227" i="43"/>
  <c r="G227" i="45" s="1"/>
  <c r="AB227" i="45" s="1"/>
  <c r="AC227" i="45" s="1"/>
  <c r="I285" i="43"/>
  <c r="G285" i="45" s="1"/>
  <c r="AB285" i="45" s="1"/>
  <c r="AC285" i="45" s="1"/>
  <c r="I281" i="43"/>
  <c r="G281" i="45" s="1"/>
  <c r="AB281" i="45" s="1"/>
  <c r="AC281" i="45" s="1"/>
  <c r="I277" i="43"/>
  <c r="G277" i="45" s="1"/>
  <c r="AB277" i="45" s="1"/>
  <c r="AC277" i="45" s="1"/>
  <c r="I274" i="43"/>
  <c r="G274" i="45" s="1"/>
  <c r="AB274" i="45" s="1"/>
  <c r="AC274" i="45" s="1"/>
  <c r="I261" i="43"/>
  <c r="G261" i="45" s="1"/>
  <c r="AB261" i="45" s="1"/>
  <c r="AC261" i="45" s="1"/>
  <c r="I258" i="43"/>
  <c r="G258" i="45" s="1"/>
  <c r="AB258" i="45" s="1"/>
  <c r="AC258" i="45" s="1"/>
  <c r="I226" i="43"/>
  <c r="G226" i="45" s="1"/>
  <c r="AB226" i="45" s="1"/>
  <c r="AC226" i="45" s="1"/>
  <c r="I246" i="43"/>
  <c r="G246" i="45" s="1"/>
  <c r="AB246" i="45" s="1"/>
  <c r="AC246" i="45" s="1"/>
  <c r="I245" i="43"/>
  <c r="G245" i="45" s="1"/>
  <c r="AB245" i="45" s="1"/>
  <c r="AC245" i="45" s="1"/>
  <c r="I230" i="43"/>
  <c r="G230" i="45" s="1"/>
  <c r="AB230" i="45" s="1"/>
  <c r="AC230" i="45" s="1"/>
  <c r="I229" i="43"/>
  <c r="G229" i="45" s="1"/>
  <c r="AB229" i="45" s="1"/>
  <c r="AC229" i="45" s="1"/>
  <c r="I225" i="43"/>
  <c r="G225" i="45" s="1"/>
  <c r="AB225" i="45" s="1"/>
  <c r="AC225" i="45" s="1"/>
  <c r="I221" i="43"/>
  <c r="G221" i="45" s="1"/>
  <c r="AB221" i="45" s="1"/>
  <c r="AC221" i="45" s="1"/>
  <c r="I217" i="43"/>
  <c r="G217" i="45" s="1"/>
  <c r="AB217" i="45" s="1"/>
  <c r="AC217" i="45" s="1"/>
  <c r="I213" i="43"/>
  <c r="G213" i="45" s="1"/>
  <c r="AB213" i="45" s="1"/>
  <c r="AC213" i="45" s="1"/>
  <c r="I209" i="43"/>
  <c r="G209" i="45" s="1"/>
  <c r="AB209" i="45" s="1"/>
  <c r="AC209" i="45" s="1"/>
  <c r="I205" i="43"/>
  <c r="G205" i="45" s="1"/>
  <c r="AB205" i="45" s="1"/>
  <c r="AC205" i="45" s="1"/>
  <c r="I201" i="43"/>
  <c r="G201" i="45" s="1"/>
  <c r="AB201" i="45" s="1"/>
  <c r="AC201" i="45" s="1"/>
  <c r="I197" i="43"/>
  <c r="G197" i="45" s="1"/>
  <c r="AB197" i="45" s="1"/>
  <c r="AC197" i="45" s="1"/>
  <c r="I193" i="43"/>
  <c r="G193" i="45" s="1"/>
  <c r="AB193" i="45" s="1"/>
  <c r="AC193" i="45" s="1"/>
  <c r="I189" i="43"/>
  <c r="G189" i="45" s="1"/>
  <c r="AB189" i="45" s="1"/>
  <c r="AC189" i="45" s="1"/>
  <c r="I185" i="43"/>
  <c r="G185" i="45" s="1"/>
  <c r="AB185" i="45" s="1"/>
  <c r="AC185" i="45" s="1"/>
  <c r="I181" i="43"/>
  <c r="G181" i="45" s="1"/>
  <c r="AB181" i="45" s="1"/>
  <c r="AC181" i="45" s="1"/>
  <c r="I177" i="43"/>
  <c r="G177" i="45" s="1"/>
  <c r="AB177" i="45" s="1"/>
  <c r="AC177" i="45" s="1"/>
  <c r="I173" i="43"/>
  <c r="G173" i="45" s="1"/>
  <c r="AB173" i="45" s="1"/>
  <c r="AC173" i="45" s="1"/>
  <c r="I169" i="43"/>
  <c r="G169" i="45" s="1"/>
  <c r="AB169" i="45" s="1"/>
  <c r="AC169" i="45" s="1"/>
  <c r="I165" i="43"/>
  <c r="G165" i="45" s="1"/>
  <c r="AB165" i="45" s="1"/>
  <c r="AC165" i="45" s="1"/>
  <c r="I161" i="43"/>
  <c r="G161" i="45" s="1"/>
  <c r="AB161" i="45" s="1"/>
  <c r="AC161" i="45" s="1"/>
  <c r="I157" i="43"/>
  <c r="G157" i="45" s="1"/>
  <c r="AB157" i="45" s="1"/>
  <c r="AC157" i="45" s="1"/>
  <c r="I153" i="43"/>
  <c r="G153" i="45" s="1"/>
  <c r="AB153" i="45" s="1"/>
  <c r="AC153" i="45" s="1"/>
  <c r="I149" i="43"/>
  <c r="G149" i="45" s="1"/>
  <c r="AB149" i="45" s="1"/>
  <c r="AC149" i="45" s="1"/>
  <c r="I145" i="43"/>
  <c r="G145" i="45" s="1"/>
  <c r="AB145" i="45" s="1"/>
  <c r="AC145" i="45" s="1"/>
  <c r="I141" i="43"/>
  <c r="G141" i="45" s="1"/>
  <c r="AB141" i="45" s="1"/>
  <c r="AC141" i="45" s="1"/>
  <c r="I137" i="43"/>
  <c r="G137" i="45" s="1"/>
  <c r="AB137" i="45" s="1"/>
  <c r="AC137" i="45" s="1"/>
  <c r="I133" i="43"/>
  <c r="G133" i="45" s="1"/>
  <c r="AB133" i="45" s="1"/>
  <c r="AC133" i="45" s="1"/>
  <c r="I129" i="43"/>
  <c r="G129" i="45" s="1"/>
  <c r="AB129" i="45" s="1"/>
  <c r="AC129" i="45" s="1"/>
  <c r="I125" i="43"/>
  <c r="G125" i="45" s="1"/>
  <c r="AB125" i="45" s="1"/>
  <c r="AC125" i="45" s="1"/>
  <c r="I121" i="43"/>
  <c r="G121" i="45" s="1"/>
  <c r="AB121" i="45" s="1"/>
  <c r="AC121" i="45" s="1"/>
  <c r="I117" i="43"/>
  <c r="G117" i="45" s="1"/>
  <c r="AB117" i="45" s="1"/>
  <c r="AC117" i="45" s="1"/>
  <c r="I113" i="43"/>
  <c r="G113" i="45" s="1"/>
  <c r="AB113" i="45" s="1"/>
  <c r="AC113" i="45" s="1"/>
  <c r="I109" i="43"/>
  <c r="G109" i="45" s="1"/>
  <c r="AB109" i="45" s="1"/>
  <c r="AC109" i="45" s="1"/>
  <c r="I105" i="43"/>
  <c r="G105" i="45" s="1"/>
  <c r="AB105" i="45" s="1"/>
  <c r="AC105" i="45" s="1"/>
  <c r="I101" i="43"/>
  <c r="G101" i="45" s="1"/>
  <c r="AB101" i="45" s="1"/>
  <c r="AC101" i="45" s="1"/>
  <c r="I97" i="43"/>
  <c r="G97" i="45" s="1"/>
  <c r="AB97" i="45" s="1"/>
  <c r="AC97" i="45" s="1"/>
  <c r="I93" i="43"/>
  <c r="G93" i="45" s="1"/>
  <c r="AB93" i="45" s="1"/>
  <c r="AC93" i="45" s="1"/>
  <c r="I89" i="43"/>
  <c r="G89" i="45" s="1"/>
  <c r="AB89" i="45" s="1"/>
  <c r="AC89" i="45" s="1"/>
  <c r="I85" i="43"/>
  <c r="G85" i="45" s="1"/>
  <c r="AB85" i="45" s="1"/>
  <c r="AC85" i="45" s="1"/>
  <c r="I81" i="43"/>
  <c r="G81" i="45" s="1"/>
  <c r="AB81" i="45" s="1"/>
  <c r="AC81" i="45" s="1"/>
  <c r="I77" i="43"/>
  <c r="G77" i="45" s="1"/>
  <c r="AB77" i="45" s="1"/>
  <c r="AC77" i="45" s="1"/>
  <c r="I73" i="43"/>
  <c r="G73" i="45" s="1"/>
  <c r="AB73" i="45" s="1"/>
  <c r="AC73" i="45" s="1"/>
  <c r="I69" i="43"/>
  <c r="G69" i="45" s="1"/>
  <c r="AB69" i="45" s="1"/>
  <c r="AC69" i="45" s="1"/>
  <c r="I65" i="43"/>
  <c r="G65" i="45" s="1"/>
  <c r="AB65" i="45" s="1"/>
  <c r="AC65" i="45" s="1"/>
  <c r="I61" i="43"/>
  <c r="G61" i="45" s="1"/>
  <c r="AB61" i="45" s="1"/>
  <c r="AC61" i="45" s="1"/>
  <c r="I57" i="43"/>
  <c r="G57" i="45" s="1"/>
  <c r="AB57" i="45" s="1"/>
  <c r="AC57" i="45" s="1"/>
  <c r="I53" i="43"/>
  <c r="G53" i="45" s="1"/>
  <c r="AB53" i="45" s="1"/>
  <c r="AC53" i="45" s="1"/>
  <c r="I49" i="43"/>
  <c r="G49" i="45" s="1"/>
  <c r="AB49" i="45" s="1"/>
  <c r="AC49" i="45" s="1"/>
  <c r="I45" i="43"/>
  <c r="G45" i="45" s="1"/>
  <c r="AB45" i="45" s="1"/>
  <c r="AC45" i="45" s="1"/>
  <c r="I41" i="43"/>
  <c r="G41" i="45" s="1"/>
  <c r="AB41" i="45" s="1"/>
  <c r="AC41" i="45" s="1"/>
  <c r="I37" i="43"/>
  <c r="G37" i="45" s="1"/>
  <c r="AB37" i="45" s="1"/>
  <c r="AC37" i="45" s="1"/>
  <c r="I33" i="43"/>
  <c r="G33" i="45" s="1"/>
  <c r="AB33" i="45" s="1"/>
  <c r="AC33" i="45" s="1"/>
  <c r="I29" i="43"/>
  <c r="G29" i="45" s="1"/>
  <c r="AB29" i="45" s="1"/>
  <c r="AC29" i="45" s="1"/>
  <c r="I25" i="43"/>
  <c r="G25" i="45" s="1"/>
  <c r="AB25" i="45" s="1"/>
  <c r="AC25" i="45" s="1"/>
  <c r="I21" i="43"/>
  <c r="G21" i="45" s="1"/>
  <c r="AB21" i="45" s="1"/>
  <c r="AC21" i="45" s="1"/>
  <c r="I17" i="43"/>
  <c r="G17" i="45" s="1"/>
  <c r="AB17" i="45" s="1"/>
  <c r="AC17" i="45" s="1"/>
  <c r="I13" i="43"/>
  <c r="G13" i="45" s="1"/>
  <c r="AB13" i="45" s="1"/>
  <c r="AC13" i="45" s="1"/>
  <c r="I9" i="43"/>
  <c r="G9" i="45" s="1"/>
  <c r="AB9" i="45" s="1"/>
  <c r="AC9" i="45" s="1"/>
  <c r="I5" i="43"/>
  <c r="G5" i="45" s="1"/>
  <c r="AB5" i="45" s="1"/>
  <c r="AC5" i="45" s="1"/>
  <c r="I286" i="43"/>
  <c r="G286" i="45" s="1"/>
  <c r="AB286" i="45" s="1"/>
  <c r="AC286" i="45" s="1"/>
  <c r="I265" i="43"/>
  <c r="G265" i="45" s="1"/>
  <c r="AB265" i="45" s="1"/>
  <c r="AC265" i="45" s="1"/>
  <c r="I262" i="43"/>
  <c r="G262" i="45" s="1"/>
  <c r="AB262" i="45" s="1"/>
  <c r="AC262" i="45" s="1"/>
  <c r="I282" i="43"/>
  <c r="G282" i="45" s="1"/>
  <c r="AB282" i="45" s="1"/>
  <c r="AC282" i="45" s="1"/>
  <c r="I250" i="43"/>
  <c r="G250" i="45" s="1"/>
  <c r="AB250" i="45" s="1"/>
  <c r="AC250" i="45" s="1"/>
  <c r="I249" i="43"/>
  <c r="G249" i="45" s="1"/>
  <c r="AB249" i="45" s="1"/>
  <c r="AC249" i="45" s="1"/>
  <c r="I234" i="43"/>
  <c r="G234" i="45" s="1"/>
  <c r="AB234" i="45" s="1"/>
  <c r="AC234" i="45" s="1"/>
  <c r="I233" i="43"/>
  <c r="G233" i="45" s="1"/>
  <c r="AB233" i="45" s="1"/>
  <c r="AC233" i="45" s="1"/>
  <c r="I224" i="43"/>
  <c r="G224" i="45" s="1"/>
  <c r="AB224" i="45" s="1"/>
  <c r="AC224" i="45" s="1"/>
  <c r="I220" i="43"/>
  <c r="G220" i="45" s="1"/>
  <c r="AB220" i="45" s="1"/>
  <c r="AC220" i="45" s="1"/>
  <c r="I216" i="43"/>
  <c r="G216" i="45" s="1"/>
  <c r="AB216" i="45" s="1"/>
  <c r="AC216" i="45" s="1"/>
  <c r="I212" i="43"/>
  <c r="G212" i="45" s="1"/>
  <c r="AB212" i="45" s="1"/>
  <c r="AC212" i="45" s="1"/>
  <c r="I208" i="43"/>
  <c r="G208" i="45" s="1"/>
  <c r="AB208" i="45" s="1"/>
  <c r="AC208" i="45" s="1"/>
  <c r="I204" i="43"/>
  <c r="G204" i="45" s="1"/>
  <c r="AB204" i="45" s="1"/>
  <c r="AC204" i="45" s="1"/>
  <c r="I200" i="43"/>
  <c r="G200" i="45" s="1"/>
  <c r="AB200" i="45" s="1"/>
  <c r="AC200" i="45" s="1"/>
  <c r="I196" i="43"/>
  <c r="G196" i="45" s="1"/>
  <c r="AB196" i="45" s="1"/>
  <c r="AC196" i="45" s="1"/>
  <c r="I192" i="43"/>
  <c r="G192" i="45" s="1"/>
  <c r="AB192" i="45" s="1"/>
  <c r="AC192" i="45" s="1"/>
  <c r="I188" i="43"/>
  <c r="G188" i="45" s="1"/>
  <c r="AB188" i="45" s="1"/>
  <c r="AC188" i="45" s="1"/>
  <c r="I184" i="43"/>
  <c r="G184" i="45" s="1"/>
  <c r="AB184" i="45" s="1"/>
  <c r="AC184" i="45" s="1"/>
  <c r="I180" i="43"/>
  <c r="G180" i="45" s="1"/>
  <c r="AB180" i="45" s="1"/>
  <c r="AC180" i="45" s="1"/>
  <c r="I176" i="43"/>
  <c r="G176" i="45" s="1"/>
  <c r="AB176" i="45" s="1"/>
  <c r="AC176" i="45" s="1"/>
  <c r="I172" i="43"/>
  <c r="G172" i="45" s="1"/>
  <c r="AB172" i="45" s="1"/>
  <c r="AC172" i="45" s="1"/>
  <c r="I168" i="43"/>
  <c r="G168" i="45" s="1"/>
  <c r="AB168" i="45" s="1"/>
  <c r="AC168" i="45" s="1"/>
  <c r="I164" i="43"/>
  <c r="G164" i="45" s="1"/>
  <c r="AB164" i="45" s="1"/>
  <c r="AC164" i="45" s="1"/>
  <c r="I160" i="43"/>
  <c r="G160" i="45" s="1"/>
  <c r="AB160" i="45" s="1"/>
  <c r="AC160" i="45" s="1"/>
  <c r="I156" i="43"/>
  <c r="G156" i="45" s="1"/>
  <c r="AB156" i="45" s="1"/>
  <c r="AC156" i="45" s="1"/>
  <c r="I152" i="43"/>
  <c r="G152" i="45" s="1"/>
  <c r="AB152" i="45" s="1"/>
  <c r="AC152" i="45" s="1"/>
  <c r="I148" i="43"/>
  <c r="G148" i="45" s="1"/>
  <c r="AB148" i="45" s="1"/>
  <c r="AC148" i="45" s="1"/>
  <c r="I144" i="43"/>
  <c r="G144" i="45" s="1"/>
  <c r="AB144" i="45" s="1"/>
  <c r="AC144" i="45" s="1"/>
  <c r="I140" i="43"/>
  <c r="G140" i="45" s="1"/>
  <c r="AB140" i="45" s="1"/>
  <c r="AC140" i="45" s="1"/>
  <c r="I136" i="43"/>
  <c r="G136" i="45" s="1"/>
  <c r="AB136" i="45" s="1"/>
  <c r="AC136" i="45" s="1"/>
  <c r="I132" i="43"/>
  <c r="G132" i="45" s="1"/>
  <c r="AB132" i="45" s="1"/>
  <c r="AC132" i="45" s="1"/>
  <c r="I128" i="43"/>
  <c r="G128" i="45" s="1"/>
  <c r="AB128" i="45" s="1"/>
  <c r="AC128" i="45" s="1"/>
  <c r="I124" i="43"/>
  <c r="G124" i="45" s="1"/>
  <c r="AB124" i="45" s="1"/>
  <c r="AC124" i="45" s="1"/>
  <c r="I120" i="43"/>
  <c r="G120" i="45" s="1"/>
  <c r="AB120" i="45" s="1"/>
  <c r="AC120" i="45" s="1"/>
  <c r="I116" i="43"/>
  <c r="G116" i="45" s="1"/>
  <c r="AB116" i="45" s="1"/>
  <c r="AC116" i="45" s="1"/>
  <c r="I112" i="43"/>
  <c r="G112" i="45" s="1"/>
  <c r="AB112" i="45" s="1"/>
  <c r="AC112" i="45" s="1"/>
  <c r="I108" i="43"/>
  <c r="G108" i="45" s="1"/>
  <c r="AB108" i="45" s="1"/>
  <c r="AC108" i="45" s="1"/>
  <c r="I104" i="43"/>
  <c r="G104" i="45" s="1"/>
  <c r="AB104" i="45" s="1"/>
  <c r="AC104" i="45" s="1"/>
  <c r="I100" i="43"/>
  <c r="G100" i="45" s="1"/>
  <c r="AB100" i="45" s="1"/>
  <c r="AC100" i="45" s="1"/>
  <c r="I96" i="43"/>
  <c r="G96" i="45" s="1"/>
  <c r="AB96" i="45" s="1"/>
  <c r="AC96" i="45" s="1"/>
  <c r="I92" i="43"/>
  <c r="G92" i="45" s="1"/>
  <c r="AB92" i="45" s="1"/>
  <c r="AC92" i="45" s="1"/>
  <c r="I88" i="43"/>
  <c r="G88" i="45" s="1"/>
  <c r="AB88" i="45" s="1"/>
  <c r="AC88" i="45" s="1"/>
  <c r="I84" i="43"/>
  <c r="G84" i="45" s="1"/>
  <c r="AB84" i="45" s="1"/>
  <c r="AC84" i="45" s="1"/>
  <c r="I80" i="43"/>
  <c r="G80" i="45" s="1"/>
  <c r="AB80" i="45" s="1"/>
  <c r="AC80" i="45" s="1"/>
  <c r="I76" i="43"/>
  <c r="G76" i="45" s="1"/>
  <c r="AB76" i="45" s="1"/>
  <c r="AC76" i="45" s="1"/>
  <c r="I72" i="43"/>
  <c r="G72" i="45" s="1"/>
  <c r="AB72" i="45" s="1"/>
  <c r="AC72" i="45" s="1"/>
  <c r="I68" i="43"/>
  <c r="G68" i="45" s="1"/>
  <c r="AB68" i="45" s="1"/>
  <c r="AC68" i="45" s="1"/>
  <c r="I64" i="43"/>
  <c r="G64" i="45" s="1"/>
  <c r="AB64" i="45" s="1"/>
  <c r="AC64" i="45" s="1"/>
  <c r="I60" i="43"/>
  <c r="G60" i="45" s="1"/>
  <c r="AB60" i="45" s="1"/>
  <c r="AC60" i="45" s="1"/>
  <c r="I278" i="43"/>
  <c r="G278" i="45" s="1"/>
  <c r="AB278" i="45" s="1"/>
  <c r="AC278" i="45" s="1"/>
  <c r="I269" i="43"/>
  <c r="G269" i="45" s="1"/>
  <c r="AB269" i="45" s="1"/>
  <c r="AC269" i="45" s="1"/>
  <c r="I266" i="43"/>
  <c r="G266" i="45" s="1"/>
  <c r="AB266" i="45" s="1"/>
  <c r="AC266" i="45" s="1"/>
  <c r="I253" i="43"/>
  <c r="G253" i="45" s="1"/>
  <c r="AB253" i="45" s="1"/>
  <c r="AC253" i="45" s="1"/>
  <c r="I238" i="43"/>
  <c r="G238" i="45" s="1"/>
  <c r="AB238" i="45" s="1"/>
  <c r="AC238" i="45" s="1"/>
  <c r="I237" i="43"/>
  <c r="G237" i="45" s="1"/>
  <c r="AB237" i="45" s="1"/>
  <c r="AC237" i="45" s="1"/>
  <c r="I223" i="43"/>
  <c r="G223" i="45" s="1"/>
  <c r="AB223" i="45" s="1"/>
  <c r="AC223" i="45" s="1"/>
  <c r="I219" i="43"/>
  <c r="G219" i="45" s="1"/>
  <c r="AB219" i="45" s="1"/>
  <c r="AC219" i="45" s="1"/>
  <c r="I215" i="43"/>
  <c r="G215" i="45" s="1"/>
  <c r="AB215" i="45" s="1"/>
  <c r="AC215" i="45" s="1"/>
  <c r="I211" i="43"/>
  <c r="G211" i="45" s="1"/>
  <c r="AB211" i="45" s="1"/>
  <c r="AC211" i="45" s="1"/>
  <c r="I207" i="43"/>
  <c r="G207" i="45" s="1"/>
  <c r="AB207" i="45" s="1"/>
  <c r="AC207" i="45" s="1"/>
  <c r="I203" i="43"/>
  <c r="G203" i="45" s="1"/>
  <c r="AB203" i="45" s="1"/>
  <c r="AC203" i="45" s="1"/>
  <c r="I199" i="43"/>
  <c r="G199" i="45" s="1"/>
  <c r="AB199" i="45" s="1"/>
  <c r="AC199" i="45" s="1"/>
  <c r="I195" i="43"/>
  <c r="G195" i="45" s="1"/>
  <c r="AB195" i="45" s="1"/>
  <c r="AC195" i="45" s="1"/>
  <c r="I191" i="43"/>
  <c r="G191" i="45" s="1"/>
  <c r="AB191" i="45" s="1"/>
  <c r="AC191" i="45" s="1"/>
  <c r="I187" i="43"/>
  <c r="G187" i="45" s="1"/>
  <c r="AB187" i="45" s="1"/>
  <c r="AC187" i="45" s="1"/>
  <c r="I183" i="43"/>
  <c r="G183" i="45" s="1"/>
  <c r="AB183" i="45" s="1"/>
  <c r="AC183" i="45" s="1"/>
  <c r="I179" i="43"/>
  <c r="G179" i="45" s="1"/>
  <c r="AB179" i="45" s="1"/>
  <c r="AC179" i="45" s="1"/>
  <c r="I175" i="43"/>
  <c r="G175" i="45" s="1"/>
  <c r="AB175" i="45" s="1"/>
  <c r="AC175" i="45" s="1"/>
  <c r="I171" i="43"/>
  <c r="G171" i="45" s="1"/>
  <c r="AB171" i="45" s="1"/>
  <c r="AC171" i="45" s="1"/>
  <c r="I167" i="43"/>
  <c r="G167" i="45" s="1"/>
  <c r="AB167" i="45" s="1"/>
  <c r="AC167" i="45" s="1"/>
  <c r="I163" i="43"/>
  <c r="G163" i="45" s="1"/>
  <c r="AB163" i="45" s="1"/>
  <c r="AC163" i="45" s="1"/>
  <c r="I159" i="43"/>
  <c r="G159" i="45" s="1"/>
  <c r="AB159" i="45" s="1"/>
  <c r="AC159" i="45" s="1"/>
  <c r="I155" i="43"/>
  <c r="G155" i="45" s="1"/>
  <c r="AB155" i="45" s="1"/>
  <c r="AC155" i="45" s="1"/>
  <c r="I151" i="43"/>
  <c r="G151" i="45" s="1"/>
  <c r="AB151" i="45" s="1"/>
  <c r="AC151" i="45" s="1"/>
  <c r="I147" i="43"/>
  <c r="G147" i="45" s="1"/>
  <c r="AB147" i="45" s="1"/>
  <c r="AC147" i="45" s="1"/>
  <c r="I143" i="43"/>
  <c r="G143" i="45" s="1"/>
  <c r="AB143" i="45" s="1"/>
  <c r="AC143" i="45" s="1"/>
  <c r="I139" i="43"/>
  <c r="G139" i="45" s="1"/>
  <c r="AB139" i="45" s="1"/>
  <c r="AC139" i="45" s="1"/>
  <c r="I135" i="43"/>
  <c r="G135" i="45" s="1"/>
  <c r="AB135" i="45" s="1"/>
  <c r="AC135" i="45" s="1"/>
  <c r="I131" i="43"/>
  <c r="G131" i="45" s="1"/>
  <c r="AB131" i="45" s="1"/>
  <c r="AC131" i="45" s="1"/>
  <c r="I127" i="43"/>
  <c r="G127" i="45" s="1"/>
  <c r="AB127" i="45" s="1"/>
  <c r="AC127" i="45" s="1"/>
  <c r="I123" i="43"/>
  <c r="G123" i="45" s="1"/>
  <c r="AB123" i="45" s="1"/>
  <c r="AC123" i="45" s="1"/>
  <c r="I119" i="43"/>
  <c r="G119" i="45" s="1"/>
  <c r="AB119" i="45" s="1"/>
  <c r="AC119" i="45" s="1"/>
  <c r="I115" i="43"/>
  <c r="G115" i="45" s="1"/>
  <c r="AB115" i="45" s="1"/>
  <c r="AC115" i="45" s="1"/>
  <c r="I111" i="43"/>
  <c r="G111" i="45" s="1"/>
  <c r="AB111" i="45" s="1"/>
  <c r="AC111" i="45" s="1"/>
  <c r="I107" i="43"/>
  <c r="G107" i="45" s="1"/>
  <c r="AB107" i="45" s="1"/>
  <c r="AC107" i="45" s="1"/>
  <c r="I103" i="43"/>
  <c r="G103" i="45" s="1"/>
  <c r="AB103" i="45" s="1"/>
  <c r="AC103" i="45" s="1"/>
  <c r="I99" i="43"/>
  <c r="G99" i="45" s="1"/>
  <c r="AB99" i="45" s="1"/>
  <c r="AC99" i="45" s="1"/>
  <c r="I95" i="43"/>
  <c r="G95" i="45" s="1"/>
  <c r="AB95" i="45" s="1"/>
  <c r="AC95" i="45" s="1"/>
  <c r="I91" i="43"/>
  <c r="G91" i="45" s="1"/>
  <c r="AB91" i="45" s="1"/>
  <c r="AC91" i="45" s="1"/>
  <c r="I87" i="43"/>
  <c r="G87" i="45" s="1"/>
  <c r="AB87" i="45" s="1"/>
  <c r="AC87" i="45" s="1"/>
  <c r="I83" i="43"/>
  <c r="G83" i="45" s="1"/>
  <c r="AB83" i="45" s="1"/>
  <c r="AC83" i="45" s="1"/>
  <c r="I79" i="43"/>
  <c r="G79" i="45" s="1"/>
  <c r="AB79" i="45" s="1"/>
  <c r="AC79" i="45" s="1"/>
  <c r="I75" i="43"/>
  <c r="G75" i="45" s="1"/>
  <c r="AB75" i="45" s="1"/>
  <c r="AC75" i="45" s="1"/>
  <c r="I71" i="43"/>
  <c r="G71" i="45" s="1"/>
  <c r="AB71" i="45" s="1"/>
  <c r="AC71" i="45" s="1"/>
  <c r="I67" i="43"/>
  <c r="G67" i="45" s="1"/>
  <c r="AB67" i="45" s="1"/>
  <c r="AC67" i="45" s="1"/>
  <c r="I273" i="43"/>
  <c r="G273" i="45" s="1"/>
  <c r="AB273" i="45" s="1"/>
  <c r="AC273" i="45" s="1"/>
  <c r="I270" i="43"/>
  <c r="G270" i="45" s="1"/>
  <c r="AB270" i="45" s="1"/>
  <c r="AC270" i="45" s="1"/>
  <c r="I257" i="43"/>
  <c r="G257" i="45" s="1"/>
  <c r="AB257" i="45" s="1"/>
  <c r="AC257" i="45" s="1"/>
  <c r="I254" i="43"/>
  <c r="G254" i="45" s="1"/>
  <c r="AB254" i="45" s="1"/>
  <c r="AC254" i="45" s="1"/>
  <c r="I242" i="43"/>
  <c r="G242" i="45" s="1"/>
  <c r="AB242" i="45" s="1"/>
  <c r="AC242" i="45" s="1"/>
  <c r="I241" i="43"/>
  <c r="G241" i="45" s="1"/>
  <c r="AB241" i="45" s="1"/>
  <c r="AC241" i="45" s="1"/>
  <c r="I222" i="43"/>
  <c r="G222" i="45" s="1"/>
  <c r="AB222" i="45" s="1"/>
  <c r="AC222" i="45" s="1"/>
  <c r="I218" i="43"/>
  <c r="G218" i="45" s="1"/>
  <c r="AB218" i="45" s="1"/>
  <c r="AC218" i="45" s="1"/>
  <c r="I214" i="43"/>
  <c r="G214" i="45" s="1"/>
  <c r="AB214" i="45" s="1"/>
  <c r="AC214" i="45" s="1"/>
  <c r="I210" i="43"/>
  <c r="G210" i="45" s="1"/>
  <c r="AB210" i="45" s="1"/>
  <c r="AC210" i="45" s="1"/>
  <c r="I206" i="43"/>
  <c r="G206" i="45" s="1"/>
  <c r="AB206" i="45" s="1"/>
  <c r="AC206" i="45" s="1"/>
  <c r="I202" i="43"/>
  <c r="G202" i="45" s="1"/>
  <c r="AB202" i="45" s="1"/>
  <c r="AC202" i="45" s="1"/>
  <c r="I198" i="43"/>
  <c r="G198" i="45" s="1"/>
  <c r="AB198" i="45" s="1"/>
  <c r="AC198" i="45" s="1"/>
  <c r="I194" i="43"/>
  <c r="G194" i="45" s="1"/>
  <c r="AB194" i="45" s="1"/>
  <c r="AC194" i="45" s="1"/>
  <c r="I190" i="43"/>
  <c r="G190" i="45" s="1"/>
  <c r="AB190" i="45" s="1"/>
  <c r="AC190" i="45" s="1"/>
  <c r="I186" i="43"/>
  <c r="G186" i="45" s="1"/>
  <c r="AB186" i="45" s="1"/>
  <c r="AC186" i="45" s="1"/>
  <c r="I182" i="43"/>
  <c r="G182" i="45" s="1"/>
  <c r="AB182" i="45" s="1"/>
  <c r="AC182" i="45" s="1"/>
  <c r="I178" i="43"/>
  <c r="G178" i="45" s="1"/>
  <c r="AB178" i="45" s="1"/>
  <c r="AC178" i="45" s="1"/>
  <c r="I174" i="43"/>
  <c r="G174" i="45" s="1"/>
  <c r="AB174" i="45" s="1"/>
  <c r="AC174" i="45" s="1"/>
  <c r="I154" i="43"/>
  <c r="G154" i="45" s="1"/>
  <c r="AB154" i="45" s="1"/>
  <c r="AC154" i="45" s="1"/>
  <c r="I122" i="43"/>
  <c r="G122" i="45" s="1"/>
  <c r="AB122" i="45" s="1"/>
  <c r="AC122" i="45" s="1"/>
  <c r="I70" i="43"/>
  <c r="G70" i="45" s="1"/>
  <c r="AB70" i="45" s="1"/>
  <c r="AC70" i="45" s="1"/>
  <c r="I43" i="43"/>
  <c r="G43" i="45" s="1"/>
  <c r="AB43" i="45" s="1"/>
  <c r="AC43" i="45" s="1"/>
  <c r="I32" i="43"/>
  <c r="G32" i="45" s="1"/>
  <c r="AB32" i="45" s="1"/>
  <c r="AC32" i="45" s="1"/>
  <c r="I22" i="43"/>
  <c r="G22" i="45" s="1"/>
  <c r="AB22" i="45" s="1"/>
  <c r="AC22" i="45" s="1"/>
  <c r="I11" i="43"/>
  <c r="G11" i="45" s="1"/>
  <c r="AB11" i="45" s="1"/>
  <c r="AC11" i="45" s="1"/>
  <c r="I166" i="43"/>
  <c r="G166" i="45" s="1"/>
  <c r="AB166" i="45" s="1"/>
  <c r="AC166" i="45" s="1"/>
  <c r="I134" i="43"/>
  <c r="G134" i="45" s="1"/>
  <c r="AB134" i="45" s="1"/>
  <c r="AC134" i="45" s="1"/>
  <c r="I102" i="43"/>
  <c r="G102" i="45" s="1"/>
  <c r="AB102" i="45" s="1"/>
  <c r="AC102" i="45" s="1"/>
  <c r="I82" i="43"/>
  <c r="G82" i="45" s="1"/>
  <c r="AB82" i="45" s="1"/>
  <c r="AC82" i="45" s="1"/>
  <c r="I52" i="43"/>
  <c r="G52" i="45" s="1"/>
  <c r="AB52" i="45" s="1"/>
  <c r="AC52" i="45" s="1"/>
  <c r="I42" i="43"/>
  <c r="G42" i="45" s="1"/>
  <c r="AB42" i="45" s="1"/>
  <c r="AC42" i="45" s="1"/>
  <c r="I31" i="43"/>
  <c r="G31" i="45" s="1"/>
  <c r="AB31" i="45" s="1"/>
  <c r="AC31" i="45" s="1"/>
  <c r="I20" i="43"/>
  <c r="G20" i="45" s="1"/>
  <c r="AB20" i="45" s="1"/>
  <c r="AC20" i="45" s="1"/>
  <c r="I10" i="43"/>
  <c r="G10" i="45" s="1"/>
  <c r="AB10" i="45" s="1"/>
  <c r="AC10" i="45" s="1"/>
  <c r="I146" i="43"/>
  <c r="G146" i="45" s="1"/>
  <c r="AB146" i="45" s="1"/>
  <c r="AC146" i="45" s="1"/>
  <c r="I114" i="43"/>
  <c r="G114" i="45" s="1"/>
  <c r="AB114" i="45" s="1"/>
  <c r="AC114" i="45" s="1"/>
  <c r="I94" i="43"/>
  <c r="G94" i="45" s="1"/>
  <c r="AB94" i="45" s="1"/>
  <c r="AC94" i="45" s="1"/>
  <c r="I56" i="43"/>
  <c r="G56" i="45" s="1"/>
  <c r="AB56" i="45" s="1"/>
  <c r="AC56" i="45" s="1"/>
  <c r="I51" i="43"/>
  <c r="G51" i="45" s="1"/>
  <c r="AB51" i="45" s="1"/>
  <c r="AC51" i="45" s="1"/>
  <c r="I40" i="43"/>
  <c r="G40" i="45" s="1"/>
  <c r="AB40" i="45" s="1"/>
  <c r="AC40" i="45" s="1"/>
  <c r="I30" i="43"/>
  <c r="G30" i="45" s="1"/>
  <c r="AB30" i="45" s="1"/>
  <c r="AC30" i="45" s="1"/>
  <c r="I19" i="43"/>
  <c r="G19" i="45" s="1"/>
  <c r="AB19" i="45" s="1"/>
  <c r="AC19" i="45" s="1"/>
  <c r="I8" i="43"/>
  <c r="G8" i="45" s="1"/>
  <c r="AB8" i="45" s="1"/>
  <c r="AC8" i="45" s="1"/>
  <c r="I158" i="43"/>
  <c r="G158" i="45" s="1"/>
  <c r="AB158" i="45" s="1"/>
  <c r="AC158" i="45" s="1"/>
  <c r="I126" i="43"/>
  <c r="G126" i="45" s="1"/>
  <c r="AB126" i="45" s="1"/>
  <c r="AC126" i="45" s="1"/>
  <c r="I74" i="43"/>
  <c r="G74" i="45" s="1"/>
  <c r="AB74" i="45" s="1"/>
  <c r="AC74" i="45" s="1"/>
  <c r="I55" i="43"/>
  <c r="G55" i="45" s="1"/>
  <c r="AB55" i="45" s="1"/>
  <c r="AC55" i="45" s="1"/>
  <c r="I54" i="43"/>
  <c r="G54" i="45" s="1"/>
  <c r="AB54" i="45" s="1"/>
  <c r="AC54" i="45" s="1"/>
  <c r="I50" i="43"/>
  <c r="G50" i="45" s="1"/>
  <c r="AB50" i="45" s="1"/>
  <c r="AC50" i="45" s="1"/>
  <c r="I39" i="43"/>
  <c r="G39" i="45" s="1"/>
  <c r="AB39" i="45" s="1"/>
  <c r="AC39" i="45" s="1"/>
  <c r="I28" i="43"/>
  <c r="G28" i="45" s="1"/>
  <c r="AB28" i="45" s="1"/>
  <c r="AC28" i="45" s="1"/>
  <c r="I18" i="43"/>
  <c r="G18" i="45" s="1"/>
  <c r="AB18" i="45" s="1"/>
  <c r="AC18" i="45" s="1"/>
  <c r="I7" i="43"/>
  <c r="G7" i="45" s="1"/>
  <c r="AB7" i="45" s="1"/>
  <c r="AC7" i="45" s="1"/>
  <c r="I170" i="43"/>
  <c r="G170" i="45" s="1"/>
  <c r="AB170" i="45" s="1"/>
  <c r="AC170" i="45" s="1"/>
  <c r="I138" i="43"/>
  <c r="G138" i="45" s="1"/>
  <c r="AB138" i="45" s="1"/>
  <c r="AC138" i="45" s="1"/>
  <c r="I106" i="43"/>
  <c r="G106" i="45" s="1"/>
  <c r="AB106" i="45" s="1"/>
  <c r="AC106" i="45" s="1"/>
  <c r="I86" i="43"/>
  <c r="G86" i="45" s="1"/>
  <c r="AB86" i="45" s="1"/>
  <c r="AC86" i="45" s="1"/>
  <c r="I62" i="43"/>
  <c r="G62" i="45" s="1"/>
  <c r="AB62" i="45" s="1"/>
  <c r="AC62" i="45" s="1"/>
  <c r="I48" i="43"/>
  <c r="G48" i="45" s="1"/>
  <c r="AB48" i="45" s="1"/>
  <c r="AC48" i="45" s="1"/>
  <c r="I38" i="43"/>
  <c r="G38" i="45" s="1"/>
  <c r="AB38" i="45" s="1"/>
  <c r="AC38" i="45" s="1"/>
  <c r="I27" i="43"/>
  <c r="G27" i="45" s="1"/>
  <c r="AB27" i="45" s="1"/>
  <c r="AC27" i="45" s="1"/>
  <c r="I16" i="43"/>
  <c r="G16" i="45" s="1"/>
  <c r="AB16" i="45" s="1"/>
  <c r="AC16" i="45" s="1"/>
  <c r="I6" i="43"/>
  <c r="G6" i="45" s="1"/>
  <c r="AB6" i="45" s="1"/>
  <c r="AC6" i="45" s="1"/>
  <c r="I150" i="43"/>
  <c r="G150" i="45" s="1"/>
  <c r="AB150" i="45" s="1"/>
  <c r="AC150" i="45" s="1"/>
  <c r="I118" i="43"/>
  <c r="G118" i="45" s="1"/>
  <c r="AB118" i="45" s="1"/>
  <c r="AC118" i="45" s="1"/>
  <c r="I66" i="43"/>
  <c r="G66" i="45" s="1"/>
  <c r="AB66" i="45" s="1"/>
  <c r="AC66" i="45" s="1"/>
  <c r="I63" i="43"/>
  <c r="G63" i="45" s="1"/>
  <c r="AB63" i="45" s="1"/>
  <c r="AC63" i="45" s="1"/>
  <c r="I47" i="43"/>
  <c r="G47" i="45" s="1"/>
  <c r="AB47" i="45" s="1"/>
  <c r="AC47" i="45" s="1"/>
  <c r="I36" i="43"/>
  <c r="G36" i="45" s="1"/>
  <c r="AB36" i="45" s="1"/>
  <c r="AC36" i="45" s="1"/>
  <c r="I26" i="43"/>
  <c r="G26" i="45" s="1"/>
  <c r="AB26" i="45" s="1"/>
  <c r="AC26" i="45" s="1"/>
  <c r="I15" i="43"/>
  <c r="G15" i="45" s="1"/>
  <c r="AB15" i="45" s="1"/>
  <c r="AC15" i="45" s="1"/>
  <c r="I4" i="43"/>
  <c r="G4" i="45" s="1"/>
  <c r="AB4" i="45" s="1"/>
  <c r="AC4" i="45" s="1"/>
  <c r="I162" i="43"/>
  <c r="G162" i="45" s="1"/>
  <c r="AB162" i="45" s="1"/>
  <c r="AC162" i="45" s="1"/>
  <c r="I130" i="43"/>
  <c r="G130" i="45" s="1"/>
  <c r="AB130" i="45" s="1"/>
  <c r="AC130" i="45" s="1"/>
  <c r="I98" i="43"/>
  <c r="G98" i="45" s="1"/>
  <c r="AB98" i="45" s="1"/>
  <c r="AC98" i="45" s="1"/>
  <c r="I78" i="43"/>
  <c r="G78" i="45" s="1"/>
  <c r="AB78" i="45" s="1"/>
  <c r="AC78" i="45" s="1"/>
  <c r="I58" i="43"/>
  <c r="G58" i="45" s="1"/>
  <c r="AB58" i="45" s="1"/>
  <c r="AC58" i="45" s="1"/>
  <c r="I46" i="43"/>
  <c r="G46" i="45" s="1"/>
  <c r="AB46" i="45" s="1"/>
  <c r="AC46" i="45" s="1"/>
  <c r="I35" i="43"/>
  <c r="G35" i="45" s="1"/>
  <c r="AB35" i="45" s="1"/>
  <c r="AC35" i="45" s="1"/>
  <c r="I24" i="43"/>
  <c r="G24" i="45" s="1"/>
  <c r="AB24" i="45" s="1"/>
  <c r="AC24" i="45" s="1"/>
  <c r="I14" i="43"/>
  <c r="G14" i="45" s="1"/>
  <c r="AB14" i="45" s="1"/>
  <c r="AC14" i="45" s="1"/>
  <c r="I142" i="43"/>
  <c r="G142" i="45" s="1"/>
  <c r="AB142" i="45" s="1"/>
  <c r="AC142" i="45" s="1"/>
  <c r="I110" i="43"/>
  <c r="G110" i="45" s="1"/>
  <c r="AB110" i="45" s="1"/>
  <c r="AC110" i="45" s="1"/>
  <c r="I90" i="43"/>
  <c r="G90" i="45" s="1"/>
  <c r="AB90" i="45" s="1"/>
  <c r="AC90" i="45" s="1"/>
  <c r="I59" i="43"/>
  <c r="G59" i="45" s="1"/>
  <c r="AB59" i="45" s="1"/>
  <c r="AC59" i="45" s="1"/>
  <c r="I44" i="43"/>
  <c r="G44" i="45" s="1"/>
  <c r="AB44" i="45" s="1"/>
  <c r="AC44" i="45" s="1"/>
  <c r="I34" i="43"/>
  <c r="G34" i="45" s="1"/>
  <c r="AB34" i="45" s="1"/>
  <c r="AC34" i="45" s="1"/>
  <c r="I23" i="43"/>
  <c r="G23" i="45" s="1"/>
  <c r="AB23" i="45" s="1"/>
  <c r="AC23" i="45" s="1"/>
  <c r="I12" i="43"/>
  <c r="G12" i="45" s="1"/>
  <c r="AB12" i="45" s="1"/>
  <c r="AC12" i="45" s="1"/>
  <c r="I3" i="43"/>
  <c r="T8" i="45"/>
  <c r="T289" i="45" s="1"/>
  <c r="M289" i="44"/>
  <c r="I289" i="44"/>
  <c r="Z108" i="45"/>
  <c r="AA108" i="45" s="1"/>
  <c r="Z284" i="45"/>
  <c r="AA284" i="45" s="1"/>
  <c r="J287" i="43"/>
  <c r="H287" i="45" s="1"/>
  <c r="AD287" i="45" s="1"/>
  <c r="AE287" i="45" s="1"/>
  <c r="J283" i="43"/>
  <c r="H283" i="45" s="1"/>
  <c r="AD283" i="45" s="1"/>
  <c r="AE283" i="45" s="1"/>
  <c r="J279" i="43"/>
  <c r="H279" i="45" s="1"/>
  <c r="AD279" i="45" s="1"/>
  <c r="AE279" i="45" s="1"/>
  <c r="J275" i="43"/>
  <c r="H275" i="45" s="1"/>
  <c r="AD275" i="45" s="1"/>
  <c r="AE275" i="45" s="1"/>
  <c r="J271" i="43"/>
  <c r="H271" i="45" s="1"/>
  <c r="AD271" i="45" s="1"/>
  <c r="AE271" i="45" s="1"/>
  <c r="J267" i="43"/>
  <c r="H267" i="45" s="1"/>
  <c r="AD267" i="45" s="1"/>
  <c r="AE267" i="45" s="1"/>
  <c r="J263" i="43"/>
  <c r="H263" i="45" s="1"/>
  <c r="AD263" i="45" s="1"/>
  <c r="AE263" i="45" s="1"/>
  <c r="J259" i="43"/>
  <c r="H259" i="45" s="1"/>
  <c r="AD259" i="45" s="1"/>
  <c r="AE259" i="45" s="1"/>
  <c r="J255" i="43"/>
  <c r="H255" i="45" s="1"/>
  <c r="AD255" i="45" s="1"/>
  <c r="AE255" i="45" s="1"/>
  <c r="J285" i="43"/>
  <c r="H285" i="45" s="1"/>
  <c r="AD285" i="45" s="1"/>
  <c r="AE285" i="45" s="1"/>
  <c r="J281" i="43"/>
  <c r="H281" i="45" s="1"/>
  <c r="AD281" i="45" s="1"/>
  <c r="AE281" i="45" s="1"/>
  <c r="J277" i="43"/>
  <c r="H277" i="45" s="1"/>
  <c r="AD277" i="45" s="1"/>
  <c r="AE277" i="45" s="1"/>
  <c r="J273" i="43"/>
  <c r="H273" i="45" s="1"/>
  <c r="AD273" i="45" s="1"/>
  <c r="AE273" i="45" s="1"/>
  <c r="J269" i="43"/>
  <c r="H269" i="45" s="1"/>
  <c r="AD269" i="45" s="1"/>
  <c r="AE269" i="45" s="1"/>
  <c r="J265" i="43"/>
  <c r="H265" i="45" s="1"/>
  <c r="AD265" i="45" s="1"/>
  <c r="AE265" i="45" s="1"/>
  <c r="J261" i="43"/>
  <c r="H261" i="45" s="1"/>
  <c r="AD261" i="45" s="1"/>
  <c r="AE261" i="45" s="1"/>
  <c r="J257" i="43"/>
  <c r="H257" i="45" s="1"/>
  <c r="AD257" i="45" s="1"/>
  <c r="AE257" i="45" s="1"/>
  <c r="J253" i="43"/>
  <c r="H253" i="45" s="1"/>
  <c r="AD253" i="45" s="1"/>
  <c r="AE253" i="45" s="1"/>
  <c r="J288" i="43"/>
  <c r="H288" i="45" s="1"/>
  <c r="AD288" i="45" s="1"/>
  <c r="AE288" i="45" s="1"/>
  <c r="J246" i="43"/>
  <c r="H246" i="45" s="1"/>
  <c r="AD246" i="45" s="1"/>
  <c r="AE246" i="45" s="1"/>
  <c r="J245" i="43"/>
  <c r="H245" i="45" s="1"/>
  <c r="AD245" i="45" s="1"/>
  <c r="AE245" i="45" s="1"/>
  <c r="J244" i="43"/>
  <c r="H244" i="45" s="1"/>
  <c r="AD244" i="45" s="1"/>
  <c r="AE244" i="45" s="1"/>
  <c r="J230" i="43"/>
  <c r="H230" i="45" s="1"/>
  <c r="AD230" i="45" s="1"/>
  <c r="AE230" i="45" s="1"/>
  <c r="J229" i="43"/>
  <c r="H229" i="45" s="1"/>
  <c r="AD229" i="45" s="1"/>
  <c r="AE229" i="45" s="1"/>
  <c r="J228" i="43"/>
  <c r="H228" i="45" s="1"/>
  <c r="AD228" i="45" s="1"/>
  <c r="AE228" i="45" s="1"/>
  <c r="J225" i="43"/>
  <c r="H225" i="45" s="1"/>
  <c r="AD225" i="45" s="1"/>
  <c r="AE225" i="45" s="1"/>
  <c r="J221" i="43"/>
  <c r="H221" i="45" s="1"/>
  <c r="AD221" i="45" s="1"/>
  <c r="AE221" i="45" s="1"/>
  <c r="J217" i="43"/>
  <c r="H217" i="45" s="1"/>
  <c r="AD217" i="45" s="1"/>
  <c r="AE217" i="45" s="1"/>
  <c r="J213" i="43"/>
  <c r="H213" i="45" s="1"/>
  <c r="AD213" i="45" s="1"/>
  <c r="AE213" i="45" s="1"/>
  <c r="J209" i="43"/>
  <c r="H209" i="45" s="1"/>
  <c r="AD209" i="45" s="1"/>
  <c r="AE209" i="45" s="1"/>
  <c r="J205" i="43"/>
  <c r="H205" i="45" s="1"/>
  <c r="AD205" i="45" s="1"/>
  <c r="AE205" i="45" s="1"/>
  <c r="J201" i="43"/>
  <c r="H201" i="45" s="1"/>
  <c r="AD201" i="45" s="1"/>
  <c r="AE201" i="45" s="1"/>
  <c r="J197" i="43"/>
  <c r="H197" i="45" s="1"/>
  <c r="AD197" i="45" s="1"/>
  <c r="AE197" i="45" s="1"/>
  <c r="J193" i="43"/>
  <c r="H193" i="45" s="1"/>
  <c r="AD193" i="45" s="1"/>
  <c r="AE193" i="45" s="1"/>
  <c r="J189" i="43"/>
  <c r="H189" i="45" s="1"/>
  <c r="AD189" i="45" s="1"/>
  <c r="AE189" i="45" s="1"/>
  <c r="J185" i="43"/>
  <c r="H185" i="45" s="1"/>
  <c r="AD185" i="45" s="1"/>
  <c r="AE185" i="45" s="1"/>
  <c r="J181" i="43"/>
  <c r="H181" i="45" s="1"/>
  <c r="AD181" i="45" s="1"/>
  <c r="AE181" i="45" s="1"/>
  <c r="J177" i="43"/>
  <c r="H177" i="45" s="1"/>
  <c r="AD177" i="45" s="1"/>
  <c r="AE177" i="45" s="1"/>
  <c r="J173" i="43"/>
  <c r="H173" i="45" s="1"/>
  <c r="AD173" i="45" s="1"/>
  <c r="AE173" i="45" s="1"/>
  <c r="J169" i="43"/>
  <c r="H169" i="45" s="1"/>
  <c r="AD169" i="45" s="1"/>
  <c r="AE169" i="45" s="1"/>
  <c r="J165" i="43"/>
  <c r="H165" i="45" s="1"/>
  <c r="AD165" i="45" s="1"/>
  <c r="AE165" i="45" s="1"/>
  <c r="J161" i="43"/>
  <c r="H161" i="45" s="1"/>
  <c r="AD161" i="45" s="1"/>
  <c r="AE161" i="45" s="1"/>
  <c r="J157" i="43"/>
  <c r="H157" i="45" s="1"/>
  <c r="AD157" i="45" s="1"/>
  <c r="AE157" i="45" s="1"/>
  <c r="J153" i="43"/>
  <c r="H153" i="45" s="1"/>
  <c r="AD153" i="45" s="1"/>
  <c r="AE153" i="45" s="1"/>
  <c r="J149" i="43"/>
  <c r="H149" i="45" s="1"/>
  <c r="AD149" i="45" s="1"/>
  <c r="AE149" i="45" s="1"/>
  <c r="J145" i="43"/>
  <c r="H145" i="45" s="1"/>
  <c r="AD145" i="45" s="1"/>
  <c r="AE145" i="45" s="1"/>
  <c r="J141" i="43"/>
  <c r="H141" i="45" s="1"/>
  <c r="AD141" i="45" s="1"/>
  <c r="AE141" i="45" s="1"/>
  <c r="J137" i="43"/>
  <c r="H137" i="45" s="1"/>
  <c r="AD137" i="45" s="1"/>
  <c r="AE137" i="45" s="1"/>
  <c r="J133" i="43"/>
  <c r="H133" i="45" s="1"/>
  <c r="AD133" i="45" s="1"/>
  <c r="AE133" i="45" s="1"/>
  <c r="J129" i="43"/>
  <c r="H129" i="45" s="1"/>
  <c r="AD129" i="45" s="1"/>
  <c r="AE129" i="45" s="1"/>
  <c r="J125" i="43"/>
  <c r="H125" i="45" s="1"/>
  <c r="AD125" i="45" s="1"/>
  <c r="AE125" i="45" s="1"/>
  <c r="J121" i="43"/>
  <c r="H121" i="45" s="1"/>
  <c r="AD121" i="45" s="1"/>
  <c r="AE121" i="45" s="1"/>
  <c r="J117" i="43"/>
  <c r="H117" i="45" s="1"/>
  <c r="AD117" i="45" s="1"/>
  <c r="AE117" i="45" s="1"/>
  <c r="J113" i="43"/>
  <c r="H113" i="45" s="1"/>
  <c r="AD113" i="45" s="1"/>
  <c r="AE113" i="45" s="1"/>
  <c r="J109" i="43"/>
  <c r="H109" i="45" s="1"/>
  <c r="AD109" i="45" s="1"/>
  <c r="AE109" i="45" s="1"/>
  <c r="J105" i="43"/>
  <c r="H105" i="45" s="1"/>
  <c r="AD105" i="45" s="1"/>
  <c r="AE105" i="45" s="1"/>
  <c r="J101" i="43"/>
  <c r="H101" i="45" s="1"/>
  <c r="AD101" i="45" s="1"/>
  <c r="AE101" i="45" s="1"/>
  <c r="J97" i="43"/>
  <c r="H97" i="45" s="1"/>
  <c r="AD97" i="45" s="1"/>
  <c r="AE97" i="45" s="1"/>
  <c r="J93" i="43"/>
  <c r="H93" i="45" s="1"/>
  <c r="AD93" i="45" s="1"/>
  <c r="AE93" i="45" s="1"/>
  <c r="J89" i="43"/>
  <c r="H89" i="45" s="1"/>
  <c r="AD89" i="45" s="1"/>
  <c r="AE89" i="45" s="1"/>
  <c r="J85" i="43"/>
  <c r="H85" i="45" s="1"/>
  <c r="AD85" i="45" s="1"/>
  <c r="AE85" i="45" s="1"/>
  <c r="J81" i="43"/>
  <c r="H81" i="45" s="1"/>
  <c r="AD81" i="45" s="1"/>
  <c r="AE81" i="45" s="1"/>
  <c r="J77" i="43"/>
  <c r="H77" i="45" s="1"/>
  <c r="AD77" i="45" s="1"/>
  <c r="AE77" i="45" s="1"/>
  <c r="J73" i="43"/>
  <c r="H73" i="45" s="1"/>
  <c r="AD73" i="45" s="1"/>
  <c r="AE73" i="45" s="1"/>
  <c r="J69" i="43"/>
  <c r="H69" i="45" s="1"/>
  <c r="AD69" i="45" s="1"/>
  <c r="AE69" i="45" s="1"/>
  <c r="J65" i="43"/>
  <c r="H65" i="45" s="1"/>
  <c r="AD65" i="45" s="1"/>
  <c r="AE65" i="45" s="1"/>
  <c r="J61" i="43"/>
  <c r="H61" i="45" s="1"/>
  <c r="AD61" i="45" s="1"/>
  <c r="AE61" i="45" s="1"/>
  <c r="J57" i="43"/>
  <c r="H57" i="45" s="1"/>
  <c r="AD57" i="45" s="1"/>
  <c r="AE57" i="45" s="1"/>
  <c r="J53" i="43"/>
  <c r="H53" i="45" s="1"/>
  <c r="AD53" i="45" s="1"/>
  <c r="AE53" i="45" s="1"/>
  <c r="J286" i="43"/>
  <c r="H286" i="45" s="1"/>
  <c r="AD286" i="45" s="1"/>
  <c r="AE286" i="45" s="1"/>
  <c r="J268" i="43"/>
  <c r="H268" i="45" s="1"/>
  <c r="AD268" i="45" s="1"/>
  <c r="AE268" i="45" s="1"/>
  <c r="J262" i="43"/>
  <c r="H262" i="45" s="1"/>
  <c r="AD262" i="45" s="1"/>
  <c r="AE262" i="45" s="1"/>
  <c r="J247" i="43"/>
  <c r="H247" i="45" s="1"/>
  <c r="AD247" i="45" s="1"/>
  <c r="AE247" i="45" s="1"/>
  <c r="J231" i="43"/>
  <c r="H231" i="45" s="1"/>
  <c r="AD231" i="45" s="1"/>
  <c r="AE231" i="45" s="1"/>
  <c r="J284" i="43"/>
  <c r="H284" i="45" s="1"/>
  <c r="AD284" i="45" s="1"/>
  <c r="AE284" i="45" s="1"/>
  <c r="J282" i="43"/>
  <c r="H282" i="45" s="1"/>
  <c r="AD282" i="45" s="1"/>
  <c r="AE282" i="45" s="1"/>
  <c r="J250" i="43"/>
  <c r="H250" i="45" s="1"/>
  <c r="AD250" i="45" s="1"/>
  <c r="AE250" i="45" s="1"/>
  <c r="J249" i="43"/>
  <c r="H249" i="45" s="1"/>
  <c r="AD249" i="45" s="1"/>
  <c r="AE249" i="45" s="1"/>
  <c r="J248" i="43"/>
  <c r="H248" i="45" s="1"/>
  <c r="AD248" i="45" s="1"/>
  <c r="AE248" i="45" s="1"/>
  <c r="J234" i="43"/>
  <c r="H234" i="45" s="1"/>
  <c r="AD234" i="45" s="1"/>
  <c r="AE234" i="45" s="1"/>
  <c r="J233" i="43"/>
  <c r="H233" i="45" s="1"/>
  <c r="AD233" i="45" s="1"/>
  <c r="AE233" i="45" s="1"/>
  <c r="J232" i="43"/>
  <c r="H232" i="45" s="1"/>
  <c r="AD232" i="45" s="1"/>
  <c r="AE232" i="45" s="1"/>
  <c r="J224" i="43"/>
  <c r="H224" i="45" s="1"/>
  <c r="AD224" i="45" s="1"/>
  <c r="AE224" i="45" s="1"/>
  <c r="J220" i="43"/>
  <c r="H220" i="45" s="1"/>
  <c r="AD220" i="45" s="1"/>
  <c r="AE220" i="45" s="1"/>
  <c r="J216" i="43"/>
  <c r="H216" i="45" s="1"/>
  <c r="AD216" i="45" s="1"/>
  <c r="AE216" i="45" s="1"/>
  <c r="J212" i="43"/>
  <c r="H212" i="45" s="1"/>
  <c r="AD212" i="45" s="1"/>
  <c r="AE212" i="45" s="1"/>
  <c r="J208" i="43"/>
  <c r="H208" i="45" s="1"/>
  <c r="AD208" i="45" s="1"/>
  <c r="AE208" i="45" s="1"/>
  <c r="J204" i="43"/>
  <c r="H204" i="45" s="1"/>
  <c r="AD204" i="45" s="1"/>
  <c r="AE204" i="45" s="1"/>
  <c r="J200" i="43"/>
  <c r="H200" i="45" s="1"/>
  <c r="AD200" i="45" s="1"/>
  <c r="AE200" i="45" s="1"/>
  <c r="J196" i="43"/>
  <c r="H196" i="45" s="1"/>
  <c r="AD196" i="45" s="1"/>
  <c r="AE196" i="45" s="1"/>
  <c r="J192" i="43"/>
  <c r="H192" i="45" s="1"/>
  <c r="AD192" i="45" s="1"/>
  <c r="AE192" i="45" s="1"/>
  <c r="J188" i="43"/>
  <c r="H188" i="45" s="1"/>
  <c r="AD188" i="45" s="1"/>
  <c r="AE188" i="45" s="1"/>
  <c r="J184" i="43"/>
  <c r="H184" i="45" s="1"/>
  <c r="AD184" i="45" s="1"/>
  <c r="AE184" i="45" s="1"/>
  <c r="J180" i="43"/>
  <c r="H180" i="45" s="1"/>
  <c r="AD180" i="45" s="1"/>
  <c r="AE180" i="45" s="1"/>
  <c r="J176" i="43"/>
  <c r="H176" i="45" s="1"/>
  <c r="AD176" i="45" s="1"/>
  <c r="AE176" i="45" s="1"/>
  <c r="J172" i="43"/>
  <c r="H172" i="45" s="1"/>
  <c r="AD172" i="45" s="1"/>
  <c r="AE172" i="45" s="1"/>
  <c r="J168" i="43"/>
  <c r="H168" i="45" s="1"/>
  <c r="AD168" i="45" s="1"/>
  <c r="AE168" i="45" s="1"/>
  <c r="J164" i="43"/>
  <c r="H164" i="45" s="1"/>
  <c r="AD164" i="45" s="1"/>
  <c r="AE164" i="45" s="1"/>
  <c r="J160" i="43"/>
  <c r="H160" i="45" s="1"/>
  <c r="AD160" i="45" s="1"/>
  <c r="AE160" i="45" s="1"/>
  <c r="J156" i="43"/>
  <c r="H156" i="45" s="1"/>
  <c r="AD156" i="45" s="1"/>
  <c r="AE156" i="45" s="1"/>
  <c r="J152" i="43"/>
  <c r="H152" i="45" s="1"/>
  <c r="AD152" i="45" s="1"/>
  <c r="AE152" i="45" s="1"/>
  <c r="J148" i="43"/>
  <c r="H148" i="45" s="1"/>
  <c r="AD148" i="45" s="1"/>
  <c r="AE148" i="45" s="1"/>
  <c r="J144" i="43"/>
  <c r="H144" i="45" s="1"/>
  <c r="AD144" i="45" s="1"/>
  <c r="AE144" i="45" s="1"/>
  <c r="J140" i="43"/>
  <c r="H140" i="45" s="1"/>
  <c r="AD140" i="45" s="1"/>
  <c r="AE140" i="45" s="1"/>
  <c r="J136" i="43"/>
  <c r="H136" i="45" s="1"/>
  <c r="AD136" i="45" s="1"/>
  <c r="AE136" i="45" s="1"/>
  <c r="J132" i="43"/>
  <c r="H132" i="45" s="1"/>
  <c r="AD132" i="45" s="1"/>
  <c r="AE132" i="45" s="1"/>
  <c r="J128" i="43"/>
  <c r="H128" i="45" s="1"/>
  <c r="AD128" i="45" s="1"/>
  <c r="AE128" i="45" s="1"/>
  <c r="J124" i="43"/>
  <c r="H124" i="45" s="1"/>
  <c r="AD124" i="45" s="1"/>
  <c r="AE124" i="45" s="1"/>
  <c r="J120" i="43"/>
  <c r="H120" i="45" s="1"/>
  <c r="AD120" i="45" s="1"/>
  <c r="AE120" i="45" s="1"/>
  <c r="J116" i="43"/>
  <c r="H116" i="45" s="1"/>
  <c r="AD116" i="45" s="1"/>
  <c r="AE116" i="45" s="1"/>
  <c r="J112" i="43"/>
  <c r="H112" i="45" s="1"/>
  <c r="AD112" i="45" s="1"/>
  <c r="AE112" i="45" s="1"/>
  <c r="J108" i="43"/>
  <c r="H108" i="45" s="1"/>
  <c r="AD108" i="45" s="1"/>
  <c r="AE108" i="45" s="1"/>
  <c r="J104" i="43"/>
  <c r="H104" i="45" s="1"/>
  <c r="AD104" i="45" s="1"/>
  <c r="AE104" i="45" s="1"/>
  <c r="J100" i="43"/>
  <c r="H100" i="45" s="1"/>
  <c r="AD100" i="45" s="1"/>
  <c r="AE100" i="45" s="1"/>
  <c r="J280" i="43"/>
  <c r="H280" i="45" s="1"/>
  <c r="AD280" i="45" s="1"/>
  <c r="AE280" i="45" s="1"/>
  <c r="J278" i="43"/>
  <c r="H278" i="45" s="1"/>
  <c r="AD278" i="45" s="1"/>
  <c r="AE278" i="45" s="1"/>
  <c r="J272" i="43"/>
  <c r="H272" i="45" s="1"/>
  <c r="AD272" i="45" s="1"/>
  <c r="AE272" i="45" s="1"/>
  <c r="J266" i="43"/>
  <c r="H266" i="45" s="1"/>
  <c r="AD266" i="45" s="1"/>
  <c r="AE266" i="45" s="1"/>
  <c r="J256" i="43"/>
  <c r="H256" i="45" s="1"/>
  <c r="AD256" i="45" s="1"/>
  <c r="AE256" i="45" s="1"/>
  <c r="J251" i="43"/>
  <c r="H251" i="45" s="1"/>
  <c r="AD251" i="45" s="1"/>
  <c r="AE251" i="45" s="1"/>
  <c r="J235" i="43"/>
  <c r="H235" i="45" s="1"/>
  <c r="AD235" i="45" s="1"/>
  <c r="AE235" i="45" s="1"/>
  <c r="J252" i="43"/>
  <c r="H252" i="45" s="1"/>
  <c r="AD252" i="45" s="1"/>
  <c r="AE252" i="45" s="1"/>
  <c r="J238" i="43"/>
  <c r="H238" i="45" s="1"/>
  <c r="AD238" i="45" s="1"/>
  <c r="AE238" i="45" s="1"/>
  <c r="J237" i="43"/>
  <c r="H237" i="45" s="1"/>
  <c r="AD237" i="45" s="1"/>
  <c r="AE237" i="45" s="1"/>
  <c r="J236" i="43"/>
  <c r="H236" i="45" s="1"/>
  <c r="AD236" i="45" s="1"/>
  <c r="AE236" i="45" s="1"/>
  <c r="J223" i="43"/>
  <c r="H223" i="45" s="1"/>
  <c r="AD223" i="45" s="1"/>
  <c r="AE223" i="45" s="1"/>
  <c r="J219" i="43"/>
  <c r="H219" i="45" s="1"/>
  <c r="AD219" i="45" s="1"/>
  <c r="AE219" i="45" s="1"/>
  <c r="J215" i="43"/>
  <c r="H215" i="45" s="1"/>
  <c r="AD215" i="45" s="1"/>
  <c r="AE215" i="45" s="1"/>
  <c r="J211" i="43"/>
  <c r="H211" i="45" s="1"/>
  <c r="AD211" i="45" s="1"/>
  <c r="AE211" i="45" s="1"/>
  <c r="J207" i="43"/>
  <c r="H207" i="45" s="1"/>
  <c r="AD207" i="45" s="1"/>
  <c r="AE207" i="45" s="1"/>
  <c r="J203" i="43"/>
  <c r="H203" i="45" s="1"/>
  <c r="AD203" i="45" s="1"/>
  <c r="AE203" i="45" s="1"/>
  <c r="J199" i="43"/>
  <c r="H199" i="45" s="1"/>
  <c r="AD199" i="45" s="1"/>
  <c r="AE199" i="45" s="1"/>
  <c r="J195" i="43"/>
  <c r="H195" i="45" s="1"/>
  <c r="AD195" i="45" s="1"/>
  <c r="AE195" i="45" s="1"/>
  <c r="J191" i="43"/>
  <c r="H191" i="45" s="1"/>
  <c r="AD191" i="45" s="1"/>
  <c r="AE191" i="45" s="1"/>
  <c r="J187" i="43"/>
  <c r="H187" i="45" s="1"/>
  <c r="AD187" i="45" s="1"/>
  <c r="AE187" i="45" s="1"/>
  <c r="J183" i="43"/>
  <c r="H183" i="45" s="1"/>
  <c r="AD183" i="45" s="1"/>
  <c r="AE183" i="45" s="1"/>
  <c r="J179" i="43"/>
  <c r="H179" i="45" s="1"/>
  <c r="AD179" i="45" s="1"/>
  <c r="AE179" i="45" s="1"/>
  <c r="J175" i="43"/>
  <c r="H175" i="45" s="1"/>
  <c r="AD175" i="45" s="1"/>
  <c r="AE175" i="45" s="1"/>
  <c r="J171" i="43"/>
  <c r="H171" i="45" s="1"/>
  <c r="AD171" i="45" s="1"/>
  <c r="AE171" i="45" s="1"/>
  <c r="J167" i="43"/>
  <c r="H167" i="45" s="1"/>
  <c r="AD167" i="45" s="1"/>
  <c r="AE167" i="45" s="1"/>
  <c r="J163" i="43"/>
  <c r="H163" i="45" s="1"/>
  <c r="AD163" i="45" s="1"/>
  <c r="AE163" i="45" s="1"/>
  <c r="J159" i="43"/>
  <c r="H159" i="45" s="1"/>
  <c r="AD159" i="45" s="1"/>
  <c r="AE159" i="45" s="1"/>
  <c r="J155" i="43"/>
  <c r="H155" i="45" s="1"/>
  <c r="AD155" i="45" s="1"/>
  <c r="AE155" i="45" s="1"/>
  <c r="J151" i="43"/>
  <c r="H151" i="45" s="1"/>
  <c r="AD151" i="45" s="1"/>
  <c r="AE151" i="45" s="1"/>
  <c r="J147" i="43"/>
  <c r="H147" i="45" s="1"/>
  <c r="AD147" i="45" s="1"/>
  <c r="AE147" i="45" s="1"/>
  <c r="J143" i="43"/>
  <c r="H143" i="45" s="1"/>
  <c r="AD143" i="45" s="1"/>
  <c r="AE143" i="45" s="1"/>
  <c r="J139" i="43"/>
  <c r="H139" i="45" s="1"/>
  <c r="AD139" i="45" s="1"/>
  <c r="AE139" i="45" s="1"/>
  <c r="J135" i="43"/>
  <c r="H135" i="45" s="1"/>
  <c r="AD135" i="45" s="1"/>
  <c r="AE135" i="45" s="1"/>
  <c r="J131" i="43"/>
  <c r="H131" i="45" s="1"/>
  <c r="AD131" i="45" s="1"/>
  <c r="AE131" i="45" s="1"/>
  <c r="J127" i="43"/>
  <c r="H127" i="45" s="1"/>
  <c r="AD127" i="45" s="1"/>
  <c r="AE127" i="45" s="1"/>
  <c r="J123" i="43"/>
  <c r="H123" i="45" s="1"/>
  <c r="AD123" i="45" s="1"/>
  <c r="AE123" i="45" s="1"/>
  <c r="J119" i="43"/>
  <c r="H119" i="45" s="1"/>
  <c r="AD119" i="45" s="1"/>
  <c r="AE119" i="45" s="1"/>
  <c r="J115" i="43"/>
  <c r="H115" i="45" s="1"/>
  <c r="AD115" i="45" s="1"/>
  <c r="AE115" i="45" s="1"/>
  <c r="J111" i="43"/>
  <c r="H111" i="45" s="1"/>
  <c r="AD111" i="45" s="1"/>
  <c r="AE111" i="45" s="1"/>
  <c r="J107" i="43"/>
  <c r="H107" i="45" s="1"/>
  <c r="AD107" i="45" s="1"/>
  <c r="AE107" i="45" s="1"/>
  <c r="J103" i="43"/>
  <c r="H103" i="45" s="1"/>
  <c r="AD103" i="45" s="1"/>
  <c r="AE103" i="45" s="1"/>
  <c r="J99" i="43"/>
  <c r="H99" i="45" s="1"/>
  <c r="AD99" i="45" s="1"/>
  <c r="AE99" i="45" s="1"/>
  <c r="J276" i="43"/>
  <c r="H276" i="45" s="1"/>
  <c r="AD276" i="45" s="1"/>
  <c r="AE276" i="45" s="1"/>
  <c r="J270" i="43"/>
  <c r="H270" i="45" s="1"/>
  <c r="AD270" i="45" s="1"/>
  <c r="AE270" i="45" s="1"/>
  <c r="J260" i="43"/>
  <c r="H260" i="45" s="1"/>
  <c r="AD260" i="45" s="1"/>
  <c r="AE260" i="45" s="1"/>
  <c r="J239" i="43"/>
  <c r="H239" i="45" s="1"/>
  <c r="AD239" i="45" s="1"/>
  <c r="AE239" i="45" s="1"/>
  <c r="J254" i="43"/>
  <c r="H254" i="45" s="1"/>
  <c r="AD254" i="45" s="1"/>
  <c r="AE254" i="45" s="1"/>
  <c r="J242" i="43"/>
  <c r="H242" i="45" s="1"/>
  <c r="AD242" i="45" s="1"/>
  <c r="AE242" i="45" s="1"/>
  <c r="J241" i="43"/>
  <c r="H241" i="45" s="1"/>
  <c r="AD241" i="45" s="1"/>
  <c r="AE241" i="45" s="1"/>
  <c r="J240" i="43"/>
  <c r="H240" i="45" s="1"/>
  <c r="AD240" i="45" s="1"/>
  <c r="AE240" i="45" s="1"/>
  <c r="J222" i="43"/>
  <c r="H222" i="45" s="1"/>
  <c r="AD222" i="45" s="1"/>
  <c r="AE222" i="45" s="1"/>
  <c r="J218" i="43"/>
  <c r="H218" i="45" s="1"/>
  <c r="AD218" i="45" s="1"/>
  <c r="AE218" i="45" s="1"/>
  <c r="J214" i="43"/>
  <c r="H214" i="45" s="1"/>
  <c r="AD214" i="45" s="1"/>
  <c r="AE214" i="45" s="1"/>
  <c r="J210" i="43"/>
  <c r="H210" i="45" s="1"/>
  <c r="AD210" i="45" s="1"/>
  <c r="AE210" i="45" s="1"/>
  <c r="J206" i="43"/>
  <c r="H206" i="45" s="1"/>
  <c r="AD206" i="45" s="1"/>
  <c r="AE206" i="45" s="1"/>
  <c r="J202" i="43"/>
  <c r="H202" i="45" s="1"/>
  <c r="AD202" i="45" s="1"/>
  <c r="AE202" i="45" s="1"/>
  <c r="J198" i="43"/>
  <c r="H198" i="45" s="1"/>
  <c r="AD198" i="45" s="1"/>
  <c r="AE198" i="45" s="1"/>
  <c r="J194" i="43"/>
  <c r="H194" i="45" s="1"/>
  <c r="AD194" i="45" s="1"/>
  <c r="AE194" i="45" s="1"/>
  <c r="J190" i="43"/>
  <c r="H190" i="45" s="1"/>
  <c r="AD190" i="45" s="1"/>
  <c r="AE190" i="45" s="1"/>
  <c r="J186" i="43"/>
  <c r="H186" i="45" s="1"/>
  <c r="AD186" i="45" s="1"/>
  <c r="AE186" i="45" s="1"/>
  <c r="J182" i="43"/>
  <c r="H182" i="45" s="1"/>
  <c r="AD182" i="45" s="1"/>
  <c r="AE182" i="45" s="1"/>
  <c r="J274" i="43"/>
  <c r="H274" i="45" s="1"/>
  <c r="AD274" i="45" s="1"/>
  <c r="AE274" i="45" s="1"/>
  <c r="J264" i="43"/>
  <c r="H264" i="45" s="1"/>
  <c r="AD264" i="45" s="1"/>
  <c r="AE264" i="45" s="1"/>
  <c r="J258" i="43"/>
  <c r="H258" i="45" s="1"/>
  <c r="AD258" i="45" s="1"/>
  <c r="AE258" i="45" s="1"/>
  <c r="J243" i="43"/>
  <c r="H243" i="45" s="1"/>
  <c r="AD243" i="45" s="1"/>
  <c r="AE243" i="45" s="1"/>
  <c r="J227" i="43"/>
  <c r="H227" i="45" s="1"/>
  <c r="AD227" i="45" s="1"/>
  <c r="AE227" i="45" s="1"/>
  <c r="J226" i="43"/>
  <c r="H226" i="45" s="1"/>
  <c r="AD226" i="45" s="1"/>
  <c r="AE226" i="45" s="1"/>
  <c r="J178" i="43"/>
  <c r="H178" i="45" s="1"/>
  <c r="AD178" i="45" s="1"/>
  <c r="AE178" i="45" s="1"/>
  <c r="J174" i="43"/>
  <c r="H174" i="45" s="1"/>
  <c r="AD174" i="45" s="1"/>
  <c r="AE174" i="45" s="1"/>
  <c r="J166" i="43"/>
  <c r="H166" i="45" s="1"/>
  <c r="AD166" i="45" s="1"/>
  <c r="AE166" i="45" s="1"/>
  <c r="J134" i="43"/>
  <c r="H134" i="45" s="1"/>
  <c r="AD134" i="45" s="1"/>
  <c r="AE134" i="45" s="1"/>
  <c r="J102" i="43"/>
  <c r="H102" i="45" s="1"/>
  <c r="AD102" i="45" s="1"/>
  <c r="AE102" i="45" s="1"/>
  <c r="J88" i="43"/>
  <c r="H88" i="45" s="1"/>
  <c r="AD88" i="45" s="1"/>
  <c r="AE88" i="45" s="1"/>
  <c r="J82" i="43"/>
  <c r="H82" i="45" s="1"/>
  <c r="AD82" i="45" s="1"/>
  <c r="AE82" i="45" s="1"/>
  <c r="J79" i="43"/>
  <c r="H79" i="45" s="1"/>
  <c r="AD79" i="45" s="1"/>
  <c r="AE79" i="45" s="1"/>
  <c r="J52" i="43"/>
  <c r="H52" i="45" s="1"/>
  <c r="AD52" i="45" s="1"/>
  <c r="AE52" i="45" s="1"/>
  <c r="J42" i="43"/>
  <c r="H42" i="45" s="1"/>
  <c r="AD42" i="45" s="1"/>
  <c r="AE42" i="45" s="1"/>
  <c r="J31" i="43"/>
  <c r="H31" i="45" s="1"/>
  <c r="AD31" i="45" s="1"/>
  <c r="AE31" i="45" s="1"/>
  <c r="J21" i="43"/>
  <c r="H21" i="45" s="1"/>
  <c r="AD21" i="45" s="1"/>
  <c r="AE21" i="45" s="1"/>
  <c r="J20" i="43"/>
  <c r="H20" i="45" s="1"/>
  <c r="AD20" i="45" s="1"/>
  <c r="AE20" i="45" s="1"/>
  <c r="J10" i="43"/>
  <c r="H10" i="45" s="1"/>
  <c r="AD10" i="45" s="1"/>
  <c r="AE10" i="45" s="1"/>
  <c r="J146" i="43"/>
  <c r="H146" i="45" s="1"/>
  <c r="AD146" i="45" s="1"/>
  <c r="AE146" i="45" s="1"/>
  <c r="J114" i="43"/>
  <c r="H114" i="45" s="1"/>
  <c r="AD114" i="45" s="1"/>
  <c r="AE114" i="45" s="1"/>
  <c r="J94" i="43"/>
  <c r="H94" i="45" s="1"/>
  <c r="AD94" i="45" s="1"/>
  <c r="AE94" i="45" s="1"/>
  <c r="J91" i="43"/>
  <c r="H91" i="45" s="1"/>
  <c r="AD91" i="45" s="1"/>
  <c r="AE91" i="45" s="1"/>
  <c r="J68" i="43"/>
  <c r="H68" i="45" s="1"/>
  <c r="AD68" i="45" s="1"/>
  <c r="AE68" i="45" s="1"/>
  <c r="J56" i="43"/>
  <c r="H56" i="45" s="1"/>
  <c r="AD56" i="45" s="1"/>
  <c r="AE56" i="45" s="1"/>
  <c r="J51" i="43"/>
  <c r="H51" i="45" s="1"/>
  <c r="AD51" i="45" s="1"/>
  <c r="AE51" i="45" s="1"/>
  <c r="J41" i="43"/>
  <c r="H41" i="45" s="1"/>
  <c r="AD41" i="45" s="1"/>
  <c r="AE41" i="45" s="1"/>
  <c r="J40" i="43"/>
  <c r="H40" i="45" s="1"/>
  <c r="AD40" i="45" s="1"/>
  <c r="AE40" i="45" s="1"/>
  <c r="J30" i="43"/>
  <c r="H30" i="45" s="1"/>
  <c r="AD30" i="45" s="1"/>
  <c r="AE30" i="45" s="1"/>
  <c r="J19" i="43"/>
  <c r="H19" i="45" s="1"/>
  <c r="AD19" i="45" s="1"/>
  <c r="AE19" i="45" s="1"/>
  <c r="J9" i="43"/>
  <c r="H9" i="45" s="1"/>
  <c r="AD9" i="45" s="1"/>
  <c r="AE9" i="45" s="1"/>
  <c r="J8" i="43"/>
  <c r="H8" i="45" s="1"/>
  <c r="AD8" i="45" s="1"/>
  <c r="AE8" i="45" s="1"/>
  <c r="J158" i="43"/>
  <c r="H158" i="45" s="1"/>
  <c r="AD158" i="45" s="1"/>
  <c r="AE158" i="45" s="1"/>
  <c r="J126" i="43"/>
  <c r="H126" i="45" s="1"/>
  <c r="AD126" i="45" s="1"/>
  <c r="AE126" i="45" s="1"/>
  <c r="J80" i="43"/>
  <c r="H80" i="45" s="1"/>
  <c r="AD80" i="45" s="1"/>
  <c r="AE80" i="45" s="1"/>
  <c r="J74" i="43"/>
  <c r="H74" i="45" s="1"/>
  <c r="AD74" i="45" s="1"/>
  <c r="AE74" i="45" s="1"/>
  <c r="J71" i="43"/>
  <c r="H71" i="45" s="1"/>
  <c r="AD71" i="45" s="1"/>
  <c r="AE71" i="45" s="1"/>
  <c r="J55" i="43"/>
  <c r="H55" i="45" s="1"/>
  <c r="AD55" i="45" s="1"/>
  <c r="AE55" i="45" s="1"/>
  <c r="J54" i="43"/>
  <c r="H54" i="45" s="1"/>
  <c r="AD54" i="45" s="1"/>
  <c r="AE54" i="45" s="1"/>
  <c r="J50" i="43"/>
  <c r="H50" i="45" s="1"/>
  <c r="AD50" i="45" s="1"/>
  <c r="AE50" i="45" s="1"/>
  <c r="J39" i="43"/>
  <c r="H39" i="45" s="1"/>
  <c r="AD39" i="45" s="1"/>
  <c r="AE39" i="45" s="1"/>
  <c r="J29" i="43"/>
  <c r="H29" i="45" s="1"/>
  <c r="AD29" i="45" s="1"/>
  <c r="AE29" i="45" s="1"/>
  <c r="J28" i="43"/>
  <c r="H28" i="45" s="1"/>
  <c r="AD28" i="45" s="1"/>
  <c r="AE28" i="45" s="1"/>
  <c r="J18" i="43"/>
  <c r="H18" i="45" s="1"/>
  <c r="AD18" i="45" s="1"/>
  <c r="AE18" i="45" s="1"/>
  <c r="J7" i="43"/>
  <c r="H7" i="45" s="1"/>
  <c r="AD7" i="45" s="1"/>
  <c r="AE7" i="45" s="1"/>
  <c r="J170" i="43"/>
  <c r="H170" i="45" s="1"/>
  <c r="AD170" i="45" s="1"/>
  <c r="AE170" i="45" s="1"/>
  <c r="J138" i="43"/>
  <c r="H138" i="45" s="1"/>
  <c r="AD138" i="45" s="1"/>
  <c r="AE138" i="45" s="1"/>
  <c r="J106" i="43"/>
  <c r="H106" i="45" s="1"/>
  <c r="AD106" i="45" s="1"/>
  <c r="AE106" i="45" s="1"/>
  <c r="J92" i="43"/>
  <c r="H92" i="45" s="1"/>
  <c r="AD92" i="45" s="1"/>
  <c r="AE92" i="45" s="1"/>
  <c r="J86" i="43"/>
  <c r="H86" i="45" s="1"/>
  <c r="AD86" i="45" s="1"/>
  <c r="AE86" i="45" s="1"/>
  <c r="J83" i="43"/>
  <c r="H83" i="45" s="1"/>
  <c r="AD83" i="45" s="1"/>
  <c r="AE83" i="45" s="1"/>
  <c r="J62" i="43"/>
  <c r="H62" i="45" s="1"/>
  <c r="AD62" i="45" s="1"/>
  <c r="AE62" i="45" s="1"/>
  <c r="J49" i="43"/>
  <c r="H49" i="45" s="1"/>
  <c r="AD49" i="45" s="1"/>
  <c r="AE49" i="45" s="1"/>
  <c r="J48" i="43"/>
  <c r="H48" i="45" s="1"/>
  <c r="AD48" i="45" s="1"/>
  <c r="AE48" i="45" s="1"/>
  <c r="J38" i="43"/>
  <c r="H38" i="45" s="1"/>
  <c r="AD38" i="45" s="1"/>
  <c r="AE38" i="45" s="1"/>
  <c r="J27" i="43"/>
  <c r="H27" i="45" s="1"/>
  <c r="AD27" i="45" s="1"/>
  <c r="AE27" i="45" s="1"/>
  <c r="J17" i="43"/>
  <c r="H17" i="45" s="1"/>
  <c r="AD17" i="45" s="1"/>
  <c r="AE17" i="45" s="1"/>
  <c r="J16" i="43"/>
  <c r="H16" i="45" s="1"/>
  <c r="AD16" i="45" s="1"/>
  <c r="AE16" i="45" s="1"/>
  <c r="J6" i="43"/>
  <c r="H6" i="45" s="1"/>
  <c r="AD6" i="45" s="1"/>
  <c r="AE6" i="45" s="1"/>
  <c r="J150" i="43"/>
  <c r="H150" i="45" s="1"/>
  <c r="AD150" i="45" s="1"/>
  <c r="AE150" i="45" s="1"/>
  <c r="J118" i="43"/>
  <c r="H118" i="45" s="1"/>
  <c r="AD118" i="45" s="1"/>
  <c r="AE118" i="45" s="1"/>
  <c r="J95" i="43"/>
  <c r="H95" i="45" s="1"/>
  <c r="AD95" i="45" s="1"/>
  <c r="AE95" i="45" s="1"/>
  <c r="J72" i="43"/>
  <c r="H72" i="45" s="1"/>
  <c r="AD72" i="45" s="1"/>
  <c r="AE72" i="45" s="1"/>
  <c r="J66" i="43"/>
  <c r="H66" i="45" s="1"/>
  <c r="AD66" i="45" s="1"/>
  <c r="AE66" i="45" s="1"/>
  <c r="J63" i="43"/>
  <c r="H63" i="45" s="1"/>
  <c r="AD63" i="45" s="1"/>
  <c r="AE63" i="45" s="1"/>
  <c r="J47" i="43"/>
  <c r="H47" i="45" s="1"/>
  <c r="AD47" i="45" s="1"/>
  <c r="AE47" i="45" s="1"/>
  <c r="J37" i="43"/>
  <c r="H37" i="45" s="1"/>
  <c r="AD37" i="45" s="1"/>
  <c r="AE37" i="45" s="1"/>
  <c r="J36" i="43"/>
  <c r="H36" i="45" s="1"/>
  <c r="AD36" i="45" s="1"/>
  <c r="AE36" i="45" s="1"/>
  <c r="J26" i="43"/>
  <c r="H26" i="45" s="1"/>
  <c r="AD26" i="45" s="1"/>
  <c r="AE26" i="45" s="1"/>
  <c r="J15" i="43"/>
  <c r="H15" i="45" s="1"/>
  <c r="AD15" i="45" s="1"/>
  <c r="AE15" i="45" s="1"/>
  <c r="J5" i="43"/>
  <c r="H5" i="45" s="1"/>
  <c r="AD5" i="45" s="1"/>
  <c r="AE5" i="45" s="1"/>
  <c r="J4" i="43"/>
  <c r="H4" i="45" s="1"/>
  <c r="AD4" i="45" s="1"/>
  <c r="AE4" i="45" s="1"/>
  <c r="J162" i="43"/>
  <c r="H162" i="45" s="1"/>
  <c r="AD162" i="45" s="1"/>
  <c r="AE162" i="45" s="1"/>
  <c r="J130" i="43"/>
  <c r="H130" i="45" s="1"/>
  <c r="AD130" i="45" s="1"/>
  <c r="AE130" i="45" s="1"/>
  <c r="J98" i="43"/>
  <c r="H98" i="45" s="1"/>
  <c r="AD98" i="45" s="1"/>
  <c r="AE98" i="45" s="1"/>
  <c r="J84" i="43"/>
  <c r="H84" i="45" s="1"/>
  <c r="AD84" i="45" s="1"/>
  <c r="AE84" i="45" s="1"/>
  <c r="J78" i="43"/>
  <c r="H78" i="45" s="1"/>
  <c r="AD78" i="45" s="1"/>
  <c r="AE78" i="45" s="1"/>
  <c r="J75" i="43"/>
  <c r="H75" i="45" s="1"/>
  <c r="AD75" i="45" s="1"/>
  <c r="AE75" i="45" s="1"/>
  <c r="J58" i="43"/>
  <c r="H58" i="45" s="1"/>
  <c r="AD58" i="45" s="1"/>
  <c r="AE58" i="45" s="1"/>
  <c r="J46" i="43"/>
  <c r="H46" i="45" s="1"/>
  <c r="AD46" i="45" s="1"/>
  <c r="AE46" i="45" s="1"/>
  <c r="J35" i="43"/>
  <c r="H35" i="45" s="1"/>
  <c r="AD35" i="45" s="1"/>
  <c r="AE35" i="45" s="1"/>
  <c r="J25" i="43"/>
  <c r="H25" i="45" s="1"/>
  <c r="AD25" i="45" s="1"/>
  <c r="AE25" i="45" s="1"/>
  <c r="J24" i="43"/>
  <c r="H24" i="45" s="1"/>
  <c r="AD24" i="45" s="1"/>
  <c r="AE24" i="45" s="1"/>
  <c r="J14" i="43"/>
  <c r="H14" i="45" s="1"/>
  <c r="AD14" i="45" s="1"/>
  <c r="AE14" i="45" s="1"/>
  <c r="J142" i="43"/>
  <c r="H142" i="45" s="1"/>
  <c r="AD142" i="45" s="1"/>
  <c r="AE142" i="45" s="1"/>
  <c r="J110" i="43"/>
  <c r="H110" i="45" s="1"/>
  <c r="AD110" i="45" s="1"/>
  <c r="AE110" i="45" s="1"/>
  <c r="J96" i="43"/>
  <c r="H96" i="45" s="1"/>
  <c r="AD96" i="45" s="1"/>
  <c r="AE96" i="45" s="1"/>
  <c r="J90" i="43"/>
  <c r="H90" i="45" s="1"/>
  <c r="AD90" i="45" s="1"/>
  <c r="AE90" i="45" s="1"/>
  <c r="J87" i="43"/>
  <c r="H87" i="45" s="1"/>
  <c r="AD87" i="45" s="1"/>
  <c r="AE87" i="45" s="1"/>
  <c r="J64" i="43"/>
  <c r="H64" i="45" s="1"/>
  <c r="AD64" i="45" s="1"/>
  <c r="AE64" i="45" s="1"/>
  <c r="J59" i="43"/>
  <c r="H59" i="45" s="1"/>
  <c r="AD59" i="45" s="1"/>
  <c r="AE59" i="45" s="1"/>
  <c r="J45" i="43"/>
  <c r="H45" i="45" s="1"/>
  <c r="AD45" i="45" s="1"/>
  <c r="AE45" i="45" s="1"/>
  <c r="J44" i="43"/>
  <c r="H44" i="45" s="1"/>
  <c r="AD44" i="45" s="1"/>
  <c r="AE44" i="45" s="1"/>
  <c r="J34" i="43"/>
  <c r="H34" i="45" s="1"/>
  <c r="AD34" i="45" s="1"/>
  <c r="AE34" i="45" s="1"/>
  <c r="J23" i="43"/>
  <c r="H23" i="45" s="1"/>
  <c r="AD23" i="45" s="1"/>
  <c r="AE23" i="45" s="1"/>
  <c r="J13" i="43"/>
  <c r="H13" i="45" s="1"/>
  <c r="AD13" i="45" s="1"/>
  <c r="AE13" i="45" s="1"/>
  <c r="J12" i="43"/>
  <c r="H12" i="45" s="1"/>
  <c r="AD12" i="45" s="1"/>
  <c r="AE12" i="45" s="1"/>
  <c r="J3" i="43"/>
  <c r="J154" i="43"/>
  <c r="H154" i="45" s="1"/>
  <c r="AD154" i="45" s="1"/>
  <c r="AE154" i="45" s="1"/>
  <c r="J122" i="43"/>
  <c r="H122" i="45" s="1"/>
  <c r="AD122" i="45" s="1"/>
  <c r="AE122" i="45" s="1"/>
  <c r="J76" i="43"/>
  <c r="H76" i="45" s="1"/>
  <c r="AD76" i="45" s="1"/>
  <c r="AE76" i="45" s="1"/>
  <c r="J70" i="43"/>
  <c r="H70" i="45" s="1"/>
  <c r="AD70" i="45" s="1"/>
  <c r="AE70" i="45" s="1"/>
  <c r="J67" i="43"/>
  <c r="H67" i="45" s="1"/>
  <c r="AD67" i="45" s="1"/>
  <c r="AE67" i="45" s="1"/>
  <c r="J60" i="43"/>
  <c r="H60" i="45" s="1"/>
  <c r="AD60" i="45" s="1"/>
  <c r="AE60" i="45" s="1"/>
  <c r="J43" i="43"/>
  <c r="H43" i="45" s="1"/>
  <c r="AD43" i="45" s="1"/>
  <c r="AE43" i="45" s="1"/>
  <c r="J33" i="43"/>
  <c r="H33" i="45" s="1"/>
  <c r="AD33" i="45" s="1"/>
  <c r="AE33" i="45" s="1"/>
  <c r="J32" i="43"/>
  <c r="H32" i="45" s="1"/>
  <c r="AD32" i="45" s="1"/>
  <c r="AE32" i="45" s="1"/>
  <c r="J22" i="43"/>
  <c r="H22" i="45" s="1"/>
  <c r="AD22" i="45" s="1"/>
  <c r="AE22" i="45" s="1"/>
  <c r="J11" i="43"/>
  <c r="H11" i="45" s="1"/>
  <c r="AD11" i="45" s="1"/>
  <c r="AE11" i="45" s="1"/>
  <c r="Z64" i="45"/>
  <c r="AA64" i="45" s="1"/>
  <c r="Z133" i="45"/>
  <c r="AA133" i="45" s="1"/>
  <c r="Z162" i="45"/>
  <c r="AA162" i="45" s="1"/>
  <c r="H289" i="44"/>
  <c r="Z139" i="45"/>
  <c r="AA139" i="45" s="1"/>
  <c r="Z137" i="45"/>
  <c r="AA137" i="45" s="1"/>
  <c r="Z96" i="45"/>
  <c r="AA96" i="45" s="1"/>
  <c r="Z243" i="45"/>
  <c r="AA243" i="45" s="1"/>
  <c r="M286" i="43"/>
  <c r="K286" i="45" s="1"/>
  <c r="AJ286" i="45" s="1"/>
  <c r="AK286" i="45" s="1"/>
  <c r="M282" i="43"/>
  <c r="K282" i="45" s="1"/>
  <c r="AJ282" i="45" s="1"/>
  <c r="AK282" i="45" s="1"/>
  <c r="M278" i="43"/>
  <c r="K278" i="45" s="1"/>
  <c r="AJ278" i="45" s="1"/>
  <c r="AK278" i="45" s="1"/>
  <c r="M274" i="43"/>
  <c r="K274" i="45" s="1"/>
  <c r="AJ274" i="45" s="1"/>
  <c r="AK274" i="45" s="1"/>
  <c r="M270" i="43"/>
  <c r="K270" i="45" s="1"/>
  <c r="AJ270" i="45" s="1"/>
  <c r="AK270" i="45" s="1"/>
  <c r="M266" i="43"/>
  <c r="K266" i="45" s="1"/>
  <c r="AJ266" i="45" s="1"/>
  <c r="AK266" i="45" s="1"/>
  <c r="M262" i="43"/>
  <c r="K262" i="45" s="1"/>
  <c r="AJ262" i="45" s="1"/>
  <c r="AK262" i="45" s="1"/>
  <c r="M258" i="43"/>
  <c r="K258" i="45" s="1"/>
  <c r="AJ258" i="45" s="1"/>
  <c r="AK258" i="45" s="1"/>
  <c r="M254" i="43"/>
  <c r="K254" i="45" s="1"/>
  <c r="AJ254" i="45" s="1"/>
  <c r="AK254" i="45" s="1"/>
  <c r="M250" i="43"/>
  <c r="K250" i="45" s="1"/>
  <c r="AJ250" i="45" s="1"/>
  <c r="AK250" i="45" s="1"/>
  <c r="M246" i="43"/>
  <c r="K246" i="45" s="1"/>
  <c r="AJ246" i="45" s="1"/>
  <c r="AK246" i="45" s="1"/>
  <c r="M242" i="43"/>
  <c r="K242" i="45" s="1"/>
  <c r="AJ242" i="45" s="1"/>
  <c r="AK242" i="45" s="1"/>
  <c r="M238" i="43"/>
  <c r="K238" i="45" s="1"/>
  <c r="AJ238" i="45" s="1"/>
  <c r="AK238" i="45" s="1"/>
  <c r="M234" i="43"/>
  <c r="K234" i="45" s="1"/>
  <c r="AJ234" i="45" s="1"/>
  <c r="AK234" i="45" s="1"/>
  <c r="M230" i="43"/>
  <c r="K230" i="45" s="1"/>
  <c r="AJ230" i="45" s="1"/>
  <c r="AK230" i="45" s="1"/>
  <c r="M285" i="43"/>
  <c r="K285" i="45" s="1"/>
  <c r="AJ285" i="45" s="1"/>
  <c r="AK285" i="45" s="1"/>
  <c r="M281" i="43"/>
  <c r="K281" i="45" s="1"/>
  <c r="AJ281" i="45" s="1"/>
  <c r="AK281" i="45" s="1"/>
  <c r="M277" i="43"/>
  <c r="K277" i="45" s="1"/>
  <c r="AJ277" i="45" s="1"/>
  <c r="AK277" i="45" s="1"/>
  <c r="M273" i="43"/>
  <c r="K273" i="45" s="1"/>
  <c r="AJ273" i="45" s="1"/>
  <c r="AK273" i="45" s="1"/>
  <c r="M269" i="43"/>
  <c r="K269" i="45" s="1"/>
  <c r="AJ269" i="45" s="1"/>
  <c r="AK269" i="45" s="1"/>
  <c r="M265" i="43"/>
  <c r="K265" i="45" s="1"/>
  <c r="AJ265" i="45" s="1"/>
  <c r="AK265" i="45" s="1"/>
  <c r="M261" i="43"/>
  <c r="K261" i="45" s="1"/>
  <c r="AJ261" i="45" s="1"/>
  <c r="AK261" i="45" s="1"/>
  <c r="M257" i="43"/>
  <c r="K257" i="45" s="1"/>
  <c r="AJ257" i="45" s="1"/>
  <c r="AK257" i="45" s="1"/>
  <c r="M253" i="43"/>
  <c r="K253" i="45" s="1"/>
  <c r="AJ253" i="45" s="1"/>
  <c r="AK253" i="45" s="1"/>
  <c r="M249" i="43"/>
  <c r="K249" i="45" s="1"/>
  <c r="AJ249" i="45" s="1"/>
  <c r="AK249" i="45" s="1"/>
  <c r="M245" i="43"/>
  <c r="K245" i="45" s="1"/>
  <c r="AJ245" i="45" s="1"/>
  <c r="AK245" i="45" s="1"/>
  <c r="M241" i="43"/>
  <c r="K241" i="45" s="1"/>
  <c r="AJ241" i="45" s="1"/>
  <c r="AK241" i="45" s="1"/>
  <c r="M237" i="43"/>
  <c r="K237" i="45" s="1"/>
  <c r="AJ237" i="45" s="1"/>
  <c r="AK237" i="45" s="1"/>
  <c r="M233" i="43"/>
  <c r="K233" i="45" s="1"/>
  <c r="AJ233" i="45" s="1"/>
  <c r="AK233" i="45" s="1"/>
  <c r="M229" i="43"/>
  <c r="K229" i="45" s="1"/>
  <c r="AJ229" i="45" s="1"/>
  <c r="AK229" i="45" s="1"/>
  <c r="M225" i="43"/>
  <c r="K225" i="45" s="1"/>
  <c r="AJ225" i="45" s="1"/>
  <c r="AK225" i="45" s="1"/>
  <c r="M287" i="43"/>
  <c r="K287" i="45" s="1"/>
  <c r="AJ287" i="45" s="1"/>
  <c r="AK287" i="45" s="1"/>
  <c r="M283" i="43"/>
  <c r="K283" i="45" s="1"/>
  <c r="AJ283" i="45" s="1"/>
  <c r="AK283" i="45" s="1"/>
  <c r="M279" i="43"/>
  <c r="K279" i="45" s="1"/>
  <c r="AJ279" i="45" s="1"/>
  <c r="AK279" i="45" s="1"/>
  <c r="M288" i="43"/>
  <c r="K288" i="45" s="1"/>
  <c r="AJ288" i="45" s="1"/>
  <c r="AK288" i="45" s="1"/>
  <c r="M284" i="43"/>
  <c r="K284" i="45" s="1"/>
  <c r="AJ284" i="45" s="1"/>
  <c r="AK284" i="45" s="1"/>
  <c r="M275" i="43"/>
  <c r="K275" i="45" s="1"/>
  <c r="AJ275" i="45" s="1"/>
  <c r="AK275" i="45" s="1"/>
  <c r="M272" i="43"/>
  <c r="K272" i="45" s="1"/>
  <c r="AJ272" i="45" s="1"/>
  <c r="AK272" i="45" s="1"/>
  <c r="M259" i="43"/>
  <c r="K259" i="45" s="1"/>
  <c r="AJ259" i="45" s="1"/>
  <c r="AK259" i="45" s="1"/>
  <c r="M256" i="43"/>
  <c r="K256" i="45" s="1"/>
  <c r="AJ256" i="45" s="1"/>
  <c r="AK256" i="45" s="1"/>
  <c r="M252" i="43"/>
  <c r="K252" i="45" s="1"/>
  <c r="AJ252" i="45" s="1"/>
  <c r="AK252" i="45" s="1"/>
  <c r="M251" i="43"/>
  <c r="K251" i="45" s="1"/>
  <c r="AJ251" i="45" s="1"/>
  <c r="AK251" i="45" s="1"/>
  <c r="M236" i="43"/>
  <c r="K236" i="45" s="1"/>
  <c r="AJ236" i="45" s="1"/>
  <c r="AK236" i="45" s="1"/>
  <c r="M235" i="43"/>
  <c r="K235" i="45" s="1"/>
  <c r="AJ235" i="45" s="1"/>
  <c r="AK235" i="45" s="1"/>
  <c r="M223" i="43"/>
  <c r="K223" i="45" s="1"/>
  <c r="AJ223" i="45" s="1"/>
  <c r="AK223" i="45" s="1"/>
  <c r="M219" i="43"/>
  <c r="K219" i="45" s="1"/>
  <c r="AJ219" i="45" s="1"/>
  <c r="AK219" i="45" s="1"/>
  <c r="M215" i="43"/>
  <c r="K215" i="45" s="1"/>
  <c r="AJ215" i="45" s="1"/>
  <c r="AK215" i="45" s="1"/>
  <c r="M211" i="43"/>
  <c r="K211" i="45" s="1"/>
  <c r="AJ211" i="45" s="1"/>
  <c r="AK211" i="45" s="1"/>
  <c r="M207" i="43"/>
  <c r="K207" i="45" s="1"/>
  <c r="AJ207" i="45" s="1"/>
  <c r="AK207" i="45" s="1"/>
  <c r="M203" i="43"/>
  <c r="K203" i="45" s="1"/>
  <c r="AJ203" i="45" s="1"/>
  <c r="AK203" i="45" s="1"/>
  <c r="M199" i="43"/>
  <c r="K199" i="45" s="1"/>
  <c r="AJ199" i="45" s="1"/>
  <c r="AK199" i="45" s="1"/>
  <c r="M195" i="43"/>
  <c r="K195" i="45" s="1"/>
  <c r="AJ195" i="45" s="1"/>
  <c r="AK195" i="45" s="1"/>
  <c r="M191" i="43"/>
  <c r="K191" i="45" s="1"/>
  <c r="AJ191" i="45" s="1"/>
  <c r="AK191" i="45" s="1"/>
  <c r="M187" i="43"/>
  <c r="K187" i="45" s="1"/>
  <c r="AJ187" i="45" s="1"/>
  <c r="AK187" i="45" s="1"/>
  <c r="M183" i="43"/>
  <c r="K183" i="45" s="1"/>
  <c r="AJ183" i="45" s="1"/>
  <c r="AK183" i="45" s="1"/>
  <c r="M179" i="43"/>
  <c r="K179" i="45" s="1"/>
  <c r="AJ179" i="45" s="1"/>
  <c r="AK179" i="45" s="1"/>
  <c r="M175" i="43"/>
  <c r="K175" i="45" s="1"/>
  <c r="AJ175" i="45" s="1"/>
  <c r="AK175" i="45" s="1"/>
  <c r="M171" i="43"/>
  <c r="K171" i="45" s="1"/>
  <c r="AJ171" i="45" s="1"/>
  <c r="AK171" i="45" s="1"/>
  <c r="M167" i="43"/>
  <c r="K167" i="45" s="1"/>
  <c r="AJ167" i="45" s="1"/>
  <c r="AK167" i="45" s="1"/>
  <c r="M163" i="43"/>
  <c r="K163" i="45" s="1"/>
  <c r="AJ163" i="45" s="1"/>
  <c r="AK163" i="45" s="1"/>
  <c r="M159" i="43"/>
  <c r="K159" i="45" s="1"/>
  <c r="AJ159" i="45" s="1"/>
  <c r="AK159" i="45" s="1"/>
  <c r="M155" i="43"/>
  <c r="K155" i="45" s="1"/>
  <c r="AJ155" i="45" s="1"/>
  <c r="AK155" i="45" s="1"/>
  <c r="M151" i="43"/>
  <c r="K151" i="45" s="1"/>
  <c r="AJ151" i="45" s="1"/>
  <c r="AK151" i="45" s="1"/>
  <c r="M147" i="43"/>
  <c r="K147" i="45" s="1"/>
  <c r="AJ147" i="45" s="1"/>
  <c r="AK147" i="45" s="1"/>
  <c r="M143" i="43"/>
  <c r="K143" i="45" s="1"/>
  <c r="AJ143" i="45" s="1"/>
  <c r="AK143" i="45" s="1"/>
  <c r="M139" i="43"/>
  <c r="K139" i="45" s="1"/>
  <c r="AJ139" i="45" s="1"/>
  <c r="AK139" i="45" s="1"/>
  <c r="M135" i="43"/>
  <c r="K135" i="45" s="1"/>
  <c r="AJ135" i="45" s="1"/>
  <c r="AK135" i="45" s="1"/>
  <c r="M131" i="43"/>
  <c r="K131" i="45" s="1"/>
  <c r="AJ131" i="45" s="1"/>
  <c r="AK131" i="45" s="1"/>
  <c r="M127" i="43"/>
  <c r="K127" i="45" s="1"/>
  <c r="AJ127" i="45" s="1"/>
  <c r="AK127" i="45" s="1"/>
  <c r="M123" i="43"/>
  <c r="K123" i="45" s="1"/>
  <c r="AJ123" i="45" s="1"/>
  <c r="AK123" i="45" s="1"/>
  <c r="M119" i="43"/>
  <c r="K119" i="45" s="1"/>
  <c r="AJ119" i="45" s="1"/>
  <c r="AK119" i="45" s="1"/>
  <c r="M115" i="43"/>
  <c r="K115" i="45" s="1"/>
  <c r="AJ115" i="45" s="1"/>
  <c r="AK115" i="45" s="1"/>
  <c r="M111" i="43"/>
  <c r="K111" i="45" s="1"/>
  <c r="AJ111" i="45" s="1"/>
  <c r="AK111" i="45" s="1"/>
  <c r="M107" i="43"/>
  <c r="K107" i="45" s="1"/>
  <c r="AJ107" i="45" s="1"/>
  <c r="AK107" i="45" s="1"/>
  <c r="M103" i="43"/>
  <c r="K103" i="45" s="1"/>
  <c r="AJ103" i="45" s="1"/>
  <c r="AK103" i="45" s="1"/>
  <c r="M99" i="43"/>
  <c r="K99" i="45" s="1"/>
  <c r="AJ99" i="45" s="1"/>
  <c r="AK99" i="45" s="1"/>
  <c r="M95" i="43"/>
  <c r="K95" i="45" s="1"/>
  <c r="AJ95" i="45" s="1"/>
  <c r="AK95" i="45" s="1"/>
  <c r="M91" i="43"/>
  <c r="K91" i="45" s="1"/>
  <c r="AJ91" i="45" s="1"/>
  <c r="AK91" i="45" s="1"/>
  <c r="M87" i="43"/>
  <c r="K87" i="45" s="1"/>
  <c r="AJ87" i="45" s="1"/>
  <c r="AK87" i="45" s="1"/>
  <c r="M83" i="43"/>
  <c r="K83" i="45" s="1"/>
  <c r="AJ83" i="45" s="1"/>
  <c r="AK83" i="45" s="1"/>
  <c r="M79" i="43"/>
  <c r="K79" i="45" s="1"/>
  <c r="AJ79" i="45" s="1"/>
  <c r="AK79" i="45" s="1"/>
  <c r="M75" i="43"/>
  <c r="K75" i="45" s="1"/>
  <c r="AJ75" i="45" s="1"/>
  <c r="AK75" i="45" s="1"/>
  <c r="M71" i="43"/>
  <c r="K71" i="45" s="1"/>
  <c r="AJ71" i="45" s="1"/>
  <c r="AK71" i="45" s="1"/>
  <c r="M67" i="43"/>
  <c r="K67" i="45" s="1"/>
  <c r="AJ67" i="45" s="1"/>
  <c r="AK67" i="45" s="1"/>
  <c r="M63" i="43"/>
  <c r="K63" i="45" s="1"/>
  <c r="AJ63" i="45" s="1"/>
  <c r="AK63" i="45" s="1"/>
  <c r="M59" i="43"/>
  <c r="K59" i="45" s="1"/>
  <c r="AJ59" i="45" s="1"/>
  <c r="AK59" i="45" s="1"/>
  <c r="M55" i="43"/>
  <c r="K55" i="45" s="1"/>
  <c r="AJ55" i="45" s="1"/>
  <c r="AK55" i="45" s="1"/>
  <c r="M51" i="43"/>
  <c r="K51" i="45" s="1"/>
  <c r="AJ51" i="45" s="1"/>
  <c r="AK51" i="45" s="1"/>
  <c r="M47" i="43"/>
  <c r="K47" i="45" s="1"/>
  <c r="AJ47" i="45" s="1"/>
  <c r="AK47" i="45" s="1"/>
  <c r="M43" i="43"/>
  <c r="K43" i="45" s="1"/>
  <c r="AJ43" i="45" s="1"/>
  <c r="AK43" i="45" s="1"/>
  <c r="M39" i="43"/>
  <c r="K39" i="45" s="1"/>
  <c r="AJ39" i="45" s="1"/>
  <c r="AK39" i="45" s="1"/>
  <c r="M35" i="43"/>
  <c r="K35" i="45" s="1"/>
  <c r="AJ35" i="45" s="1"/>
  <c r="AK35" i="45" s="1"/>
  <c r="M31" i="43"/>
  <c r="K31" i="45" s="1"/>
  <c r="AJ31" i="45" s="1"/>
  <c r="AK31" i="45" s="1"/>
  <c r="M27" i="43"/>
  <c r="K27" i="45" s="1"/>
  <c r="AJ27" i="45" s="1"/>
  <c r="AK27" i="45" s="1"/>
  <c r="M23" i="43"/>
  <c r="K23" i="45" s="1"/>
  <c r="AJ23" i="45" s="1"/>
  <c r="AK23" i="45" s="1"/>
  <c r="M19" i="43"/>
  <c r="K19" i="45" s="1"/>
  <c r="AJ19" i="45" s="1"/>
  <c r="AK19" i="45" s="1"/>
  <c r="M15" i="43"/>
  <c r="K15" i="45" s="1"/>
  <c r="AJ15" i="45" s="1"/>
  <c r="AK15" i="45" s="1"/>
  <c r="M11" i="43"/>
  <c r="K11" i="45" s="1"/>
  <c r="AJ11" i="45" s="1"/>
  <c r="AK11" i="45" s="1"/>
  <c r="M7" i="43"/>
  <c r="K7" i="45" s="1"/>
  <c r="AJ7" i="45" s="1"/>
  <c r="AK7" i="45" s="1"/>
  <c r="M280" i="43"/>
  <c r="K280" i="45" s="1"/>
  <c r="AJ280" i="45" s="1"/>
  <c r="AK280" i="45" s="1"/>
  <c r="M276" i="43"/>
  <c r="K276" i="45" s="1"/>
  <c r="AJ276" i="45" s="1"/>
  <c r="AK276" i="45" s="1"/>
  <c r="M263" i="43"/>
  <c r="K263" i="45" s="1"/>
  <c r="AJ263" i="45" s="1"/>
  <c r="AK263" i="45" s="1"/>
  <c r="M260" i="43"/>
  <c r="K260" i="45" s="1"/>
  <c r="AJ260" i="45" s="1"/>
  <c r="AK260" i="45" s="1"/>
  <c r="M240" i="43"/>
  <c r="K240" i="45" s="1"/>
  <c r="AJ240" i="45" s="1"/>
  <c r="AK240" i="45" s="1"/>
  <c r="M239" i="43"/>
  <c r="K239" i="45" s="1"/>
  <c r="AJ239" i="45" s="1"/>
  <c r="AK239" i="45" s="1"/>
  <c r="M222" i="43"/>
  <c r="K222" i="45" s="1"/>
  <c r="AJ222" i="45" s="1"/>
  <c r="AK222" i="45" s="1"/>
  <c r="M218" i="43"/>
  <c r="K218" i="45" s="1"/>
  <c r="AJ218" i="45" s="1"/>
  <c r="AK218" i="45" s="1"/>
  <c r="M214" i="43"/>
  <c r="K214" i="45" s="1"/>
  <c r="AJ214" i="45" s="1"/>
  <c r="AK214" i="45" s="1"/>
  <c r="M210" i="43"/>
  <c r="K210" i="45" s="1"/>
  <c r="AJ210" i="45" s="1"/>
  <c r="AK210" i="45" s="1"/>
  <c r="M206" i="43"/>
  <c r="K206" i="45" s="1"/>
  <c r="AJ206" i="45" s="1"/>
  <c r="AK206" i="45" s="1"/>
  <c r="M202" i="43"/>
  <c r="K202" i="45" s="1"/>
  <c r="AJ202" i="45" s="1"/>
  <c r="AK202" i="45" s="1"/>
  <c r="M198" i="43"/>
  <c r="K198" i="45" s="1"/>
  <c r="AJ198" i="45" s="1"/>
  <c r="AK198" i="45" s="1"/>
  <c r="M194" i="43"/>
  <c r="K194" i="45" s="1"/>
  <c r="AJ194" i="45" s="1"/>
  <c r="AK194" i="45" s="1"/>
  <c r="M190" i="43"/>
  <c r="K190" i="45" s="1"/>
  <c r="AJ190" i="45" s="1"/>
  <c r="AK190" i="45" s="1"/>
  <c r="M186" i="43"/>
  <c r="K186" i="45" s="1"/>
  <c r="AJ186" i="45" s="1"/>
  <c r="AK186" i="45" s="1"/>
  <c r="M182" i="43"/>
  <c r="K182" i="45" s="1"/>
  <c r="AJ182" i="45" s="1"/>
  <c r="AK182" i="45" s="1"/>
  <c r="M178" i="43"/>
  <c r="K178" i="45" s="1"/>
  <c r="AJ178" i="45" s="1"/>
  <c r="AK178" i="45" s="1"/>
  <c r="M174" i="43"/>
  <c r="K174" i="45" s="1"/>
  <c r="AJ174" i="45" s="1"/>
  <c r="AK174" i="45" s="1"/>
  <c r="M170" i="43"/>
  <c r="K170" i="45" s="1"/>
  <c r="AJ170" i="45" s="1"/>
  <c r="AK170" i="45" s="1"/>
  <c r="M166" i="43"/>
  <c r="K166" i="45" s="1"/>
  <c r="AJ166" i="45" s="1"/>
  <c r="AK166" i="45" s="1"/>
  <c r="M162" i="43"/>
  <c r="K162" i="45" s="1"/>
  <c r="AJ162" i="45" s="1"/>
  <c r="AK162" i="45" s="1"/>
  <c r="M158" i="43"/>
  <c r="K158" i="45" s="1"/>
  <c r="AJ158" i="45" s="1"/>
  <c r="AK158" i="45" s="1"/>
  <c r="M154" i="43"/>
  <c r="K154" i="45" s="1"/>
  <c r="AJ154" i="45" s="1"/>
  <c r="AK154" i="45" s="1"/>
  <c r="M150" i="43"/>
  <c r="K150" i="45" s="1"/>
  <c r="AJ150" i="45" s="1"/>
  <c r="AK150" i="45" s="1"/>
  <c r="M146" i="43"/>
  <c r="K146" i="45" s="1"/>
  <c r="AJ146" i="45" s="1"/>
  <c r="AK146" i="45" s="1"/>
  <c r="M142" i="43"/>
  <c r="K142" i="45" s="1"/>
  <c r="AJ142" i="45" s="1"/>
  <c r="AK142" i="45" s="1"/>
  <c r="M138" i="43"/>
  <c r="K138" i="45" s="1"/>
  <c r="AJ138" i="45" s="1"/>
  <c r="AK138" i="45" s="1"/>
  <c r="M134" i="43"/>
  <c r="K134" i="45" s="1"/>
  <c r="AJ134" i="45" s="1"/>
  <c r="AK134" i="45" s="1"/>
  <c r="M130" i="43"/>
  <c r="K130" i="45" s="1"/>
  <c r="AJ130" i="45" s="1"/>
  <c r="AK130" i="45" s="1"/>
  <c r="M126" i="43"/>
  <c r="K126" i="45" s="1"/>
  <c r="AJ126" i="45" s="1"/>
  <c r="AK126" i="45" s="1"/>
  <c r="M122" i="43"/>
  <c r="K122" i="45" s="1"/>
  <c r="AJ122" i="45" s="1"/>
  <c r="AK122" i="45" s="1"/>
  <c r="M118" i="43"/>
  <c r="K118" i="45" s="1"/>
  <c r="AJ118" i="45" s="1"/>
  <c r="AK118" i="45" s="1"/>
  <c r="M114" i="43"/>
  <c r="K114" i="45" s="1"/>
  <c r="AJ114" i="45" s="1"/>
  <c r="AK114" i="45" s="1"/>
  <c r="M110" i="43"/>
  <c r="K110" i="45" s="1"/>
  <c r="AJ110" i="45" s="1"/>
  <c r="AK110" i="45" s="1"/>
  <c r="M106" i="43"/>
  <c r="K106" i="45" s="1"/>
  <c r="AJ106" i="45" s="1"/>
  <c r="AK106" i="45" s="1"/>
  <c r="M102" i="43"/>
  <c r="K102" i="45" s="1"/>
  <c r="AJ102" i="45" s="1"/>
  <c r="AK102" i="45" s="1"/>
  <c r="M98" i="43"/>
  <c r="K98" i="45" s="1"/>
  <c r="AJ98" i="45" s="1"/>
  <c r="AK98" i="45" s="1"/>
  <c r="M94" i="43"/>
  <c r="K94" i="45" s="1"/>
  <c r="AJ94" i="45" s="1"/>
  <c r="AK94" i="45" s="1"/>
  <c r="M90" i="43"/>
  <c r="K90" i="45" s="1"/>
  <c r="AJ90" i="45" s="1"/>
  <c r="AK90" i="45" s="1"/>
  <c r="M86" i="43"/>
  <c r="K86" i="45" s="1"/>
  <c r="AJ86" i="45" s="1"/>
  <c r="AK86" i="45" s="1"/>
  <c r="M82" i="43"/>
  <c r="K82" i="45" s="1"/>
  <c r="AJ82" i="45" s="1"/>
  <c r="AK82" i="45" s="1"/>
  <c r="M78" i="43"/>
  <c r="K78" i="45" s="1"/>
  <c r="AJ78" i="45" s="1"/>
  <c r="AK78" i="45" s="1"/>
  <c r="M74" i="43"/>
  <c r="K74" i="45" s="1"/>
  <c r="AJ74" i="45" s="1"/>
  <c r="AK74" i="45" s="1"/>
  <c r="M70" i="43"/>
  <c r="K70" i="45" s="1"/>
  <c r="AJ70" i="45" s="1"/>
  <c r="AK70" i="45" s="1"/>
  <c r="M66" i="43"/>
  <c r="K66" i="45" s="1"/>
  <c r="AJ66" i="45" s="1"/>
  <c r="AK66" i="45" s="1"/>
  <c r="M62" i="43"/>
  <c r="K62" i="45" s="1"/>
  <c r="AJ62" i="45" s="1"/>
  <c r="AK62" i="45" s="1"/>
  <c r="M58" i="43"/>
  <c r="K58" i="45" s="1"/>
  <c r="AJ58" i="45" s="1"/>
  <c r="AK58" i="45" s="1"/>
  <c r="M267" i="43"/>
  <c r="K267" i="45" s="1"/>
  <c r="AJ267" i="45" s="1"/>
  <c r="AK267" i="45" s="1"/>
  <c r="M264" i="43"/>
  <c r="K264" i="45" s="1"/>
  <c r="AJ264" i="45" s="1"/>
  <c r="AK264" i="45" s="1"/>
  <c r="M244" i="43"/>
  <c r="K244" i="45" s="1"/>
  <c r="AJ244" i="45" s="1"/>
  <c r="AK244" i="45" s="1"/>
  <c r="M243" i="43"/>
  <c r="K243" i="45" s="1"/>
  <c r="AJ243" i="45" s="1"/>
  <c r="AK243" i="45" s="1"/>
  <c r="M228" i="43"/>
  <c r="K228" i="45" s="1"/>
  <c r="AJ228" i="45" s="1"/>
  <c r="AK228" i="45" s="1"/>
  <c r="M227" i="43"/>
  <c r="K227" i="45" s="1"/>
  <c r="AJ227" i="45" s="1"/>
  <c r="AK227" i="45" s="1"/>
  <c r="M226" i="43"/>
  <c r="K226" i="45" s="1"/>
  <c r="AJ226" i="45" s="1"/>
  <c r="AK226" i="45" s="1"/>
  <c r="M221" i="43"/>
  <c r="K221" i="45" s="1"/>
  <c r="AJ221" i="45" s="1"/>
  <c r="AK221" i="45" s="1"/>
  <c r="M217" i="43"/>
  <c r="K217" i="45" s="1"/>
  <c r="AJ217" i="45" s="1"/>
  <c r="AK217" i="45" s="1"/>
  <c r="M213" i="43"/>
  <c r="K213" i="45" s="1"/>
  <c r="AJ213" i="45" s="1"/>
  <c r="AK213" i="45" s="1"/>
  <c r="M209" i="43"/>
  <c r="K209" i="45" s="1"/>
  <c r="AJ209" i="45" s="1"/>
  <c r="AK209" i="45" s="1"/>
  <c r="M205" i="43"/>
  <c r="K205" i="45" s="1"/>
  <c r="AJ205" i="45" s="1"/>
  <c r="AK205" i="45" s="1"/>
  <c r="M201" i="43"/>
  <c r="K201" i="45" s="1"/>
  <c r="AJ201" i="45" s="1"/>
  <c r="AK201" i="45" s="1"/>
  <c r="M197" i="43"/>
  <c r="K197" i="45" s="1"/>
  <c r="AJ197" i="45" s="1"/>
  <c r="AK197" i="45" s="1"/>
  <c r="M193" i="43"/>
  <c r="K193" i="45" s="1"/>
  <c r="AJ193" i="45" s="1"/>
  <c r="AK193" i="45" s="1"/>
  <c r="M189" i="43"/>
  <c r="K189" i="45" s="1"/>
  <c r="AJ189" i="45" s="1"/>
  <c r="AK189" i="45" s="1"/>
  <c r="M185" i="43"/>
  <c r="K185" i="45" s="1"/>
  <c r="AJ185" i="45" s="1"/>
  <c r="AK185" i="45" s="1"/>
  <c r="M181" i="43"/>
  <c r="K181" i="45" s="1"/>
  <c r="AJ181" i="45" s="1"/>
  <c r="AK181" i="45" s="1"/>
  <c r="M177" i="43"/>
  <c r="K177" i="45" s="1"/>
  <c r="AJ177" i="45" s="1"/>
  <c r="AK177" i="45" s="1"/>
  <c r="M173" i="43"/>
  <c r="K173" i="45" s="1"/>
  <c r="AJ173" i="45" s="1"/>
  <c r="AK173" i="45" s="1"/>
  <c r="M169" i="43"/>
  <c r="K169" i="45" s="1"/>
  <c r="AJ169" i="45" s="1"/>
  <c r="AK169" i="45" s="1"/>
  <c r="M165" i="43"/>
  <c r="K165" i="45" s="1"/>
  <c r="AJ165" i="45" s="1"/>
  <c r="AK165" i="45" s="1"/>
  <c r="M161" i="43"/>
  <c r="K161" i="45" s="1"/>
  <c r="AJ161" i="45" s="1"/>
  <c r="AK161" i="45" s="1"/>
  <c r="M157" i="43"/>
  <c r="K157" i="45" s="1"/>
  <c r="AJ157" i="45" s="1"/>
  <c r="AK157" i="45" s="1"/>
  <c r="M153" i="43"/>
  <c r="K153" i="45" s="1"/>
  <c r="AJ153" i="45" s="1"/>
  <c r="AK153" i="45" s="1"/>
  <c r="M149" i="43"/>
  <c r="K149" i="45" s="1"/>
  <c r="AJ149" i="45" s="1"/>
  <c r="AK149" i="45" s="1"/>
  <c r="M145" i="43"/>
  <c r="K145" i="45" s="1"/>
  <c r="AJ145" i="45" s="1"/>
  <c r="AK145" i="45" s="1"/>
  <c r="M141" i="43"/>
  <c r="K141" i="45" s="1"/>
  <c r="AJ141" i="45" s="1"/>
  <c r="AK141" i="45" s="1"/>
  <c r="M137" i="43"/>
  <c r="K137" i="45" s="1"/>
  <c r="AJ137" i="45" s="1"/>
  <c r="AK137" i="45" s="1"/>
  <c r="M133" i="43"/>
  <c r="K133" i="45" s="1"/>
  <c r="AJ133" i="45" s="1"/>
  <c r="AK133" i="45" s="1"/>
  <c r="M129" i="43"/>
  <c r="K129" i="45" s="1"/>
  <c r="AJ129" i="45" s="1"/>
  <c r="AK129" i="45" s="1"/>
  <c r="M125" i="43"/>
  <c r="K125" i="45" s="1"/>
  <c r="AJ125" i="45" s="1"/>
  <c r="AK125" i="45" s="1"/>
  <c r="M121" i="43"/>
  <c r="K121" i="45" s="1"/>
  <c r="AJ121" i="45" s="1"/>
  <c r="AK121" i="45" s="1"/>
  <c r="M117" i="43"/>
  <c r="K117" i="45" s="1"/>
  <c r="AJ117" i="45" s="1"/>
  <c r="AK117" i="45" s="1"/>
  <c r="M113" i="43"/>
  <c r="K113" i="45" s="1"/>
  <c r="AJ113" i="45" s="1"/>
  <c r="AK113" i="45" s="1"/>
  <c r="M109" i="43"/>
  <c r="K109" i="45" s="1"/>
  <c r="AJ109" i="45" s="1"/>
  <c r="AK109" i="45" s="1"/>
  <c r="M105" i="43"/>
  <c r="K105" i="45" s="1"/>
  <c r="AJ105" i="45" s="1"/>
  <c r="AK105" i="45" s="1"/>
  <c r="M101" i="43"/>
  <c r="K101" i="45" s="1"/>
  <c r="AJ101" i="45" s="1"/>
  <c r="AK101" i="45" s="1"/>
  <c r="M97" i="43"/>
  <c r="K97" i="45" s="1"/>
  <c r="AJ97" i="45" s="1"/>
  <c r="AK97" i="45" s="1"/>
  <c r="M93" i="43"/>
  <c r="K93" i="45" s="1"/>
  <c r="AJ93" i="45" s="1"/>
  <c r="AK93" i="45" s="1"/>
  <c r="M89" i="43"/>
  <c r="K89" i="45" s="1"/>
  <c r="AJ89" i="45" s="1"/>
  <c r="AK89" i="45" s="1"/>
  <c r="M85" i="43"/>
  <c r="K85" i="45" s="1"/>
  <c r="AJ85" i="45" s="1"/>
  <c r="AK85" i="45" s="1"/>
  <c r="M81" i="43"/>
  <c r="K81" i="45" s="1"/>
  <c r="AJ81" i="45" s="1"/>
  <c r="AK81" i="45" s="1"/>
  <c r="M77" i="43"/>
  <c r="K77" i="45" s="1"/>
  <c r="AJ77" i="45" s="1"/>
  <c r="AK77" i="45" s="1"/>
  <c r="M73" i="43"/>
  <c r="K73" i="45" s="1"/>
  <c r="AJ73" i="45" s="1"/>
  <c r="AK73" i="45" s="1"/>
  <c r="M69" i="43"/>
  <c r="K69" i="45" s="1"/>
  <c r="AJ69" i="45" s="1"/>
  <c r="AK69" i="45" s="1"/>
  <c r="M65" i="43"/>
  <c r="K65" i="45" s="1"/>
  <c r="AJ65" i="45" s="1"/>
  <c r="AK65" i="45" s="1"/>
  <c r="M271" i="43"/>
  <c r="K271" i="45" s="1"/>
  <c r="AJ271" i="45" s="1"/>
  <c r="AK271" i="45" s="1"/>
  <c r="M268" i="43"/>
  <c r="K268" i="45" s="1"/>
  <c r="AJ268" i="45" s="1"/>
  <c r="AK268" i="45" s="1"/>
  <c r="M255" i="43"/>
  <c r="K255" i="45" s="1"/>
  <c r="AJ255" i="45" s="1"/>
  <c r="AK255" i="45" s="1"/>
  <c r="M248" i="43"/>
  <c r="K248" i="45" s="1"/>
  <c r="AJ248" i="45" s="1"/>
  <c r="AK248" i="45" s="1"/>
  <c r="M247" i="43"/>
  <c r="K247" i="45" s="1"/>
  <c r="AJ247" i="45" s="1"/>
  <c r="AK247" i="45" s="1"/>
  <c r="M232" i="43"/>
  <c r="K232" i="45" s="1"/>
  <c r="AJ232" i="45" s="1"/>
  <c r="AK232" i="45" s="1"/>
  <c r="M231" i="43"/>
  <c r="K231" i="45" s="1"/>
  <c r="AJ231" i="45" s="1"/>
  <c r="AK231" i="45" s="1"/>
  <c r="M224" i="43"/>
  <c r="K224" i="45" s="1"/>
  <c r="AJ224" i="45" s="1"/>
  <c r="AK224" i="45" s="1"/>
  <c r="M220" i="43"/>
  <c r="K220" i="45" s="1"/>
  <c r="AJ220" i="45" s="1"/>
  <c r="AK220" i="45" s="1"/>
  <c r="M216" i="43"/>
  <c r="K216" i="45" s="1"/>
  <c r="AJ216" i="45" s="1"/>
  <c r="AK216" i="45" s="1"/>
  <c r="M212" i="43"/>
  <c r="K212" i="45" s="1"/>
  <c r="AJ212" i="45" s="1"/>
  <c r="AK212" i="45" s="1"/>
  <c r="M208" i="43"/>
  <c r="K208" i="45" s="1"/>
  <c r="AJ208" i="45" s="1"/>
  <c r="AK208" i="45" s="1"/>
  <c r="M204" i="43"/>
  <c r="K204" i="45" s="1"/>
  <c r="AJ204" i="45" s="1"/>
  <c r="AK204" i="45" s="1"/>
  <c r="M200" i="43"/>
  <c r="K200" i="45" s="1"/>
  <c r="AJ200" i="45" s="1"/>
  <c r="AK200" i="45" s="1"/>
  <c r="M196" i="43"/>
  <c r="K196" i="45" s="1"/>
  <c r="AJ196" i="45" s="1"/>
  <c r="AK196" i="45" s="1"/>
  <c r="M192" i="43"/>
  <c r="K192" i="45" s="1"/>
  <c r="AJ192" i="45" s="1"/>
  <c r="AK192" i="45" s="1"/>
  <c r="M188" i="43"/>
  <c r="K188" i="45" s="1"/>
  <c r="AJ188" i="45" s="1"/>
  <c r="AK188" i="45" s="1"/>
  <c r="M184" i="43"/>
  <c r="K184" i="45" s="1"/>
  <c r="AJ184" i="45" s="1"/>
  <c r="AK184" i="45" s="1"/>
  <c r="M180" i="43"/>
  <c r="K180" i="45" s="1"/>
  <c r="AJ180" i="45" s="1"/>
  <c r="AK180" i="45" s="1"/>
  <c r="M176" i="43"/>
  <c r="K176" i="45" s="1"/>
  <c r="AJ176" i="45" s="1"/>
  <c r="AK176" i="45" s="1"/>
  <c r="M156" i="43"/>
  <c r="K156" i="45" s="1"/>
  <c r="AJ156" i="45" s="1"/>
  <c r="AK156" i="45" s="1"/>
  <c r="M124" i="43"/>
  <c r="K124" i="45" s="1"/>
  <c r="AJ124" i="45" s="1"/>
  <c r="AK124" i="45" s="1"/>
  <c r="M68" i="43"/>
  <c r="K68" i="45" s="1"/>
  <c r="AJ68" i="45" s="1"/>
  <c r="AK68" i="45" s="1"/>
  <c r="M56" i="43"/>
  <c r="K56" i="45" s="1"/>
  <c r="AJ56" i="45" s="1"/>
  <c r="AK56" i="45" s="1"/>
  <c r="M49" i="43"/>
  <c r="K49" i="45" s="1"/>
  <c r="AJ49" i="45" s="1"/>
  <c r="AK49" i="45" s="1"/>
  <c r="M38" i="43"/>
  <c r="K38" i="45" s="1"/>
  <c r="AJ38" i="45" s="1"/>
  <c r="AK38" i="45" s="1"/>
  <c r="M28" i="43"/>
  <c r="K28" i="45" s="1"/>
  <c r="AJ28" i="45" s="1"/>
  <c r="AK28" i="45" s="1"/>
  <c r="M17" i="43"/>
  <c r="K17" i="45" s="1"/>
  <c r="AJ17" i="45" s="1"/>
  <c r="AK17" i="45" s="1"/>
  <c r="M6" i="43"/>
  <c r="K6" i="45" s="1"/>
  <c r="AJ6" i="45" s="1"/>
  <c r="AK6" i="45" s="1"/>
  <c r="M168" i="43"/>
  <c r="K168" i="45" s="1"/>
  <c r="AJ168" i="45" s="1"/>
  <c r="AK168" i="45" s="1"/>
  <c r="M136" i="43"/>
  <c r="K136" i="45" s="1"/>
  <c r="AJ136" i="45" s="1"/>
  <c r="AK136" i="45" s="1"/>
  <c r="M104" i="43"/>
  <c r="K104" i="45" s="1"/>
  <c r="AJ104" i="45" s="1"/>
  <c r="AK104" i="45" s="1"/>
  <c r="M80" i="43"/>
  <c r="K80" i="45" s="1"/>
  <c r="AJ80" i="45" s="1"/>
  <c r="AK80" i="45" s="1"/>
  <c r="M57" i="43"/>
  <c r="K57" i="45" s="1"/>
  <c r="AJ57" i="45" s="1"/>
  <c r="AK57" i="45" s="1"/>
  <c r="M48" i="43"/>
  <c r="K48" i="45" s="1"/>
  <c r="AJ48" i="45" s="1"/>
  <c r="AK48" i="45" s="1"/>
  <c r="M37" i="43"/>
  <c r="K37" i="45" s="1"/>
  <c r="AJ37" i="45" s="1"/>
  <c r="AK37" i="45" s="1"/>
  <c r="M26" i="43"/>
  <c r="K26" i="45" s="1"/>
  <c r="AJ26" i="45" s="1"/>
  <c r="AK26" i="45" s="1"/>
  <c r="M16" i="43"/>
  <c r="K16" i="45" s="1"/>
  <c r="AJ16" i="45" s="1"/>
  <c r="AK16" i="45" s="1"/>
  <c r="M5" i="43"/>
  <c r="K5" i="45" s="1"/>
  <c r="AJ5" i="45" s="1"/>
  <c r="AK5" i="45" s="1"/>
  <c r="M148" i="43"/>
  <c r="K148" i="45" s="1"/>
  <c r="AJ148" i="45" s="1"/>
  <c r="AK148" i="45" s="1"/>
  <c r="M116" i="43"/>
  <c r="K116" i="45" s="1"/>
  <c r="AJ116" i="45" s="1"/>
  <c r="AK116" i="45" s="1"/>
  <c r="M92" i="43"/>
  <c r="K92" i="45" s="1"/>
  <c r="AJ92" i="45" s="1"/>
  <c r="AK92" i="45" s="1"/>
  <c r="M46" i="43"/>
  <c r="K46" i="45" s="1"/>
  <c r="AJ46" i="45" s="1"/>
  <c r="AK46" i="45" s="1"/>
  <c r="M36" i="43"/>
  <c r="K36" i="45" s="1"/>
  <c r="AJ36" i="45" s="1"/>
  <c r="AK36" i="45" s="1"/>
  <c r="M25" i="43"/>
  <c r="K25" i="45" s="1"/>
  <c r="AJ25" i="45" s="1"/>
  <c r="AK25" i="45" s="1"/>
  <c r="M14" i="43"/>
  <c r="K14" i="45" s="1"/>
  <c r="AJ14" i="45" s="1"/>
  <c r="AK14" i="45" s="1"/>
  <c r="M4" i="43"/>
  <c r="K4" i="45" s="1"/>
  <c r="AJ4" i="45" s="1"/>
  <c r="AK4" i="45" s="1"/>
  <c r="M160" i="43"/>
  <c r="K160" i="45" s="1"/>
  <c r="AJ160" i="45" s="1"/>
  <c r="AK160" i="45" s="1"/>
  <c r="M128" i="43"/>
  <c r="K128" i="45" s="1"/>
  <c r="AJ128" i="45" s="1"/>
  <c r="AK128" i="45" s="1"/>
  <c r="M72" i="43"/>
  <c r="K72" i="45" s="1"/>
  <c r="AJ72" i="45" s="1"/>
  <c r="AK72" i="45" s="1"/>
  <c r="M45" i="43"/>
  <c r="K45" i="45" s="1"/>
  <c r="AJ45" i="45" s="1"/>
  <c r="AK45" i="45" s="1"/>
  <c r="M34" i="43"/>
  <c r="K34" i="45" s="1"/>
  <c r="AJ34" i="45" s="1"/>
  <c r="AK34" i="45" s="1"/>
  <c r="M24" i="43"/>
  <c r="K24" i="45" s="1"/>
  <c r="AJ24" i="45" s="1"/>
  <c r="AK24" i="45" s="1"/>
  <c r="M13" i="43"/>
  <c r="K13" i="45" s="1"/>
  <c r="AJ13" i="45" s="1"/>
  <c r="AK13" i="45" s="1"/>
  <c r="M3" i="43"/>
  <c r="M172" i="43"/>
  <c r="K172" i="45" s="1"/>
  <c r="AJ172" i="45" s="1"/>
  <c r="AK172" i="45" s="1"/>
  <c r="M140" i="43"/>
  <c r="K140" i="45" s="1"/>
  <c r="AJ140" i="45" s="1"/>
  <c r="AK140" i="45" s="1"/>
  <c r="M108" i="43"/>
  <c r="K108" i="45" s="1"/>
  <c r="AJ108" i="45" s="1"/>
  <c r="AK108" i="45" s="1"/>
  <c r="M84" i="43"/>
  <c r="K84" i="45" s="1"/>
  <c r="AJ84" i="45" s="1"/>
  <c r="AK84" i="45" s="1"/>
  <c r="M44" i="43"/>
  <c r="K44" i="45" s="1"/>
  <c r="AJ44" i="45" s="1"/>
  <c r="AK44" i="45" s="1"/>
  <c r="M33" i="43"/>
  <c r="K33" i="45" s="1"/>
  <c r="AJ33" i="45" s="1"/>
  <c r="AK33" i="45" s="1"/>
  <c r="M22" i="43"/>
  <c r="K22" i="45" s="1"/>
  <c r="AJ22" i="45" s="1"/>
  <c r="AK22" i="45" s="1"/>
  <c r="M12" i="43"/>
  <c r="K12" i="45" s="1"/>
  <c r="AJ12" i="45" s="1"/>
  <c r="AK12" i="45" s="1"/>
  <c r="M152" i="43"/>
  <c r="K152" i="45" s="1"/>
  <c r="AJ152" i="45" s="1"/>
  <c r="AK152" i="45" s="1"/>
  <c r="M120" i="43"/>
  <c r="K120" i="45" s="1"/>
  <c r="AJ120" i="45" s="1"/>
  <c r="AK120" i="45" s="1"/>
  <c r="M96" i="43"/>
  <c r="K96" i="45" s="1"/>
  <c r="AJ96" i="45" s="1"/>
  <c r="AK96" i="45" s="1"/>
  <c r="M64" i="43"/>
  <c r="K64" i="45" s="1"/>
  <c r="AJ64" i="45" s="1"/>
  <c r="AK64" i="45" s="1"/>
  <c r="M42" i="43"/>
  <c r="K42" i="45" s="1"/>
  <c r="AJ42" i="45" s="1"/>
  <c r="AK42" i="45" s="1"/>
  <c r="M32" i="43"/>
  <c r="K32" i="45" s="1"/>
  <c r="AJ32" i="45" s="1"/>
  <c r="AK32" i="45" s="1"/>
  <c r="M21" i="43"/>
  <c r="K21" i="45" s="1"/>
  <c r="AJ21" i="45" s="1"/>
  <c r="AK21" i="45" s="1"/>
  <c r="M10" i="43"/>
  <c r="K10" i="45" s="1"/>
  <c r="AJ10" i="45" s="1"/>
  <c r="AK10" i="45" s="1"/>
  <c r="M164" i="43"/>
  <c r="K164" i="45" s="1"/>
  <c r="AJ164" i="45" s="1"/>
  <c r="AK164" i="45" s="1"/>
  <c r="M132" i="43"/>
  <c r="K132" i="45" s="1"/>
  <c r="AJ132" i="45" s="1"/>
  <c r="AK132" i="45" s="1"/>
  <c r="M100" i="43"/>
  <c r="K100" i="45" s="1"/>
  <c r="AJ100" i="45" s="1"/>
  <c r="AK100" i="45" s="1"/>
  <c r="M76" i="43"/>
  <c r="K76" i="45" s="1"/>
  <c r="AJ76" i="45" s="1"/>
  <c r="AK76" i="45" s="1"/>
  <c r="M60" i="43"/>
  <c r="K60" i="45" s="1"/>
  <c r="AJ60" i="45" s="1"/>
  <c r="AK60" i="45" s="1"/>
  <c r="M41" i="43"/>
  <c r="K41" i="45" s="1"/>
  <c r="AJ41" i="45" s="1"/>
  <c r="AK41" i="45" s="1"/>
  <c r="M30" i="43"/>
  <c r="K30" i="45" s="1"/>
  <c r="AJ30" i="45" s="1"/>
  <c r="AK30" i="45" s="1"/>
  <c r="M20" i="43"/>
  <c r="K20" i="45" s="1"/>
  <c r="AJ20" i="45" s="1"/>
  <c r="AK20" i="45" s="1"/>
  <c r="M9" i="43"/>
  <c r="K9" i="45" s="1"/>
  <c r="AJ9" i="45" s="1"/>
  <c r="AK9" i="45" s="1"/>
  <c r="M144" i="43"/>
  <c r="K144" i="45" s="1"/>
  <c r="AJ144" i="45" s="1"/>
  <c r="AK144" i="45" s="1"/>
  <c r="M112" i="43"/>
  <c r="K112" i="45" s="1"/>
  <c r="AJ112" i="45" s="1"/>
  <c r="AK112" i="45" s="1"/>
  <c r="M88" i="43"/>
  <c r="K88" i="45" s="1"/>
  <c r="AJ88" i="45" s="1"/>
  <c r="AK88" i="45" s="1"/>
  <c r="M61" i="43"/>
  <c r="K61" i="45" s="1"/>
  <c r="AJ61" i="45" s="1"/>
  <c r="AK61" i="45" s="1"/>
  <c r="M54" i="43"/>
  <c r="K54" i="45" s="1"/>
  <c r="AJ54" i="45" s="1"/>
  <c r="AK54" i="45" s="1"/>
  <c r="M53" i="43"/>
  <c r="K53" i="45" s="1"/>
  <c r="AJ53" i="45" s="1"/>
  <c r="AK53" i="45" s="1"/>
  <c r="M52" i="43"/>
  <c r="K52" i="45" s="1"/>
  <c r="AJ52" i="45" s="1"/>
  <c r="AK52" i="45" s="1"/>
  <c r="M50" i="43"/>
  <c r="K50" i="45" s="1"/>
  <c r="AJ50" i="45" s="1"/>
  <c r="AK50" i="45" s="1"/>
  <c r="M40" i="43"/>
  <c r="K40" i="45" s="1"/>
  <c r="AJ40" i="45" s="1"/>
  <c r="AK40" i="45" s="1"/>
  <c r="M29" i="43"/>
  <c r="K29" i="45" s="1"/>
  <c r="AJ29" i="45" s="1"/>
  <c r="AK29" i="45" s="1"/>
  <c r="M18" i="43"/>
  <c r="K18" i="45" s="1"/>
  <c r="AJ18" i="45" s="1"/>
  <c r="AK18" i="45" s="1"/>
  <c r="M8" i="43"/>
  <c r="K8" i="45" s="1"/>
  <c r="K287" i="43"/>
  <c r="I287" i="45" s="1"/>
  <c r="AF287" i="45" s="1"/>
  <c r="AG287" i="45" s="1"/>
  <c r="K283" i="43"/>
  <c r="I283" i="45" s="1"/>
  <c r="AF283" i="45" s="1"/>
  <c r="AG283" i="45" s="1"/>
  <c r="K279" i="43"/>
  <c r="I279" i="45" s="1"/>
  <c r="AF279" i="45" s="1"/>
  <c r="AG279" i="45" s="1"/>
  <c r="K275" i="43"/>
  <c r="I275" i="45" s="1"/>
  <c r="AF275" i="45" s="1"/>
  <c r="AG275" i="45" s="1"/>
  <c r="K271" i="43"/>
  <c r="I271" i="45" s="1"/>
  <c r="AF271" i="45" s="1"/>
  <c r="AG271" i="45" s="1"/>
  <c r="K267" i="43"/>
  <c r="I267" i="45" s="1"/>
  <c r="AF267" i="45" s="1"/>
  <c r="AG267" i="45" s="1"/>
  <c r="K263" i="43"/>
  <c r="I263" i="45" s="1"/>
  <c r="AF263" i="45" s="1"/>
  <c r="AG263" i="45" s="1"/>
  <c r="K259" i="43"/>
  <c r="I259" i="45" s="1"/>
  <c r="AF259" i="45" s="1"/>
  <c r="AG259" i="45" s="1"/>
  <c r="K255" i="43"/>
  <c r="I255" i="45" s="1"/>
  <c r="AF255" i="45" s="1"/>
  <c r="AG255" i="45" s="1"/>
  <c r="K251" i="43"/>
  <c r="I251" i="45" s="1"/>
  <c r="AF251" i="45" s="1"/>
  <c r="AG251" i="45" s="1"/>
  <c r="K247" i="43"/>
  <c r="I247" i="45" s="1"/>
  <c r="AF247" i="45" s="1"/>
  <c r="AG247" i="45" s="1"/>
  <c r="K243" i="43"/>
  <c r="I243" i="45" s="1"/>
  <c r="AF243" i="45" s="1"/>
  <c r="AG243" i="45" s="1"/>
  <c r="K239" i="43"/>
  <c r="I239" i="45" s="1"/>
  <c r="AF239" i="45" s="1"/>
  <c r="AG239" i="45" s="1"/>
  <c r="K235" i="43"/>
  <c r="I235" i="45" s="1"/>
  <c r="AF235" i="45" s="1"/>
  <c r="AG235" i="45" s="1"/>
  <c r="K231" i="43"/>
  <c r="I231" i="45" s="1"/>
  <c r="AF231" i="45" s="1"/>
  <c r="AG231" i="45" s="1"/>
  <c r="K227" i="43"/>
  <c r="I227" i="45" s="1"/>
  <c r="AF227" i="45" s="1"/>
  <c r="AG227" i="45" s="1"/>
  <c r="K286" i="43"/>
  <c r="I286" i="45" s="1"/>
  <c r="AF286" i="45" s="1"/>
  <c r="AG286" i="45" s="1"/>
  <c r="K282" i="43"/>
  <c r="I282" i="45" s="1"/>
  <c r="AF282" i="45" s="1"/>
  <c r="AG282" i="45" s="1"/>
  <c r="K278" i="43"/>
  <c r="I278" i="45" s="1"/>
  <c r="AF278" i="45" s="1"/>
  <c r="AG278" i="45" s="1"/>
  <c r="K274" i="43"/>
  <c r="I274" i="45" s="1"/>
  <c r="AF274" i="45" s="1"/>
  <c r="AG274" i="45" s="1"/>
  <c r="K270" i="43"/>
  <c r="I270" i="45" s="1"/>
  <c r="AF270" i="45" s="1"/>
  <c r="AG270" i="45" s="1"/>
  <c r="K266" i="43"/>
  <c r="I266" i="45" s="1"/>
  <c r="AF266" i="45" s="1"/>
  <c r="AG266" i="45" s="1"/>
  <c r="K262" i="43"/>
  <c r="I262" i="45" s="1"/>
  <c r="AF262" i="45" s="1"/>
  <c r="AG262" i="45" s="1"/>
  <c r="K258" i="43"/>
  <c r="I258" i="45" s="1"/>
  <c r="AF258" i="45" s="1"/>
  <c r="AG258" i="45" s="1"/>
  <c r="K254" i="43"/>
  <c r="I254" i="45" s="1"/>
  <c r="AF254" i="45" s="1"/>
  <c r="AG254" i="45" s="1"/>
  <c r="K250" i="43"/>
  <c r="I250" i="45" s="1"/>
  <c r="AF250" i="45" s="1"/>
  <c r="AG250" i="45" s="1"/>
  <c r="K246" i="43"/>
  <c r="I246" i="45" s="1"/>
  <c r="AF246" i="45" s="1"/>
  <c r="AG246" i="45" s="1"/>
  <c r="K242" i="43"/>
  <c r="I242" i="45" s="1"/>
  <c r="AF242" i="45" s="1"/>
  <c r="AG242" i="45" s="1"/>
  <c r="K238" i="43"/>
  <c r="I238" i="45" s="1"/>
  <c r="AF238" i="45" s="1"/>
  <c r="AG238" i="45" s="1"/>
  <c r="K234" i="43"/>
  <c r="I234" i="45" s="1"/>
  <c r="AF234" i="45" s="1"/>
  <c r="AG234" i="45" s="1"/>
  <c r="K230" i="43"/>
  <c r="I230" i="45" s="1"/>
  <c r="AF230" i="45" s="1"/>
  <c r="AG230" i="45" s="1"/>
  <c r="K226" i="43"/>
  <c r="I226" i="45" s="1"/>
  <c r="AF226" i="45" s="1"/>
  <c r="AG226" i="45" s="1"/>
  <c r="K288" i="43"/>
  <c r="I288" i="45" s="1"/>
  <c r="AF288" i="45" s="1"/>
  <c r="AG288" i="45" s="1"/>
  <c r="K284" i="43"/>
  <c r="I284" i="45" s="1"/>
  <c r="AF284" i="45" s="1"/>
  <c r="AG284" i="45" s="1"/>
  <c r="K280" i="43"/>
  <c r="I280" i="45" s="1"/>
  <c r="AF280" i="45" s="1"/>
  <c r="AG280" i="45" s="1"/>
  <c r="K277" i="43"/>
  <c r="I277" i="45" s="1"/>
  <c r="AF277" i="45" s="1"/>
  <c r="AG277" i="45" s="1"/>
  <c r="K268" i="43"/>
  <c r="I268" i="45" s="1"/>
  <c r="AF268" i="45" s="1"/>
  <c r="AG268" i="45" s="1"/>
  <c r="K265" i="43"/>
  <c r="I265" i="45" s="1"/>
  <c r="AF265" i="45" s="1"/>
  <c r="AG265" i="45" s="1"/>
  <c r="K249" i="43"/>
  <c r="I249" i="45" s="1"/>
  <c r="AF249" i="45" s="1"/>
  <c r="AG249" i="45" s="1"/>
  <c r="K248" i="43"/>
  <c r="I248" i="45" s="1"/>
  <c r="AF248" i="45" s="1"/>
  <c r="AG248" i="45" s="1"/>
  <c r="K233" i="43"/>
  <c r="I233" i="45" s="1"/>
  <c r="AF233" i="45" s="1"/>
  <c r="AG233" i="45" s="1"/>
  <c r="K232" i="43"/>
  <c r="I232" i="45" s="1"/>
  <c r="AF232" i="45" s="1"/>
  <c r="AG232" i="45" s="1"/>
  <c r="K224" i="43"/>
  <c r="I224" i="45" s="1"/>
  <c r="AF224" i="45" s="1"/>
  <c r="AG224" i="45" s="1"/>
  <c r="K220" i="43"/>
  <c r="I220" i="45" s="1"/>
  <c r="AF220" i="45" s="1"/>
  <c r="AG220" i="45" s="1"/>
  <c r="K216" i="43"/>
  <c r="I216" i="45" s="1"/>
  <c r="AF216" i="45" s="1"/>
  <c r="AG216" i="45" s="1"/>
  <c r="K212" i="43"/>
  <c r="I212" i="45" s="1"/>
  <c r="AF212" i="45" s="1"/>
  <c r="AG212" i="45" s="1"/>
  <c r="K208" i="43"/>
  <c r="I208" i="45" s="1"/>
  <c r="AF208" i="45" s="1"/>
  <c r="AG208" i="45" s="1"/>
  <c r="K204" i="43"/>
  <c r="I204" i="45" s="1"/>
  <c r="AF204" i="45" s="1"/>
  <c r="AG204" i="45" s="1"/>
  <c r="K200" i="43"/>
  <c r="I200" i="45" s="1"/>
  <c r="AF200" i="45" s="1"/>
  <c r="AG200" i="45" s="1"/>
  <c r="K196" i="43"/>
  <c r="I196" i="45" s="1"/>
  <c r="AF196" i="45" s="1"/>
  <c r="AG196" i="45" s="1"/>
  <c r="K192" i="43"/>
  <c r="I192" i="45" s="1"/>
  <c r="AF192" i="45" s="1"/>
  <c r="AG192" i="45" s="1"/>
  <c r="K188" i="43"/>
  <c r="I188" i="45" s="1"/>
  <c r="AF188" i="45" s="1"/>
  <c r="AG188" i="45" s="1"/>
  <c r="K184" i="43"/>
  <c r="I184" i="45" s="1"/>
  <c r="AF184" i="45" s="1"/>
  <c r="AG184" i="45" s="1"/>
  <c r="K180" i="43"/>
  <c r="I180" i="45" s="1"/>
  <c r="AF180" i="45" s="1"/>
  <c r="AG180" i="45" s="1"/>
  <c r="K176" i="43"/>
  <c r="I176" i="45" s="1"/>
  <c r="AF176" i="45" s="1"/>
  <c r="AG176" i="45" s="1"/>
  <c r="K172" i="43"/>
  <c r="I172" i="45" s="1"/>
  <c r="AF172" i="45" s="1"/>
  <c r="AG172" i="45" s="1"/>
  <c r="K168" i="43"/>
  <c r="I168" i="45" s="1"/>
  <c r="AF168" i="45" s="1"/>
  <c r="AG168" i="45" s="1"/>
  <c r="K164" i="43"/>
  <c r="I164" i="45" s="1"/>
  <c r="AF164" i="45" s="1"/>
  <c r="AG164" i="45" s="1"/>
  <c r="K160" i="43"/>
  <c r="I160" i="45" s="1"/>
  <c r="AF160" i="45" s="1"/>
  <c r="AG160" i="45" s="1"/>
  <c r="K156" i="43"/>
  <c r="I156" i="45" s="1"/>
  <c r="AF156" i="45" s="1"/>
  <c r="AG156" i="45" s="1"/>
  <c r="K152" i="43"/>
  <c r="I152" i="45" s="1"/>
  <c r="AF152" i="45" s="1"/>
  <c r="AG152" i="45" s="1"/>
  <c r="K148" i="43"/>
  <c r="I148" i="45" s="1"/>
  <c r="AF148" i="45" s="1"/>
  <c r="AG148" i="45" s="1"/>
  <c r="K144" i="43"/>
  <c r="I144" i="45" s="1"/>
  <c r="AF144" i="45" s="1"/>
  <c r="AG144" i="45" s="1"/>
  <c r="K140" i="43"/>
  <c r="I140" i="45" s="1"/>
  <c r="AF140" i="45" s="1"/>
  <c r="AG140" i="45" s="1"/>
  <c r="K136" i="43"/>
  <c r="I136" i="45" s="1"/>
  <c r="AF136" i="45" s="1"/>
  <c r="AG136" i="45" s="1"/>
  <c r="K132" i="43"/>
  <c r="I132" i="45" s="1"/>
  <c r="AF132" i="45" s="1"/>
  <c r="AG132" i="45" s="1"/>
  <c r="K128" i="43"/>
  <c r="I128" i="45" s="1"/>
  <c r="AF128" i="45" s="1"/>
  <c r="AG128" i="45" s="1"/>
  <c r="K124" i="43"/>
  <c r="I124" i="45" s="1"/>
  <c r="AF124" i="45" s="1"/>
  <c r="AG124" i="45" s="1"/>
  <c r="K120" i="43"/>
  <c r="I120" i="45" s="1"/>
  <c r="AF120" i="45" s="1"/>
  <c r="AG120" i="45" s="1"/>
  <c r="K116" i="43"/>
  <c r="I116" i="45" s="1"/>
  <c r="AF116" i="45" s="1"/>
  <c r="AG116" i="45" s="1"/>
  <c r="K112" i="43"/>
  <c r="I112" i="45" s="1"/>
  <c r="AF112" i="45" s="1"/>
  <c r="AG112" i="45" s="1"/>
  <c r="K108" i="43"/>
  <c r="I108" i="45" s="1"/>
  <c r="AF108" i="45" s="1"/>
  <c r="AG108" i="45" s="1"/>
  <c r="K104" i="43"/>
  <c r="I104" i="45" s="1"/>
  <c r="AF104" i="45" s="1"/>
  <c r="AG104" i="45" s="1"/>
  <c r="K100" i="43"/>
  <c r="I100" i="45" s="1"/>
  <c r="AF100" i="45" s="1"/>
  <c r="AG100" i="45" s="1"/>
  <c r="K96" i="43"/>
  <c r="I96" i="45" s="1"/>
  <c r="AF96" i="45" s="1"/>
  <c r="AG96" i="45" s="1"/>
  <c r="K92" i="43"/>
  <c r="I92" i="45" s="1"/>
  <c r="AF92" i="45" s="1"/>
  <c r="AG92" i="45" s="1"/>
  <c r="K88" i="43"/>
  <c r="I88" i="45" s="1"/>
  <c r="AF88" i="45" s="1"/>
  <c r="AG88" i="45" s="1"/>
  <c r="K84" i="43"/>
  <c r="I84" i="45" s="1"/>
  <c r="AF84" i="45" s="1"/>
  <c r="AG84" i="45" s="1"/>
  <c r="K80" i="43"/>
  <c r="I80" i="45" s="1"/>
  <c r="AF80" i="45" s="1"/>
  <c r="AG80" i="45" s="1"/>
  <c r="K76" i="43"/>
  <c r="I76" i="45" s="1"/>
  <c r="AF76" i="45" s="1"/>
  <c r="AG76" i="45" s="1"/>
  <c r="K72" i="43"/>
  <c r="I72" i="45" s="1"/>
  <c r="AF72" i="45" s="1"/>
  <c r="AG72" i="45" s="1"/>
  <c r="K68" i="43"/>
  <c r="I68" i="45" s="1"/>
  <c r="AF68" i="45" s="1"/>
  <c r="AG68" i="45" s="1"/>
  <c r="K64" i="43"/>
  <c r="I64" i="45" s="1"/>
  <c r="AF64" i="45" s="1"/>
  <c r="AG64" i="45" s="1"/>
  <c r="K60" i="43"/>
  <c r="I60" i="45" s="1"/>
  <c r="AF60" i="45" s="1"/>
  <c r="AG60" i="45" s="1"/>
  <c r="K56" i="43"/>
  <c r="I56" i="45" s="1"/>
  <c r="AF56" i="45" s="1"/>
  <c r="AG56" i="45" s="1"/>
  <c r="K52" i="43"/>
  <c r="I52" i="45" s="1"/>
  <c r="AF52" i="45" s="1"/>
  <c r="AG52" i="45" s="1"/>
  <c r="K48" i="43"/>
  <c r="I48" i="45" s="1"/>
  <c r="AF48" i="45" s="1"/>
  <c r="AG48" i="45" s="1"/>
  <c r="K44" i="43"/>
  <c r="I44" i="45" s="1"/>
  <c r="AF44" i="45" s="1"/>
  <c r="AG44" i="45" s="1"/>
  <c r="K40" i="43"/>
  <c r="I40" i="45" s="1"/>
  <c r="AF40" i="45" s="1"/>
  <c r="AG40" i="45" s="1"/>
  <c r="K36" i="43"/>
  <c r="I36" i="45" s="1"/>
  <c r="AF36" i="45" s="1"/>
  <c r="AG36" i="45" s="1"/>
  <c r="K32" i="43"/>
  <c r="I32" i="45" s="1"/>
  <c r="AF32" i="45" s="1"/>
  <c r="AG32" i="45" s="1"/>
  <c r="K28" i="43"/>
  <c r="I28" i="45" s="1"/>
  <c r="AF28" i="45" s="1"/>
  <c r="AG28" i="45" s="1"/>
  <c r="K24" i="43"/>
  <c r="I24" i="45" s="1"/>
  <c r="AF24" i="45" s="1"/>
  <c r="AG24" i="45" s="1"/>
  <c r="K20" i="43"/>
  <c r="I20" i="45" s="1"/>
  <c r="AF20" i="45" s="1"/>
  <c r="AG20" i="45" s="1"/>
  <c r="K16" i="43"/>
  <c r="I16" i="45" s="1"/>
  <c r="AF16" i="45" s="1"/>
  <c r="AG16" i="45" s="1"/>
  <c r="K12" i="43"/>
  <c r="I12" i="45" s="1"/>
  <c r="AF12" i="45" s="1"/>
  <c r="AG12" i="45" s="1"/>
  <c r="K8" i="43"/>
  <c r="I8" i="45" s="1"/>
  <c r="AF8" i="45" s="1"/>
  <c r="AG8" i="45" s="1"/>
  <c r="K4" i="43"/>
  <c r="I4" i="45" s="1"/>
  <c r="AF4" i="45" s="1"/>
  <c r="AG4" i="45" s="1"/>
  <c r="K272" i="43"/>
  <c r="I272" i="45" s="1"/>
  <c r="AF272" i="45" s="1"/>
  <c r="AG272" i="45" s="1"/>
  <c r="K256" i="43"/>
  <c r="I256" i="45" s="1"/>
  <c r="AF256" i="45" s="1"/>
  <c r="AG256" i="45" s="1"/>
  <c r="K269" i="43"/>
  <c r="I269" i="45" s="1"/>
  <c r="AF269" i="45" s="1"/>
  <c r="AG269" i="45" s="1"/>
  <c r="K252" i="43"/>
  <c r="I252" i="45" s="1"/>
  <c r="AF252" i="45" s="1"/>
  <c r="AG252" i="45" s="1"/>
  <c r="K237" i="43"/>
  <c r="I237" i="45" s="1"/>
  <c r="AF237" i="45" s="1"/>
  <c r="AG237" i="45" s="1"/>
  <c r="K236" i="43"/>
  <c r="I236" i="45" s="1"/>
  <c r="AF236" i="45" s="1"/>
  <c r="AG236" i="45" s="1"/>
  <c r="K223" i="43"/>
  <c r="I223" i="45" s="1"/>
  <c r="AF223" i="45" s="1"/>
  <c r="AG223" i="45" s="1"/>
  <c r="K219" i="43"/>
  <c r="I219" i="45" s="1"/>
  <c r="AF219" i="45" s="1"/>
  <c r="AG219" i="45" s="1"/>
  <c r="K215" i="43"/>
  <c r="I215" i="45" s="1"/>
  <c r="AF215" i="45" s="1"/>
  <c r="AG215" i="45" s="1"/>
  <c r="K211" i="43"/>
  <c r="I211" i="45" s="1"/>
  <c r="AF211" i="45" s="1"/>
  <c r="AG211" i="45" s="1"/>
  <c r="K207" i="43"/>
  <c r="I207" i="45" s="1"/>
  <c r="AF207" i="45" s="1"/>
  <c r="AG207" i="45" s="1"/>
  <c r="K203" i="43"/>
  <c r="I203" i="45" s="1"/>
  <c r="AF203" i="45" s="1"/>
  <c r="AG203" i="45" s="1"/>
  <c r="K199" i="43"/>
  <c r="I199" i="45" s="1"/>
  <c r="AF199" i="45" s="1"/>
  <c r="AG199" i="45" s="1"/>
  <c r="K195" i="43"/>
  <c r="I195" i="45" s="1"/>
  <c r="AF195" i="45" s="1"/>
  <c r="AG195" i="45" s="1"/>
  <c r="K191" i="43"/>
  <c r="I191" i="45" s="1"/>
  <c r="AF191" i="45" s="1"/>
  <c r="AG191" i="45" s="1"/>
  <c r="K187" i="43"/>
  <c r="I187" i="45" s="1"/>
  <c r="AF187" i="45" s="1"/>
  <c r="AG187" i="45" s="1"/>
  <c r="K183" i="43"/>
  <c r="I183" i="45" s="1"/>
  <c r="AF183" i="45" s="1"/>
  <c r="AG183" i="45" s="1"/>
  <c r="K179" i="43"/>
  <c r="I179" i="45" s="1"/>
  <c r="AF179" i="45" s="1"/>
  <c r="AG179" i="45" s="1"/>
  <c r="K175" i="43"/>
  <c r="I175" i="45" s="1"/>
  <c r="AF175" i="45" s="1"/>
  <c r="AG175" i="45" s="1"/>
  <c r="K171" i="43"/>
  <c r="I171" i="45" s="1"/>
  <c r="AF171" i="45" s="1"/>
  <c r="AG171" i="45" s="1"/>
  <c r="K167" i="43"/>
  <c r="I167" i="45" s="1"/>
  <c r="AF167" i="45" s="1"/>
  <c r="AG167" i="45" s="1"/>
  <c r="K163" i="43"/>
  <c r="I163" i="45" s="1"/>
  <c r="AF163" i="45" s="1"/>
  <c r="AG163" i="45" s="1"/>
  <c r="K159" i="43"/>
  <c r="I159" i="45" s="1"/>
  <c r="AF159" i="45" s="1"/>
  <c r="AG159" i="45" s="1"/>
  <c r="K155" i="43"/>
  <c r="I155" i="45" s="1"/>
  <c r="AF155" i="45" s="1"/>
  <c r="AG155" i="45" s="1"/>
  <c r="K151" i="43"/>
  <c r="I151" i="45" s="1"/>
  <c r="AF151" i="45" s="1"/>
  <c r="AG151" i="45" s="1"/>
  <c r="K147" i="43"/>
  <c r="I147" i="45" s="1"/>
  <c r="AF147" i="45" s="1"/>
  <c r="AG147" i="45" s="1"/>
  <c r="K143" i="43"/>
  <c r="I143" i="45" s="1"/>
  <c r="AF143" i="45" s="1"/>
  <c r="AG143" i="45" s="1"/>
  <c r="K139" i="43"/>
  <c r="I139" i="45" s="1"/>
  <c r="AF139" i="45" s="1"/>
  <c r="AG139" i="45" s="1"/>
  <c r="K135" i="43"/>
  <c r="I135" i="45" s="1"/>
  <c r="AF135" i="45" s="1"/>
  <c r="AG135" i="45" s="1"/>
  <c r="K131" i="43"/>
  <c r="I131" i="45" s="1"/>
  <c r="AF131" i="45" s="1"/>
  <c r="AG131" i="45" s="1"/>
  <c r="K127" i="43"/>
  <c r="I127" i="45" s="1"/>
  <c r="AF127" i="45" s="1"/>
  <c r="AG127" i="45" s="1"/>
  <c r="K123" i="43"/>
  <c r="I123" i="45" s="1"/>
  <c r="AF123" i="45" s="1"/>
  <c r="AG123" i="45" s="1"/>
  <c r="K119" i="43"/>
  <c r="I119" i="45" s="1"/>
  <c r="AF119" i="45" s="1"/>
  <c r="AG119" i="45" s="1"/>
  <c r="K115" i="43"/>
  <c r="I115" i="45" s="1"/>
  <c r="AF115" i="45" s="1"/>
  <c r="AG115" i="45" s="1"/>
  <c r="K111" i="43"/>
  <c r="I111" i="45" s="1"/>
  <c r="AF111" i="45" s="1"/>
  <c r="AG111" i="45" s="1"/>
  <c r="K107" i="43"/>
  <c r="I107" i="45" s="1"/>
  <c r="AF107" i="45" s="1"/>
  <c r="AG107" i="45" s="1"/>
  <c r="K103" i="43"/>
  <c r="I103" i="45" s="1"/>
  <c r="AF103" i="45" s="1"/>
  <c r="AG103" i="45" s="1"/>
  <c r="K99" i="43"/>
  <c r="I99" i="45" s="1"/>
  <c r="AF99" i="45" s="1"/>
  <c r="AG99" i="45" s="1"/>
  <c r="K95" i="43"/>
  <c r="I95" i="45" s="1"/>
  <c r="AF95" i="45" s="1"/>
  <c r="AG95" i="45" s="1"/>
  <c r="K91" i="43"/>
  <c r="I91" i="45" s="1"/>
  <c r="AF91" i="45" s="1"/>
  <c r="AG91" i="45" s="1"/>
  <c r="K87" i="43"/>
  <c r="I87" i="45" s="1"/>
  <c r="AF87" i="45" s="1"/>
  <c r="AG87" i="45" s="1"/>
  <c r="K83" i="43"/>
  <c r="I83" i="45" s="1"/>
  <c r="AF83" i="45" s="1"/>
  <c r="AG83" i="45" s="1"/>
  <c r="K79" i="43"/>
  <c r="I79" i="45" s="1"/>
  <c r="AF79" i="45" s="1"/>
  <c r="AG79" i="45" s="1"/>
  <c r="K75" i="43"/>
  <c r="I75" i="45" s="1"/>
  <c r="AF75" i="45" s="1"/>
  <c r="AG75" i="45" s="1"/>
  <c r="K71" i="43"/>
  <c r="I71" i="45" s="1"/>
  <c r="AF71" i="45" s="1"/>
  <c r="AG71" i="45" s="1"/>
  <c r="K67" i="43"/>
  <c r="I67" i="45" s="1"/>
  <c r="AF67" i="45" s="1"/>
  <c r="AG67" i="45" s="1"/>
  <c r="K63" i="43"/>
  <c r="I63" i="45" s="1"/>
  <c r="AF63" i="45" s="1"/>
  <c r="AG63" i="45" s="1"/>
  <c r="K59" i="43"/>
  <c r="I59" i="45" s="1"/>
  <c r="AF59" i="45" s="1"/>
  <c r="AG59" i="45" s="1"/>
  <c r="K276" i="43"/>
  <c r="I276" i="45" s="1"/>
  <c r="AF276" i="45" s="1"/>
  <c r="AG276" i="45" s="1"/>
  <c r="K260" i="43"/>
  <c r="I260" i="45" s="1"/>
  <c r="AF260" i="45" s="1"/>
  <c r="AG260" i="45" s="1"/>
  <c r="K253" i="43"/>
  <c r="I253" i="45" s="1"/>
  <c r="AF253" i="45" s="1"/>
  <c r="AG253" i="45" s="1"/>
  <c r="K273" i="43"/>
  <c r="I273" i="45" s="1"/>
  <c r="AF273" i="45" s="1"/>
  <c r="AG273" i="45" s="1"/>
  <c r="K257" i="43"/>
  <c r="I257" i="45" s="1"/>
  <c r="AF257" i="45" s="1"/>
  <c r="AG257" i="45" s="1"/>
  <c r="K241" i="43"/>
  <c r="I241" i="45" s="1"/>
  <c r="AF241" i="45" s="1"/>
  <c r="AG241" i="45" s="1"/>
  <c r="K240" i="43"/>
  <c r="I240" i="45" s="1"/>
  <c r="AF240" i="45" s="1"/>
  <c r="AG240" i="45" s="1"/>
  <c r="K222" i="43"/>
  <c r="I222" i="45" s="1"/>
  <c r="AF222" i="45" s="1"/>
  <c r="AG222" i="45" s="1"/>
  <c r="K218" i="43"/>
  <c r="I218" i="45" s="1"/>
  <c r="AF218" i="45" s="1"/>
  <c r="AG218" i="45" s="1"/>
  <c r="K214" i="43"/>
  <c r="I214" i="45" s="1"/>
  <c r="AF214" i="45" s="1"/>
  <c r="AG214" i="45" s="1"/>
  <c r="K210" i="43"/>
  <c r="I210" i="45" s="1"/>
  <c r="AF210" i="45" s="1"/>
  <c r="AG210" i="45" s="1"/>
  <c r="K206" i="43"/>
  <c r="I206" i="45" s="1"/>
  <c r="AF206" i="45" s="1"/>
  <c r="AG206" i="45" s="1"/>
  <c r="K202" i="43"/>
  <c r="I202" i="45" s="1"/>
  <c r="AF202" i="45" s="1"/>
  <c r="AG202" i="45" s="1"/>
  <c r="K198" i="43"/>
  <c r="I198" i="45" s="1"/>
  <c r="AF198" i="45" s="1"/>
  <c r="AG198" i="45" s="1"/>
  <c r="K194" i="43"/>
  <c r="I194" i="45" s="1"/>
  <c r="AF194" i="45" s="1"/>
  <c r="AG194" i="45" s="1"/>
  <c r="K190" i="43"/>
  <c r="I190" i="45" s="1"/>
  <c r="AF190" i="45" s="1"/>
  <c r="AG190" i="45" s="1"/>
  <c r="K186" i="43"/>
  <c r="I186" i="45" s="1"/>
  <c r="AF186" i="45" s="1"/>
  <c r="AG186" i="45" s="1"/>
  <c r="K182" i="43"/>
  <c r="I182" i="45" s="1"/>
  <c r="AF182" i="45" s="1"/>
  <c r="AG182" i="45" s="1"/>
  <c r="K178" i="43"/>
  <c r="I178" i="45" s="1"/>
  <c r="AF178" i="45" s="1"/>
  <c r="AG178" i="45" s="1"/>
  <c r="K174" i="43"/>
  <c r="I174" i="45" s="1"/>
  <c r="AF174" i="45" s="1"/>
  <c r="AG174" i="45" s="1"/>
  <c r="K170" i="43"/>
  <c r="I170" i="45" s="1"/>
  <c r="AF170" i="45" s="1"/>
  <c r="AG170" i="45" s="1"/>
  <c r="K166" i="43"/>
  <c r="I166" i="45" s="1"/>
  <c r="AF166" i="45" s="1"/>
  <c r="AG166" i="45" s="1"/>
  <c r="K162" i="43"/>
  <c r="I162" i="45" s="1"/>
  <c r="AF162" i="45" s="1"/>
  <c r="AG162" i="45" s="1"/>
  <c r="K158" i="43"/>
  <c r="I158" i="45" s="1"/>
  <c r="AF158" i="45" s="1"/>
  <c r="AG158" i="45" s="1"/>
  <c r="K154" i="43"/>
  <c r="I154" i="45" s="1"/>
  <c r="AF154" i="45" s="1"/>
  <c r="AG154" i="45" s="1"/>
  <c r="K150" i="43"/>
  <c r="I150" i="45" s="1"/>
  <c r="AF150" i="45" s="1"/>
  <c r="AG150" i="45" s="1"/>
  <c r="K146" i="43"/>
  <c r="I146" i="45" s="1"/>
  <c r="AF146" i="45" s="1"/>
  <c r="AG146" i="45" s="1"/>
  <c r="K142" i="43"/>
  <c r="I142" i="45" s="1"/>
  <c r="AF142" i="45" s="1"/>
  <c r="AG142" i="45" s="1"/>
  <c r="K138" i="43"/>
  <c r="I138" i="45" s="1"/>
  <c r="AF138" i="45" s="1"/>
  <c r="AG138" i="45" s="1"/>
  <c r="K134" i="43"/>
  <c r="I134" i="45" s="1"/>
  <c r="AF134" i="45" s="1"/>
  <c r="AG134" i="45" s="1"/>
  <c r="K130" i="43"/>
  <c r="I130" i="45" s="1"/>
  <c r="AF130" i="45" s="1"/>
  <c r="AG130" i="45" s="1"/>
  <c r="K126" i="43"/>
  <c r="I126" i="45" s="1"/>
  <c r="AF126" i="45" s="1"/>
  <c r="AG126" i="45" s="1"/>
  <c r="K122" i="43"/>
  <c r="I122" i="45" s="1"/>
  <c r="AF122" i="45" s="1"/>
  <c r="AG122" i="45" s="1"/>
  <c r="K118" i="43"/>
  <c r="I118" i="45" s="1"/>
  <c r="AF118" i="45" s="1"/>
  <c r="AG118" i="45" s="1"/>
  <c r="K114" i="43"/>
  <c r="I114" i="45" s="1"/>
  <c r="AF114" i="45" s="1"/>
  <c r="AG114" i="45" s="1"/>
  <c r="K110" i="43"/>
  <c r="I110" i="45" s="1"/>
  <c r="AF110" i="45" s="1"/>
  <c r="AG110" i="45" s="1"/>
  <c r="K106" i="43"/>
  <c r="I106" i="45" s="1"/>
  <c r="AF106" i="45" s="1"/>
  <c r="AG106" i="45" s="1"/>
  <c r="K102" i="43"/>
  <c r="I102" i="45" s="1"/>
  <c r="AF102" i="45" s="1"/>
  <c r="AG102" i="45" s="1"/>
  <c r="K98" i="43"/>
  <c r="I98" i="45" s="1"/>
  <c r="AF98" i="45" s="1"/>
  <c r="AG98" i="45" s="1"/>
  <c r="K94" i="43"/>
  <c r="I94" i="45" s="1"/>
  <c r="AF94" i="45" s="1"/>
  <c r="AG94" i="45" s="1"/>
  <c r="K90" i="43"/>
  <c r="I90" i="45" s="1"/>
  <c r="AF90" i="45" s="1"/>
  <c r="AG90" i="45" s="1"/>
  <c r="K86" i="43"/>
  <c r="I86" i="45" s="1"/>
  <c r="AF86" i="45" s="1"/>
  <c r="AG86" i="45" s="1"/>
  <c r="K82" i="43"/>
  <c r="I82" i="45" s="1"/>
  <c r="AF82" i="45" s="1"/>
  <c r="AG82" i="45" s="1"/>
  <c r="K78" i="43"/>
  <c r="I78" i="45" s="1"/>
  <c r="AF78" i="45" s="1"/>
  <c r="AG78" i="45" s="1"/>
  <c r="K74" i="43"/>
  <c r="I74" i="45" s="1"/>
  <c r="AF74" i="45" s="1"/>
  <c r="AG74" i="45" s="1"/>
  <c r="K70" i="43"/>
  <c r="I70" i="45" s="1"/>
  <c r="AF70" i="45" s="1"/>
  <c r="AG70" i="45" s="1"/>
  <c r="K66" i="43"/>
  <c r="I66" i="45" s="1"/>
  <c r="AF66" i="45" s="1"/>
  <c r="AG66" i="45" s="1"/>
  <c r="K285" i="43"/>
  <c r="I285" i="45" s="1"/>
  <c r="AF285" i="45" s="1"/>
  <c r="AG285" i="45" s="1"/>
  <c r="K264" i="43"/>
  <c r="I264" i="45" s="1"/>
  <c r="AF264" i="45" s="1"/>
  <c r="AG264" i="45" s="1"/>
  <c r="K281" i="43"/>
  <c r="I281" i="45" s="1"/>
  <c r="AF281" i="45" s="1"/>
  <c r="AG281" i="45" s="1"/>
  <c r="K261" i="43"/>
  <c r="I261" i="45" s="1"/>
  <c r="AF261" i="45" s="1"/>
  <c r="AG261" i="45" s="1"/>
  <c r="K245" i="43"/>
  <c r="I245" i="45" s="1"/>
  <c r="AF245" i="45" s="1"/>
  <c r="AG245" i="45" s="1"/>
  <c r="K244" i="43"/>
  <c r="I244" i="45" s="1"/>
  <c r="AF244" i="45" s="1"/>
  <c r="AG244" i="45" s="1"/>
  <c r="K229" i="43"/>
  <c r="I229" i="45" s="1"/>
  <c r="AF229" i="45" s="1"/>
  <c r="AG229" i="45" s="1"/>
  <c r="K228" i="43"/>
  <c r="I228" i="45" s="1"/>
  <c r="AF228" i="45" s="1"/>
  <c r="AG228" i="45" s="1"/>
  <c r="K225" i="43"/>
  <c r="I225" i="45" s="1"/>
  <c r="AF225" i="45" s="1"/>
  <c r="AG225" i="45" s="1"/>
  <c r="K221" i="43"/>
  <c r="I221" i="45" s="1"/>
  <c r="AF221" i="45" s="1"/>
  <c r="AG221" i="45" s="1"/>
  <c r="K217" i="43"/>
  <c r="I217" i="45" s="1"/>
  <c r="AF217" i="45" s="1"/>
  <c r="AG217" i="45" s="1"/>
  <c r="K213" i="43"/>
  <c r="I213" i="45" s="1"/>
  <c r="AF213" i="45" s="1"/>
  <c r="AG213" i="45" s="1"/>
  <c r="K209" i="43"/>
  <c r="I209" i="45" s="1"/>
  <c r="AF209" i="45" s="1"/>
  <c r="AG209" i="45" s="1"/>
  <c r="K205" i="43"/>
  <c r="I205" i="45" s="1"/>
  <c r="AF205" i="45" s="1"/>
  <c r="AG205" i="45" s="1"/>
  <c r="K201" i="43"/>
  <c r="I201" i="45" s="1"/>
  <c r="AF201" i="45" s="1"/>
  <c r="AG201" i="45" s="1"/>
  <c r="K197" i="43"/>
  <c r="I197" i="45" s="1"/>
  <c r="AF197" i="45" s="1"/>
  <c r="AG197" i="45" s="1"/>
  <c r="K193" i="43"/>
  <c r="I193" i="45" s="1"/>
  <c r="AF193" i="45" s="1"/>
  <c r="AG193" i="45" s="1"/>
  <c r="K189" i="43"/>
  <c r="I189" i="45" s="1"/>
  <c r="AF189" i="45" s="1"/>
  <c r="AG189" i="45" s="1"/>
  <c r="K185" i="43"/>
  <c r="I185" i="45" s="1"/>
  <c r="AF185" i="45" s="1"/>
  <c r="AG185" i="45" s="1"/>
  <c r="K181" i="43"/>
  <c r="I181" i="45" s="1"/>
  <c r="AF181" i="45" s="1"/>
  <c r="AG181" i="45" s="1"/>
  <c r="K177" i="43"/>
  <c r="I177" i="45" s="1"/>
  <c r="AF177" i="45" s="1"/>
  <c r="AG177" i="45" s="1"/>
  <c r="K173" i="43"/>
  <c r="I173" i="45" s="1"/>
  <c r="AF173" i="45" s="1"/>
  <c r="AG173" i="45" s="1"/>
  <c r="K149" i="43"/>
  <c r="I149" i="45" s="1"/>
  <c r="AF149" i="45" s="1"/>
  <c r="AG149" i="45" s="1"/>
  <c r="K117" i="43"/>
  <c r="I117" i="45" s="1"/>
  <c r="AF117" i="45" s="1"/>
  <c r="AG117" i="45" s="1"/>
  <c r="K85" i="43"/>
  <c r="I85" i="45" s="1"/>
  <c r="AF85" i="45" s="1"/>
  <c r="AG85" i="45" s="1"/>
  <c r="K51" i="43"/>
  <c r="I51" i="45" s="1"/>
  <c r="AF51" i="45" s="1"/>
  <c r="AG51" i="45" s="1"/>
  <c r="K41" i="43"/>
  <c r="I41" i="45" s="1"/>
  <c r="AF41" i="45" s="1"/>
  <c r="AG41" i="45" s="1"/>
  <c r="K30" i="43"/>
  <c r="I30" i="45" s="1"/>
  <c r="AF30" i="45" s="1"/>
  <c r="AG30" i="45" s="1"/>
  <c r="K19" i="43"/>
  <c r="I19" i="45" s="1"/>
  <c r="AF19" i="45" s="1"/>
  <c r="AG19" i="45" s="1"/>
  <c r="K9" i="43"/>
  <c r="I9" i="45" s="1"/>
  <c r="AF9" i="45" s="1"/>
  <c r="AG9" i="45" s="1"/>
  <c r="K161" i="43"/>
  <c r="I161" i="45" s="1"/>
  <c r="AF161" i="45" s="1"/>
  <c r="AG161" i="45" s="1"/>
  <c r="K129" i="43"/>
  <c r="I129" i="45" s="1"/>
  <c r="AF129" i="45" s="1"/>
  <c r="AG129" i="45" s="1"/>
  <c r="K65" i="43"/>
  <c r="I65" i="45" s="1"/>
  <c r="AF65" i="45" s="1"/>
  <c r="AG65" i="45" s="1"/>
  <c r="K61" i="43"/>
  <c r="I61" i="45" s="1"/>
  <c r="AF61" i="45" s="1"/>
  <c r="AG61" i="45" s="1"/>
  <c r="K55" i="43"/>
  <c r="I55" i="45" s="1"/>
  <c r="AF55" i="45" s="1"/>
  <c r="AG55" i="45" s="1"/>
  <c r="K54" i="43"/>
  <c r="I54" i="45" s="1"/>
  <c r="AF54" i="45" s="1"/>
  <c r="AG54" i="45" s="1"/>
  <c r="K53" i="43"/>
  <c r="I53" i="45" s="1"/>
  <c r="AF53" i="45" s="1"/>
  <c r="AG53" i="45" s="1"/>
  <c r="K50" i="43"/>
  <c r="I50" i="45" s="1"/>
  <c r="AF50" i="45" s="1"/>
  <c r="AG50" i="45" s="1"/>
  <c r="K39" i="43"/>
  <c r="I39" i="45" s="1"/>
  <c r="AF39" i="45" s="1"/>
  <c r="AG39" i="45" s="1"/>
  <c r="K29" i="43"/>
  <c r="I29" i="45" s="1"/>
  <c r="AF29" i="45" s="1"/>
  <c r="AG29" i="45" s="1"/>
  <c r="K18" i="43"/>
  <c r="I18" i="45" s="1"/>
  <c r="AF18" i="45" s="1"/>
  <c r="AG18" i="45" s="1"/>
  <c r="K7" i="43"/>
  <c r="I7" i="45" s="1"/>
  <c r="AF7" i="45" s="1"/>
  <c r="AG7" i="45" s="1"/>
  <c r="K141" i="43"/>
  <c r="I141" i="45" s="1"/>
  <c r="AF141" i="45" s="1"/>
  <c r="AG141" i="45" s="1"/>
  <c r="K109" i="43"/>
  <c r="I109" i="45" s="1"/>
  <c r="AF109" i="45" s="1"/>
  <c r="AG109" i="45" s="1"/>
  <c r="K97" i="43"/>
  <c r="I97" i="45" s="1"/>
  <c r="AF97" i="45" s="1"/>
  <c r="AG97" i="45" s="1"/>
  <c r="K77" i="43"/>
  <c r="I77" i="45" s="1"/>
  <c r="AF77" i="45" s="1"/>
  <c r="AG77" i="45" s="1"/>
  <c r="K62" i="43"/>
  <c r="I62" i="45" s="1"/>
  <c r="AF62" i="45" s="1"/>
  <c r="AG62" i="45" s="1"/>
  <c r="K49" i="43"/>
  <c r="I49" i="45" s="1"/>
  <c r="AF49" i="45" s="1"/>
  <c r="AG49" i="45" s="1"/>
  <c r="K38" i="43"/>
  <c r="I38" i="45" s="1"/>
  <c r="AF38" i="45" s="1"/>
  <c r="AG38" i="45" s="1"/>
  <c r="K27" i="43"/>
  <c r="I27" i="45" s="1"/>
  <c r="AF27" i="45" s="1"/>
  <c r="AG27" i="45" s="1"/>
  <c r="K17" i="43"/>
  <c r="I17" i="45" s="1"/>
  <c r="AF17" i="45" s="1"/>
  <c r="AG17" i="45" s="1"/>
  <c r="K6" i="43"/>
  <c r="I6" i="45" s="1"/>
  <c r="AF6" i="45" s="1"/>
  <c r="AG6" i="45" s="1"/>
  <c r="K153" i="43"/>
  <c r="I153" i="45" s="1"/>
  <c r="AF153" i="45" s="1"/>
  <c r="AG153" i="45" s="1"/>
  <c r="K121" i="43"/>
  <c r="I121" i="45" s="1"/>
  <c r="AF121" i="45" s="1"/>
  <c r="AG121" i="45" s="1"/>
  <c r="K89" i="43"/>
  <c r="I89" i="45" s="1"/>
  <c r="AF89" i="45" s="1"/>
  <c r="AG89" i="45" s="1"/>
  <c r="K57" i="43"/>
  <c r="I57" i="45" s="1"/>
  <c r="AF57" i="45" s="1"/>
  <c r="AG57" i="45" s="1"/>
  <c r="K47" i="43"/>
  <c r="I47" i="45" s="1"/>
  <c r="AF47" i="45" s="1"/>
  <c r="AG47" i="45" s="1"/>
  <c r="K37" i="43"/>
  <c r="I37" i="45" s="1"/>
  <c r="AF37" i="45" s="1"/>
  <c r="AG37" i="45" s="1"/>
  <c r="K26" i="43"/>
  <c r="I26" i="45" s="1"/>
  <c r="AF26" i="45" s="1"/>
  <c r="AG26" i="45" s="1"/>
  <c r="K15" i="43"/>
  <c r="I15" i="45" s="1"/>
  <c r="AF15" i="45" s="1"/>
  <c r="AG15" i="45" s="1"/>
  <c r="K5" i="43"/>
  <c r="I5" i="45" s="1"/>
  <c r="AF5" i="45" s="1"/>
  <c r="AG5" i="45" s="1"/>
  <c r="K165" i="43"/>
  <c r="I165" i="45" s="1"/>
  <c r="AF165" i="45" s="1"/>
  <c r="AG165" i="45" s="1"/>
  <c r="K133" i="43"/>
  <c r="I133" i="45" s="1"/>
  <c r="AF133" i="45" s="1"/>
  <c r="AG133" i="45" s="1"/>
  <c r="K101" i="43"/>
  <c r="I101" i="45" s="1"/>
  <c r="AF101" i="45" s="1"/>
  <c r="AG101" i="45" s="1"/>
  <c r="K69" i="43"/>
  <c r="I69" i="45" s="1"/>
  <c r="AF69" i="45" s="1"/>
  <c r="AG69" i="45" s="1"/>
  <c r="K58" i="43"/>
  <c r="I58" i="45" s="1"/>
  <c r="AF58" i="45" s="1"/>
  <c r="AG58" i="45" s="1"/>
  <c r="K46" i="43"/>
  <c r="I46" i="45" s="1"/>
  <c r="AF46" i="45" s="1"/>
  <c r="AG46" i="45" s="1"/>
  <c r="K35" i="43"/>
  <c r="I35" i="45" s="1"/>
  <c r="AF35" i="45" s="1"/>
  <c r="AG35" i="45" s="1"/>
  <c r="K25" i="43"/>
  <c r="I25" i="45" s="1"/>
  <c r="AF25" i="45" s="1"/>
  <c r="AG25" i="45" s="1"/>
  <c r="K14" i="43"/>
  <c r="I14" i="45" s="1"/>
  <c r="AF14" i="45" s="1"/>
  <c r="AG14" i="45" s="1"/>
  <c r="K145" i="43"/>
  <c r="I145" i="45" s="1"/>
  <c r="AF145" i="45" s="1"/>
  <c r="AG145" i="45" s="1"/>
  <c r="K113" i="43"/>
  <c r="I113" i="45" s="1"/>
  <c r="AF113" i="45" s="1"/>
  <c r="AG113" i="45" s="1"/>
  <c r="K81" i="43"/>
  <c r="I81" i="45" s="1"/>
  <c r="AF81" i="45" s="1"/>
  <c r="AG81" i="45" s="1"/>
  <c r="K45" i="43"/>
  <c r="I45" i="45" s="1"/>
  <c r="AF45" i="45" s="1"/>
  <c r="AG45" i="45" s="1"/>
  <c r="K34" i="43"/>
  <c r="I34" i="45" s="1"/>
  <c r="AF34" i="45" s="1"/>
  <c r="AG34" i="45" s="1"/>
  <c r="K23" i="43"/>
  <c r="I23" i="45" s="1"/>
  <c r="AF23" i="45" s="1"/>
  <c r="AG23" i="45" s="1"/>
  <c r="K13" i="43"/>
  <c r="I13" i="45" s="1"/>
  <c r="AF13" i="45" s="1"/>
  <c r="AG13" i="45" s="1"/>
  <c r="K3" i="43"/>
  <c r="K157" i="43"/>
  <c r="I157" i="45" s="1"/>
  <c r="AF157" i="45" s="1"/>
  <c r="AG157" i="45" s="1"/>
  <c r="K125" i="43"/>
  <c r="I125" i="45" s="1"/>
  <c r="AF125" i="45" s="1"/>
  <c r="AG125" i="45" s="1"/>
  <c r="K93" i="43"/>
  <c r="I93" i="45" s="1"/>
  <c r="AF93" i="45" s="1"/>
  <c r="AG93" i="45" s="1"/>
  <c r="K43" i="43"/>
  <c r="I43" i="45" s="1"/>
  <c r="AF43" i="45" s="1"/>
  <c r="AG43" i="45" s="1"/>
  <c r="K33" i="43"/>
  <c r="I33" i="45" s="1"/>
  <c r="AF33" i="45" s="1"/>
  <c r="AG33" i="45" s="1"/>
  <c r="K22" i="43"/>
  <c r="I22" i="45" s="1"/>
  <c r="AF22" i="45" s="1"/>
  <c r="AG22" i="45" s="1"/>
  <c r="K11" i="43"/>
  <c r="I11" i="45" s="1"/>
  <c r="AF11" i="45" s="1"/>
  <c r="AG11" i="45" s="1"/>
  <c r="K169" i="43"/>
  <c r="I169" i="45" s="1"/>
  <c r="AF169" i="45" s="1"/>
  <c r="AG169" i="45" s="1"/>
  <c r="K137" i="43"/>
  <c r="I137" i="45" s="1"/>
  <c r="AF137" i="45" s="1"/>
  <c r="AG137" i="45" s="1"/>
  <c r="K105" i="43"/>
  <c r="I105" i="45" s="1"/>
  <c r="AF105" i="45" s="1"/>
  <c r="AG105" i="45" s="1"/>
  <c r="K73" i="43"/>
  <c r="I73" i="45" s="1"/>
  <c r="AF73" i="45" s="1"/>
  <c r="AG73" i="45" s="1"/>
  <c r="K42" i="43"/>
  <c r="I42" i="45" s="1"/>
  <c r="AF42" i="45" s="1"/>
  <c r="AG42" i="45" s="1"/>
  <c r="K31" i="43"/>
  <c r="I31" i="45" s="1"/>
  <c r="AF31" i="45" s="1"/>
  <c r="AG31" i="45" s="1"/>
  <c r="K21" i="43"/>
  <c r="I21" i="45" s="1"/>
  <c r="AF21" i="45" s="1"/>
  <c r="AG21" i="45" s="1"/>
  <c r="K10" i="43"/>
  <c r="I10" i="45" s="1"/>
  <c r="AF10" i="45" s="1"/>
  <c r="AG10" i="45" s="1"/>
  <c r="L289" i="44"/>
  <c r="Z151" i="45"/>
  <c r="AA151" i="45" s="1"/>
  <c r="Z60" i="45"/>
  <c r="AA60" i="45" s="1"/>
  <c r="Z128" i="45"/>
  <c r="AA128" i="45" s="1"/>
  <c r="L286" i="43"/>
  <c r="J286" i="45" s="1"/>
  <c r="AH286" i="45" s="1"/>
  <c r="AI286" i="45" s="1"/>
  <c r="L282" i="43"/>
  <c r="J282" i="45" s="1"/>
  <c r="AH282" i="45" s="1"/>
  <c r="AI282" i="45" s="1"/>
  <c r="L278" i="43"/>
  <c r="J278" i="45" s="1"/>
  <c r="AH278" i="45" s="1"/>
  <c r="AI278" i="45" s="1"/>
  <c r="L274" i="43"/>
  <c r="J274" i="45" s="1"/>
  <c r="AH274" i="45" s="1"/>
  <c r="AI274" i="45" s="1"/>
  <c r="L270" i="43"/>
  <c r="J270" i="45" s="1"/>
  <c r="AH270" i="45" s="1"/>
  <c r="AI270" i="45" s="1"/>
  <c r="L266" i="43"/>
  <c r="J266" i="45" s="1"/>
  <c r="AH266" i="45" s="1"/>
  <c r="AI266" i="45" s="1"/>
  <c r="L262" i="43"/>
  <c r="J262" i="45" s="1"/>
  <c r="AH262" i="45" s="1"/>
  <c r="AI262" i="45" s="1"/>
  <c r="L258" i="43"/>
  <c r="J258" i="45" s="1"/>
  <c r="AH258" i="45" s="1"/>
  <c r="AI258" i="45" s="1"/>
  <c r="L288" i="43"/>
  <c r="J288" i="45" s="1"/>
  <c r="AH288" i="45" s="1"/>
  <c r="AI288" i="45" s="1"/>
  <c r="L284" i="43"/>
  <c r="J284" i="45" s="1"/>
  <c r="AH284" i="45" s="1"/>
  <c r="AI284" i="45" s="1"/>
  <c r="L280" i="43"/>
  <c r="J280" i="45" s="1"/>
  <c r="AH280" i="45" s="1"/>
  <c r="AI280" i="45" s="1"/>
  <c r="L276" i="43"/>
  <c r="J276" i="45" s="1"/>
  <c r="AH276" i="45" s="1"/>
  <c r="AI276" i="45" s="1"/>
  <c r="L272" i="43"/>
  <c r="J272" i="45" s="1"/>
  <c r="AH272" i="45" s="1"/>
  <c r="AI272" i="45" s="1"/>
  <c r="L268" i="43"/>
  <c r="J268" i="45" s="1"/>
  <c r="AH268" i="45" s="1"/>
  <c r="AI268" i="45" s="1"/>
  <c r="L264" i="43"/>
  <c r="J264" i="45" s="1"/>
  <c r="AH264" i="45" s="1"/>
  <c r="AI264" i="45" s="1"/>
  <c r="L260" i="43"/>
  <c r="J260" i="45" s="1"/>
  <c r="AH260" i="45" s="1"/>
  <c r="AI260" i="45" s="1"/>
  <c r="L256" i="43"/>
  <c r="J256" i="45" s="1"/>
  <c r="AH256" i="45" s="1"/>
  <c r="AI256" i="45" s="1"/>
  <c r="L271" i="43"/>
  <c r="J271" i="45" s="1"/>
  <c r="AH271" i="45" s="1"/>
  <c r="AI271" i="45" s="1"/>
  <c r="L265" i="43"/>
  <c r="J265" i="45" s="1"/>
  <c r="AH265" i="45" s="1"/>
  <c r="AI265" i="45" s="1"/>
  <c r="L255" i="43"/>
  <c r="J255" i="45" s="1"/>
  <c r="AH255" i="45" s="1"/>
  <c r="AI255" i="45" s="1"/>
  <c r="L249" i="43"/>
  <c r="J249" i="45" s="1"/>
  <c r="AH249" i="45" s="1"/>
  <c r="AI249" i="45" s="1"/>
  <c r="L248" i="43"/>
  <c r="J248" i="45" s="1"/>
  <c r="AH248" i="45" s="1"/>
  <c r="AI248" i="45" s="1"/>
  <c r="L247" i="43"/>
  <c r="J247" i="45" s="1"/>
  <c r="AH247" i="45" s="1"/>
  <c r="AI247" i="45" s="1"/>
  <c r="L233" i="43"/>
  <c r="J233" i="45" s="1"/>
  <c r="AH233" i="45" s="1"/>
  <c r="AI233" i="45" s="1"/>
  <c r="L232" i="43"/>
  <c r="J232" i="45" s="1"/>
  <c r="AH232" i="45" s="1"/>
  <c r="AI232" i="45" s="1"/>
  <c r="L231" i="43"/>
  <c r="J231" i="45" s="1"/>
  <c r="AH231" i="45" s="1"/>
  <c r="AI231" i="45" s="1"/>
  <c r="L224" i="43"/>
  <c r="J224" i="45" s="1"/>
  <c r="AH224" i="45" s="1"/>
  <c r="AI224" i="45" s="1"/>
  <c r="L220" i="43"/>
  <c r="J220" i="45" s="1"/>
  <c r="AH220" i="45" s="1"/>
  <c r="AI220" i="45" s="1"/>
  <c r="L216" i="43"/>
  <c r="J216" i="45" s="1"/>
  <c r="AH216" i="45" s="1"/>
  <c r="AI216" i="45" s="1"/>
  <c r="L212" i="43"/>
  <c r="J212" i="45" s="1"/>
  <c r="AH212" i="45" s="1"/>
  <c r="AI212" i="45" s="1"/>
  <c r="L208" i="43"/>
  <c r="J208" i="45" s="1"/>
  <c r="AH208" i="45" s="1"/>
  <c r="AI208" i="45" s="1"/>
  <c r="L204" i="43"/>
  <c r="J204" i="45" s="1"/>
  <c r="AH204" i="45" s="1"/>
  <c r="AI204" i="45" s="1"/>
  <c r="L200" i="43"/>
  <c r="J200" i="45" s="1"/>
  <c r="AH200" i="45" s="1"/>
  <c r="AI200" i="45" s="1"/>
  <c r="L196" i="43"/>
  <c r="J196" i="45" s="1"/>
  <c r="AH196" i="45" s="1"/>
  <c r="AI196" i="45" s="1"/>
  <c r="L192" i="43"/>
  <c r="J192" i="45" s="1"/>
  <c r="AH192" i="45" s="1"/>
  <c r="AI192" i="45" s="1"/>
  <c r="L188" i="43"/>
  <c r="J188" i="45" s="1"/>
  <c r="AH188" i="45" s="1"/>
  <c r="AI188" i="45" s="1"/>
  <c r="L184" i="43"/>
  <c r="J184" i="45" s="1"/>
  <c r="AH184" i="45" s="1"/>
  <c r="AI184" i="45" s="1"/>
  <c r="L180" i="43"/>
  <c r="J180" i="45" s="1"/>
  <c r="AH180" i="45" s="1"/>
  <c r="AI180" i="45" s="1"/>
  <c r="L176" i="43"/>
  <c r="J176" i="45" s="1"/>
  <c r="AH176" i="45" s="1"/>
  <c r="AI176" i="45" s="1"/>
  <c r="L172" i="43"/>
  <c r="J172" i="45" s="1"/>
  <c r="AH172" i="45" s="1"/>
  <c r="AI172" i="45" s="1"/>
  <c r="L168" i="43"/>
  <c r="J168" i="45" s="1"/>
  <c r="AH168" i="45" s="1"/>
  <c r="AI168" i="45" s="1"/>
  <c r="L164" i="43"/>
  <c r="J164" i="45" s="1"/>
  <c r="AH164" i="45" s="1"/>
  <c r="AI164" i="45" s="1"/>
  <c r="L160" i="43"/>
  <c r="J160" i="45" s="1"/>
  <c r="AH160" i="45" s="1"/>
  <c r="AI160" i="45" s="1"/>
  <c r="L156" i="43"/>
  <c r="J156" i="45" s="1"/>
  <c r="AH156" i="45" s="1"/>
  <c r="AI156" i="45" s="1"/>
  <c r="L152" i="43"/>
  <c r="J152" i="45" s="1"/>
  <c r="AH152" i="45" s="1"/>
  <c r="AI152" i="45" s="1"/>
  <c r="L148" i="43"/>
  <c r="J148" i="45" s="1"/>
  <c r="AH148" i="45" s="1"/>
  <c r="AI148" i="45" s="1"/>
  <c r="L144" i="43"/>
  <c r="J144" i="45" s="1"/>
  <c r="AH144" i="45" s="1"/>
  <c r="AI144" i="45" s="1"/>
  <c r="L140" i="43"/>
  <c r="J140" i="45" s="1"/>
  <c r="AH140" i="45" s="1"/>
  <c r="AI140" i="45" s="1"/>
  <c r="L136" i="43"/>
  <c r="J136" i="45" s="1"/>
  <c r="AH136" i="45" s="1"/>
  <c r="AI136" i="45" s="1"/>
  <c r="L132" i="43"/>
  <c r="J132" i="45" s="1"/>
  <c r="AH132" i="45" s="1"/>
  <c r="AI132" i="45" s="1"/>
  <c r="L128" i="43"/>
  <c r="J128" i="45" s="1"/>
  <c r="AH128" i="45" s="1"/>
  <c r="AI128" i="45" s="1"/>
  <c r="L124" i="43"/>
  <c r="J124" i="45" s="1"/>
  <c r="AH124" i="45" s="1"/>
  <c r="AI124" i="45" s="1"/>
  <c r="L120" i="43"/>
  <c r="J120" i="45" s="1"/>
  <c r="AH120" i="45" s="1"/>
  <c r="AI120" i="45" s="1"/>
  <c r="L116" i="43"/>
  <c r="J116" i="45" s="1"/>
  <c r="AH116" i="45" s="1"/>
  <c r="AI116" i="45" s="1"/>
  <c r="L112" i="43"/>
  <c r="J112" i="45" s="1"/>
  <c r="AH112" i="45" s="1"/>
  <c r="AI112" i="45" s="1"/>
  <c r="L108" i="43"/>
  <c r="J108" i="45" s="1"/>
  <c r="AH108" i="45" s="1"/>
  <c r="AI108" i="45" s="1"/>
  <c r="L104" i="43"/>
  <c r="J104" i="45" s="1"/>
  <c r="AH104" i="45" s="1"/>
  <c r="AI104" i="45" s="1"/>
  <c r="L100" i="43"/>
  <c r="J100" i="45" s="1"/>
  <c r="AH100" i="45" s="1"/>
  <c r="AI100" i="45" s="1"/>
  <c r="L96" i="43"/>
  <c r="J96" i="45" s="1"/>
  <c r="AH96" i="45" s="1"/>
  <c r="AI96" i="45" s="1"/>
  <c r="L92" i="43"/>
  <c r="J92" i="45" s="1"/>
  <c r="AH92" i="45" s="1"/>
  <c r="AI92" i="45" s="1"/>
  <c r="L88" i="43"/>
  <c r="J88" i="45" s="1"/>
  <c r="AH88" i="45" s="1"/>
  <c r="AI88" i="45" s="1"/>
  <c r="L84" i="43"/>
  <c r="J84" i="45" s="1"/>
  <c r="AH84" i="45" s="1"/>
  <c r="AI84" i="45" s="1"/>
  <c r="L80" i="43"/>
  <c r="J80" i="45" s="1"/>
  <c r="AH80" i="45" s="1"/>
  <c r="AI80" i="45" s="1"/>
  <c r="L76" i="43"/>
  <c r="J76" i="45" s="1"/>
  <c r="AH76" i="45" s="1"/>
  <c r="AI76" i="45" s="1"/>
  <c r="L72" i="43"/>
  <c r="J72" i="45" s="1"/>
  <c r="AH72" i="45" s="1"/>
  <c r="AI72" i="45" s="1"/>
  <c r="L68" i="43"/>
  <c r="J68" i="45" s="1"/>
  <c r="AH68" i="45" s="1"/>
  <c r="AI68" i="45" s="1"/>
  <c r="L64" i="43"/>
  <c r="J64" i="45" s="1"/>
  <c r="AH64" i="45" s="1"/>
  <c r="AI64" i="45" s="1"/>
  <c r="L60" i="43"/>
  <c r="J60" i="45" s="1"/>
  <c r="AH60" i="45" s="1"/>
  <c r="AI60" i="45" s="1"/>
  <c r="L56" i="43"/>
  <c r="J56" i="45" s="1"/>
  <c r="AH56" i="45" s="1"/>
  <c r="AI56" i="45" s="1"/>
  <c r="L52" i="43"/>
  <c r="J52" i="45" s="1"/>
  <c r="AH52" i="45" s="1"/>
  <c r="AI52" i="45" s="1"/>
  <c r="L250" i="43"/>
  <c r="J250" i="45" s="1"/>
  <c r="AH250" i="45" s="1"/>
  <c r="AI250" i="45" s="1"/>
  <c r="L234" i="43"/>
  <c r="J234" i="45" s="1"/>
  <c r="AH234" i="45" s="1"/>
  <c r="AI234" i="45" s="1"/>
  <c r="L275" i="43"/>
  <c r="J275" i="45" s="1"/>
  <c r="AH275" i="45" s="1"/>
  <c r="AI275" i="45" s="1"/>
  <c r="L269" i="43"/>
  <c r="J269" i="45" s="1"/>
  <c r="AH269" i="45" s="1"/>
  <c r="AI269" i="45" s="1"/>
  <c r="L259" i="43"/>
  <c r="J259" i="45" s="1"/>
  <c r="AH259" i="45" s="1"/>
  <c r="AI259" i="45" s="1"/>
  <c r="L252" i="43"/>
  <c r="J252" i="45" s="1"/>
  <c r="AH252" i="45" s="1"/>
  <c r="AI252" i="45" s="1"/>
  <c r="L251" i="43"/>
  <c r="J251" i="45" s="1"/>
  <c r="AH251" i="45" s="1"/>
  <c r="AI251" i="45" s="1"/>
  <c r="L237" i="43"/>
  <c r="J237" i="45" s="1"/>
  <c r="AH237" i="45" s="1"/>
  <c r="AI237" i="45" s="1"/>
  <c r="L236" i="43"/>
  <c r="J236" i="45" s="1"/>
  <c r="AH236" i="45" s="1"/>
  <c r="AI236" i="45" s="1"/>
  <c r="L235" i="43"/>
  <c r="J235" i="45" s="1"/>
  <c r="AH235" i="45" s="1"/>
  <c r="AI235" i="45" s="1"/>
  <c r="L223" i="43"/>
  <c r="J223" i="45" s="1"/>
  <c r="AH223" i="45" s="1"/>
  <c r="AI223" i="45" s="1"/>
  <c r="L219" i="43"/>
  <c r="J219" i="45" s="1"/>
  <c r="AH219" i="45" s="1"/>
  <c r="AI219" i="45" s="1"/>
  <c r="L215" i="43"/>
  <c r="J215" i="45" s="1"/>
  <c r="AH215" i="45" s="1"/>
  <c r="AI215" i="45" s="1"/>
  <c r="L211" i="43"/>
  <c r="J211" i="45" s="1"/>
  <c r="AH211" i="45" s="1"/>
  <c r="AI211" i="45" s="1"/>
  <c r="L207" i="43"/>
  <c r="J207" i="45" s="1"/>
  <c r="AH207" i="45" s="1"/>
  <c r="AI207" i="45" s="1"/>
  <c r="L203" i="43"/>
  <c r="J203" i="45" s="1"/>
  <c r="AH203" i="45" s="1"/>
  <c r="AI203" i="45" s="1"/>
  <c r="L199" i="43"/>
  <c r="J199" i="45" s="1"/>
  <c r="AH199" i="45" s="1"/>
  <c r="AI199" i="45" s="1"/>
  <c r="L195" i="43"/>
  <c r="J195" i="45" s="1"/>
  <c r="AH195" i="45" s="1"/>
  <c r="AI195" i="45" s="1"/>
  <c r="L191" i="43"/>
  <c r="J191" i="45" s="1"/>
  <c r="AH191" i="45" s="1"/>
  <c r="AI191" i="45" s="1"/>
  <c r="L187" i="43"/>
  <c r="J187" i="45" s="1"/>
  <c r="AH187" i="45" s="1"/>
  <c r="AI187" i="45" s="1"/>
  <c r="L183" i="43"/>
  <c r="J183" i="45" s="1"/>
  <c r="AH183" i="45" s="1"/>
  <c r="AI183" i="45" s="1"/>
  <c r="L179" i="43"/>
  <c r="J179" i="45" s="1"/>
  <c r="AH179" i="45" s="1"/>
  <c r="AI179" i="45" s="1"/>
  <c r="L175" i="43"/>
  <c r="J175" i="45" s="1"/>
  <c r="AH175" i="45" s="1"/>
  <c r="AI175" i="45" s="1"/>
  <c r="L171" i="43"/>
  <c r="J171" i="45" s="1"/>
  <c r="AH171" i="45" s="1"/>
  <c r="AI171" i="45" s="1"/>
  <c r="L167" i="43"/>
  <c r="J167" i="45" s="1"/>
  <c r="AH167" i="45" s="1"/>
  <c r="AI167" i="45" s="1"/>
  <c r="L163" i="43"/>
  <c r="J163" i="45" s="1"/>
  <c r="AH163" i="45" s="1"/>
  <c r="AI163" i="45" s="1"/>
  <c r="L159" i="43"/>
  <c r="J159" i="45" s="1"/>
  <c r="AH159" i="45" s="1"/>
  <c r="AI159" i="45" s="1"/>
  <c r="L155" i="43"/>
  <c r="J155" i="45" s="1"/>
  <c r="AH155" i="45" s="1"/>
  <c r="AI155" i="45" s="1"/>
  <c r="L151" i="43"/>
  <c r="J151" i="45" s="1"/>
  <c r="AH151" i="45" s="1"/>
  <c r="AI151" i="45" s="1"/>
  <c r="L147" i="43"/>
  <c r="J147" i="45" s="1"/>
  <c r="AH147" i="45" s="1"/>
  <c r="AI147" i="45" s="1"/>
  <c r="L143" i="43"/>
  <c r="J143" i="45" s="1"/>
  <c r="AH143" i="45" s="1"/>
  <c r="AI143" i="45" s="1"/>
  <c r="L139" i="43"/>
  <c r="J139" i="45" s="1"/>
  <c r="AH139" i="45" s="1"/>
  <c r="AI139" i="45" s="1"/>
  <c r="L135" i="43"/>
  <c r="J135" i="45" s="1"/>
  <c r="AH135" i="45" s="1"/>
  <c r="AI135" i="45" s="1"/>
  <c r="L131" i="43"/>
  <c r="J131" i="45" s="1"/>
  <c r="AH131" i="45" s="1"/>
  <c r="AI131" i="45" s="1"/>
  <c r="L127" i="43"/>
  <c r="J127" i="45" s="1"/>
  <c r="AH127" i="45" s="1"/>
  <c r="AI127" i="45" s="1"/>
  <c r="L123" i="43"/>
  <c r="J123" i="45" s="1"/>
  <c r="AH123" i="45" s="1"/>
  <c r="AI123" i="45" s="1"/>
  <c r="L119" i="43"/>
  <c r="J119" i="45" s="1"/>
  <c r="AH119" i="45" s="1"/>
  <c r="AI119" i="45" s="1"/>
  <c r="L115" i="43"/>
  <c r="J115" i="45" s="1"/>
  <c r="AH115" i="45" s="1"/>
  <c r="AI115" i="45" s="1"/>
  <c r="L111" i="43"/>
  <c r="J111" i="45" s="1"/>
  <c r="AH111" i="45" s="1"/>
  <c r="AI111" i="45" s="1"/>
  <c r="L107" i="43"/>
  <c r="J107" i="45" s="1"/>
  <c r="AH107" i="45" s="1"/>
  <c r="AI107" i="45" s="1"/>
  <c r="L103" i="43"/>
  <c r="J103" i="45" s="1"/>
  <c r="AH103" i="45" s="1"/>
  <c r="AI103" i="45" s="1"/>
  <c r="L99" i="43"/>
  <c r="J99" i="45" s="1"/>
  <c r="AH99" i="45" s="1"/>
  <c r="AI99" i="45" s="1"/>
  <c r="L253" i="43"/>
  <c r="J253" i="45" s="1"/>
  <c r="AH253" i="45" s="1"/>
  <c r="AI253" i="45" s="1"/>
  <c r="L238" i="43"/>
  <c r="J238" i="45" s="1"/>
  <c r="AH238" i="45" s="1"/>
  <c r="AI238" i="45" s="1"/>
  <c r="L273" i="43"/>
  <c r="J273" i="45" s="1"/>
  <c r="AH273" i="45" s="1"/>
  <c r="AI273" i="45" s="1"/>
  <c r="L263" i="43"/>
  <c r="J263" i="45" s="1"/>
  <c r="AH263" i="45" s="1"/>
  <c r="AI263" i="45" s="1"/>
  <c r="L257" i="43"/>
  <c r="J257" i="45" s="1"/>
  <c r="AH257" i="45" s="1"/>
  <c r="AI257" i="45" s="1"/>
  <c r="L241" i="43"/>
  <c r="J241" i="45" s="1"/>
  <c r="AH241" i="45" s="1"/>
  <c r="AI241" i="45" s="1"/>
  <c r="L240" i="43"/>
  <c r="J240" i="45" s="1"/>
  <c r="AH240" i="45" s="1"/>
  <c r="AI240" i="45" s="1"/>
  <c r="L239" i="43"/>
  <c r="J239" i="45" s="1"/>
  <c r="AH239" i="45" s="1"/>
  <c r="AI239" i="45" s="1"/>
  <c r="L222" i="43"/>
  <c r="J222" i="45" s="1"/>
  <c r="AH222" i="45" s="1"/>
  <c r="AI222" i="45" s="1"/>
  <c r="L218" i="43"/>
  <c r="J218" i="45" s="1"/>
  <c r="AH218" i="45" s="1"/>
  <c r="AI218" i="45" s="1"/>
  <c r="L214" i="43"/>
  <c r="J214" i="45" s="1"/>
  <c r="AH214" i="45" s="1"/>
  <c r="AI214" i="45" s="1"/>
  <c r="L210" i="43"/>
  <c r="J210" i="45" s="1"/>
  <c r="AH210" i="45" s="1"/>
  <c r="AI210" i="45" s="1"/>
  <c r="L206" i="43"/>
  <c r="J206" i="45" s="1"/>
  <c r="AH206" i="45" s="1"/>
  <c r="AI206" i="45" s="1"/>
  <c r="L202" i="43"/>
  <c r="J202" i="45" s="1"/>
  <c r="AH202" i="45" s="1"/>
  <c r="AI202" i="45" s="1"/>
  <c r="L198" i="43"/>
  <c r="J198" i="45" s="1"/>
  <c r="AH198" i="45" s="1"/>
  <c r="AI198" i="45" s="1"/>
  <c r="L194" i="43"/>
  <c r="J194" i="45" s="1"/>
  <c r="AH194" i="45" s="1"/>
  <c r="AI194" i="45" s="1"/>
  <c r="L190" i="43"/>
  <c r="J190" i="45" s="1"/>
  <c r="AH190" i="45" s="1"/>
  <c r="AI190" i="45" s="1"/>
  <c r="L186" i="43"/>
  <c r="J186" i="45" s="1"/>
  <c r="AH186" i="45" s="1"/>
  <c r="AI186" i="45" s="1"/>
  <c r="L182" i="43"/>
  <c r="J182" i="45" s="1"/>
  <c r="AH182" i="45" s="1"/>
  <c r="AI182" i="45" s="1"/>
  <c r="L178" i="43"/>
  <c r="J178" i="45" s="1"/>
  <c r="AH178" i="45" s="1"/>
  <c r="AI178" i="45" s="1"/>
  <c r="L174" i="43"/>
  <c r="J174" i="45" s="1"/>
  <c r="AH174" i="45" s="1"/>
  <c r="AI174" i="45" s="1"/>
  <c r="L170" i="43"/>
  <c r="J170" i="45" s="1"/>
  <c r="AH170" i="45" s="1"/>
  <c r="AI170" i="45" s="1"/>
  <c r="L166" i="43"/>
  <c r="J166" i="45" s="1"/>
  <c r="AH166" i="45" s="1"/>
  <c r="AI166" i="45" s="1"/>
  <c r="L162" i="43"/>
  <c r="J162" i="45" s="1"/>
  <c r="AH162" i="45" s="1"/>
  <c r="AI162" i="45" s="1"/>
  <c r="L158" i="43"/>
  <c r="J158" i="45" s="1"/>
  <c r="AH158" i="45" s="1"/>
  <c r="AI158" i="45" s="1"/>
  <c r="L154" i="43"/>
  <c r="J154" i="45" s="1"/>
  <c r="AH154" i="45" s="1"/>
  <c r="AI154" i="45" s="1"/>
  <c r="L150" i="43"/>
  <c r="J150" i="45" s="1"/>
  <c r="AH150" i="45" s="1"/>
  <c r="AI150" i="45" s="1"/>
  <c r="L146" i="43"/>
  <c r="J146" i="45" s="1"/>
  <c r="AH146" i="45" s="1"/>
  <c r="AI146" i="45" s="1"/>
  <c r="L142" i="43"/>
  <c r="J142" i="45" s="1"/>
  <c r="AH142" i="45" s="1"/>
  <c r="AI142" i="45" s="1"/>
  <c r="L138" i="43"/>
  <c r="J138" i="45" s="1"/>
  <c r="AH138" i="45" s="1"/>
  <c r="AI138" i="45" s="1"/>
  <c r="L134" i="43"/>
  <c r="J134" i="45" s="1"/>
  <c r="AH134" i="45" s="1"/>
  <c r="AI134" i="45" s="1"/>
  <c r="L130" i="43"/>
  <c r="J130" i="45" s="1"/>
  <c r="AH130" i="45" s="1"/>
  <c r="AI130" i="45" s="1"/>
  <c r="L126" i="43"/>
  <c r="J126" i="45" s="1"/>
  <c r="AH126" i="45" s="1"/>
  <c r="AI126" i="45" s="1"/>
  <c r="L122" i="43"/>
  <c r="J122" i="45" s="1"/>
  <c r="AH122" i="45" s="1"/>
  <c r="AI122" i="45" s="1"/>
  <c r="L118" i="43"/>
  <c r="J118" i="45" s="1"/>
  <c r="AH118" i="45" s="1"/>
  <c r="AI118" i="45" s="1"/>
  <c r="L114" i="43"/>
  <c r="J114" i="45" s="1"/>
  <c r="AH114" i="45" s="1"/>
  <c r="AI114" i="45" s="1"/>
  <c r="L110" i="43"/>
  <c r="J110" i="45" s="1"/>
  <c r="AH110" i="45" s="1"/>
  <c r="AI110" i="45" s="1"/>
  <c r="L106" i="43"/>
  <c r="J106" i="45" s="1"/>
  <c r="AH106" i="45" s="1"/>
  <c r="AI106" i="45" s="1"/>
  <c r="L102" i="43"/>
  <c r="J102" i="45" s="1"/>
  <c r="AH102" i="45" s="1"/>
  <c r="AI102" i="45" s="1"/>
  <c r="L98" i="43"/>
  <c r="J98" i="45" s="1"/>
  <c r="AH98" i="45" s="1"/>
  <c r="AI98" i="45" s="1"/>
  <c r="L287" i="43"/>
  <c r="J287" i="45" s="1"/>
  <c r="AH287" i="45" s="1"/>
  <c r="AI287" i="45" s="1"/>
  <c r="L285" i="43"/>
  <c r="J285" i="45" s="1"/>
  <c r="AH285" i="45" s="1"/>
  <c r="AI285" i="45" s="1"/>
  <c r="L254" i="43"/>
  <c r="J254" i="45" s="1"/>
  <c r="AH254" i="45" s="1"/>
  <c r="AI254" i="45" s="1"/>
  <c r="L242" i="43"/>
  <c r="J242" i="45" s="1"/>
  <c r="AH242" i="45" s="1"/>
  <c r="AI242" i="45" s="1"/>
  <c r="L283" i="43"/>
  <c r="J283" i="45" s="1"/>
  <c r="AH283" i="45" s="1"/>
  <c r="AI283" i="45" s="1"/>
  <c r="L281" i="43"/>
  <c r="J281" i="45" s="1"/>
  <c r="AH281" i="45" s="1"/>
  <c r="AI281" i="45" s="1"/>
  <c r="L267" i="43"/>
  <c r="J267" i="45" s="1"/>
  <c r="AH267" i="45" s="1"/>
  <c r="AI267" i="45" s="1"/>
  <c r="L261" i="43"/>
  <c r="J261" i="45" s="1"/>
  <c r="AH261" i="45" s="1"/>
  <c r="AI261" i="45" s="1"/>
  <c r="L245" i="43"/>
  <c r="J245" i="45" s="1"/>
  <c r="AH245" i="45" s="1"/>
  <c r="AI245" i="45" s="1"/>
  <c r="L244" i="43"/>
  <c r="J244" i="45" s="1"/>
  <c r="AH244" i="45" s="1"/>
  <c r="AI244" i="45" s="1"/>
  <c r="L243" i="43"/>
  <c r="J243" i="45" s="1"/>
  <c r="AH243" i="45" s="1"/>
  <c r="AI243" i="45" s="1"/>
  <c r="L229" i="43"/>
  <c r="J229" i="45" s="1"/>
  <c r="AH229" i="45" s="1"/>
  <c r="AI229" i="45" s="1"/>
  <c r="L228" i="43"/>
  <c r="J228" i="45" s="1"/>
  <c r="AH228" i="45" s="1"/>
  <c r="AI228" i="45" s="1"/>
  <c r="L227" i="43"/>
  <c r="J227" i="45" s="1"/>
  <c r="AH227" i="45" s="1"/>
  <c r="AI227" i="45" s="1"/>
  <c r="L226" i="43"/>
  <c r="J226" i="45" s="1"/>
  <c r="AH226" i="45" s="1"/>
  <c r="AI226" i="45" s="1"/>
  <c r="L225" i="43"/>
  <c r="J225" i="45" s="1"/>
  <c r="AH225" i="45" s="1"/>
  <c r="AI225" i="45" s="1"/>
  <c r="L221" i="43"/>
  <c r="J221" i="45" s="1"/>
  <c r="AH221" i="45" s="1"/>
  <c r="AI221" i="45" s="1"/>
  <c r="L217" i="43"/>
  <c r="J217" i="45" s="1"/>
  <c r="AH217" i="45" s="1"/>
  <c r="AI217" i="45" s="1"/>
  <c r="L213" i="43"/>
  <c r="J213" i="45" s="1"/>
  <c r="AH213" i="45" s="1"/>
  <c r="AI213" i="45" s="1"/>
  <c r="L209" i="43"/>
  <c r="J209" i="45" s="1"/>
  <c r="AH209" i="45" s="1"/>
  <c r="AI209" i="45" s="1"/>
  <c r="L205" i="43"/>
  <c r="J205" i="45" s="1"/>
  <c r="AH205" i="45" s="1"/>
  <c r="AI205" i="45" s="1"/>
  <c r="L201" i="43"/>
  <c r="J201" i="45" s="1"/>
  <c r="AH201" i="45" s="1"/>
  <c r="AI201" i="45" s="1"/>
  <c r="L197" i="43"/>
  <c r="J197" i="45" s="1"/>
  <c r="AH197" i="45" s="1"/>
  <c r="AI197" i="45" s="1"/>
  <c r="L193" i="43"/>
  <c r="J193" i="45" s="1"/>
  <c r="AH193" i="45" s="1"/>
  <c r="AI193" i="45" s="1"/>
  <c r="L189" i="43"/>
  <c r="J189" i="45" s="1"/>
  <c r="AH189" i="45" s="1"/>
  <c r="AI189" i="45" s="1"/>
  <c r="L185" i="43"/>
  <c r="J185" i="45" s="1"/>
  <c r="AH185" i="45" s="1"/>
  <c r="AI185" i="45" s="1"/>
  <c r="L181" i="43"/>
  <c r="J181" i="45" s="1"/>
  <c r="AH181" i="45" s="1"/>
  <c r="AI181" i="45" s="1"/>
  <c r="L279" i="43"/>
  <c r="J279" i="45" s="1"/>
  <c r="AH279" i="45" s="1"/>
  <c r="AI279" i="45" s="1"/>
  <c r="L277" i="43"/>
  <c r="J277" i="45" s="1"/>
  <c r="AH277" i="45" s="1"/>
  <c r="AI277" i="45" s="1"/>
  <c r="L246" i="43"/>
  <c r="J246" i="45" s="1"/>
  <c r="AH246" i="45" s="1"/>
  <c r="AI246" i="45" s="1"/>
  <c r="L230" i="43"/>
  <c r="J230" i="45" s="1"/>
  <c r="AH230" i="45" s="1"/>
  <c r="AI230" i="45" s="1"/>
  <c r="L161" i="43"/>
  <c r="J161" i="45" s="1"/>
  <c r="AH161" i="45" s="1"/>
  <c r="AI161" i="45" s="1"/>
  <c r="L129" i="43"/>
  <c r="J129" i="45" s="1"/>
  <c r="AH129" i="45" s="1"/>
  <c r="AI129" i="45" s="1"/>
  <c r="L94" i="43"/>
  <c r="J94" i="45" s="1"/>
  <c r="AH94" i="45" s="1"/>
  <c r="AI94" i="45" s="1"/>
  <c r="L91" i="43"/>
  <c r="J91" i="45" s="1"/>
  <c r="AH91" i="45" s="1"/>
  <c r="AI91" i="45" s="1"/>
  <c r="L65" i="43"/>
  <c r="J65" i="45" s="1"/>
  <c r="AH65" i="45" s="1"/>
  <c r="AI65" i="45" s="1"/>
  <c r="L61" i="43"/>
  <c r="J61" i="45" s="1"/>
  <c r="AH61" i="45" s="1"/>
  <c r="AI61" i="45" s="1"/>
  <c r="L55" i="43"/>
  <c r="J55" i="45" s="1"/>
  <c r="AH55" i="45" s="1"/>
  <c r="AI55" i="45" s="1"/>
  <c r="L54" i="43"/>
  <c r="J54" i="45" s="1"/>
  <c r="AH54" i="45" s="1"/>
  <c r="AI54" i="45" s="1"/>
  <c r="L53" i="43"/>
  <c r="J53" i="45" s="1"/>
  <c r="AH53" i="45" s="1"/>
  <c r="AI53" i="45" s="1"/>
  <c r="L50" i="43"/>
  <c r="J50" i="45" s="1"/>
  <c r="AH50" i="45" s="1"/>
  <c r="AI50" i="45" s="1"/>
  <c r="L40" i="43"/>
  <c r="J40" i="45" s="1"/>
  <c r="AH40" i="45" s="1"/>
  <c r="AI40" i="45" s="1"/>
  <c r="L39" i="43"/>
  <c r="J39" i="45" s="1"/>
  <c r="AH39" i="45" s="1"/>
  <c r="AI39" i="45" s="1"/>
  <c r="L29" i="43"/>
  <c r="J29" i="45" s="1"/>
  <c r="AH29" i="45" s="1"/>
  <c r="AI29" i="45" s="1"/>
  <c r="L18" i="43"/>
  <c r="J18" i="45" s="1"/>
  <c r="AH18" i="45" s="1"/>
  <c r="AI18" i="45" s="1"/>
  <c r="L8" i="43"/>
  <c r="J8" i="45" s="1"/>
  <c r="AH8" i="45" s="1"/>
  <c r="AI8" i="45" s="1"/>
  <c r="L7" i="43"/>
  <c r="J7" i="45" s="1"/>
  <c r="AH7" i="45" s="1"/>
  <c r="AI7" i="45" s="1"/>
  <c r="L141" i="43"/>
  <c r="J141" i="45" s="1"/>
  <c r="AH141" i="45" s="1"/>
  <c r="AI141" i="45" s="1"/>
  <c r="L109" i="43"/>
  <c r="J109" i="45" s="1"/>
  <c r="AH109" i="45" s="1"/>
  <c r="AI109" i="45" s="1"/>
  <c r="L97" i="43"/>
  <c r="J97" i="45" s="1"/>
  <c r="AH97" i="45" s="1"/>
  <c r="AI97" i="45" s="1"/>
  <c r="L77" i="43"/>
  <c r="J77" i="45" s="1"/>
  <c r="AH77" i="45" s="1"/>
  <c r="AI77" i="45" s="1"/>
  <c r="L74" i="43"/>
  <c r="J74" i="45" s="1"/>
  <c r="AH74" i="45" s="1"/>
  <c r="AI74" i="45" s="1"/>
  <c r="L71" i="43"/>
  <c r="J71" i="45" s="1"/>
  <c r="AH71" i="45" s="1"/>
  <c r="AI71" i="45" s="1"/>
  <c r="L62" i="43"/>
  <c r="J62" i="45" s="1"/>
  <c r="AH62" i="45" s="1"/>
  <c r="AI62" i="45" s="1"/>
  <c r="L49" i="43"/>
  <c r="J49" i="45" s="1"/>
  <c r="AH49" i="45" s="1"/>
  <c r="AI49" i="45" s="1"/>
  <c r="L38" i="43"/>
  <c r="J38" i="45" s="1"/>
  <c r="AH38" i="45" s="1"/>
  <c r="AI38" i="45" s="1"/>
  <c r="L28" i="43"/>
  <c r="J28" i="45" s="1"/>
  <c r="AH28" i="45" s="1"/>
  <c r="AI28" i="45" s="1"/>
  <c r="L27" i="43"/>
  <c r="J27" i="45" s="1"/>
  <c r="AH27" i="45" s="1"/>
  <c r="AI27" i="45" s="1"/>
  <c r="L17" i="43"/>
  <c r="J17" i="45" s="1"/>
  <c r="AH17" i="45" s="1"/>
  <c r="AI17" i="45" s="1"/>
  <c r="L6" i="43"/>
  <c r="J6" i="45" s="1"/>
  <c r="AH6" i="45" s="1"/>
  <c r="AI6" i="45" s="1"/>
  <c r="L177" i="43"/>
  <c r="J177" i="45" s="1"/>
  <c r="AH177" i="45" s="1"/>
  <c r="AI177" i="45" s="1"/>
  <c r="L173" i="43"/>
  <c r="J173" i="45" s="1"/>
  <c r="AH173" i="45" s="1"/>
  <c r="AI173" i="45" s="1"/>
  <c r="L153" i="43"/>
  <c r="J153" i="45" s="1"/>
  <c r="AH153" i="45" s="1"/>
  <c r="AI153" i="45" s="1"/>
  <c r="L121" i="43"/>
  <c r="J121" i="45" s="1"/>
  <c r="AH121" i="45" s="1"/>
  <c r="AI121" i="45" s="1"/>
  <c r="L89" i="43"/>
  <c r="J89" i="45" s="1"/>
  <c r="AH89" i="45" s="1"/>
  <c r="AI89" i="45" s="1"/>
  <c r="L86" i="43"/>
  <c r="J86" i="45" s="1"/>
  <c r="AH86" i="45" s="1"/>
  <c r="AI86" i="45" s="1"/>
  <c r="L83" i="43"/>
  <c r="J83" i="45" s="1"/>
  <c r="AH83" i="45" s="1"/>
  <c r="AI83" i="45" s="1"/>
  <c r="L57" i="43"/>
  <c r="J57" i="45" s="1"/>
  <c r="AH57" i="45" s="1"/>
  <c r="AI57" i="45" s="1"/>
  <c r="L48" i="43"/>
  <c r="J48" i="45" s="1"/>
  <c r="AH48" i="45" s="1"/>
  <c r="AI48" i="45" s="1"/>
  <c r="L47" i="43"/>
  <c r="J47" i="45" s="1"/>
  <c r="AH47" i="45" s="1"/>
  <c r="AI47" i="45" s="1"/>
  <c r="L37" i="43"/>
  <c r="J37" i="45" s="1"/>
  <c r="AH37" i="45" s="1"/>
  <c r="AI37" i="45" s="1"/>
  <c r="L26" i="43"/>
  <c r="J26" i="45" s="1"/>
  <c r="AH26" i="45" s="1"/>
  <c r="AI26" i="45" s="1"/>
  <c r="L16" i="43"/>
  <c r="J16" i="45" s="1"/>
  <c r="AH16" i="45" s="1"/>
  <c r="AI16" i="45" s="1"/>
  <c r="L15" i="43"/>
  <c r="J15" i="45" s="1"/>
  <c r="AH15" i="45" s="1"/>
  <c r="AI15" i="45" s="1"/>
  <c r="L5" i="43"/>
  <c r="J5" i="45" s="1"/>
  <c r="AH5" i="45" s="1"/>
  <c r="AI5" i="45" s="1"/>
  <c r="L165" i="43"/>
  <c r="J165" i="45" s="1"/>
  <c r="AH165" i="45" s="1"/>
  <c r="AI165" i="45" s="1"/>
  <c r="L133" i="43"/>
  <c r="J133" i="45" s="1"/>
  <c r="AH133" i="45" s="1"/>
  <c r="AI133" i="45" s="1"/>
  <c r="L101" i="43"/>
  <c r="J101" i="45" s="1"/>
  <c r="AH101" i="45" s="1"/>
  <c r="AI101" i="45" s="1"/>
  <c r="L95" i="43"/>
  <c r="J95" i="45" s="1"/>
  <c r="AH95" i="45" s="1"/>
  <c r="AI95" i="45" s="1"/>
  <c r="L69" i="43"/>
  <c r="J69" i="45" s="1"/>
  <c r="AH69" i="45" s="1"/>
  <c r="AI69" i="45" s="1"/>
  <c r="L66" i="43"/>
  <c r="J66" i="45" s="1"/>
  <c r="AH66" i="45" s="1"/>
  <c r="AI66" i="45" s="1"/>
  <c r="L63" i="43"/>
  <c r="J63" i="45" s="1"/>
  <c r="AH63" i="45" s="1"/>
  <c r="AI63" i="45" s="1"/>
  <c r="L58" i="43"/>
  <c r="J58" i="45" s="1"/>
  <c r="AH58" i="45" s="1"/>
  <c r="AI58" i="45" s="1"/>
  <c r="L46" i="43"/>
  <c r="J46" i="45" s="1"/>
  <c r="AH46" i="45" s="1"/>
  <c r="AI46" i="45" s="1"/>
  <c r="L36" i="43"/>
  <c r="J36" i="45" s="1"/>
  <c r="AH36" i="45" s="1"/>
  <c r="AI36" i="45" s="1"/>
  <c r="L35" i="43"/>
  <c r="J35" i="45" s="1"/>
  <c r="AH35" i="45" s="1"/>
  <c r="AI35" i="45" s="1"/>
  <c r="L25" i="43"/>
  <c r="J25" i="45" s="1"/>
  <c r="AH25" i="45" s="1"/>
  <c r="AI25" i="45" s="1"/>
  <c r="L14" i="43"/>
  <c r="J14" i="45" s="1"/>
  <c r="AH14" i="45" s="1"/>
  <c r="AI14" i="45" s="1"/>
  <c r="L4" i="43"/>
  <c r="J4" i="45" s="1"/>
  <c r="AH4" i="45" s="1"/>
  <c r="AI4" i="45" s="1"/>
  <c r="L145" i="43"/>
  <c r="J145" i="45" s="1"/>
  <c r="AH145" i="45" s="1"/>
  <c r="AI145" i="45" s="1"/>
  <c r="L113" i="43"/>
  <c r="J113" i="45" s="1"/>
  <c r="AH113" i="45" s="1"/>
  <c r="AI113" i="45" s="1"/>
  <c r="L81" i="43"/>
  <c r="J81" i="45" s="1"/>
  <c r="AH81" i="45" s="1"/>
  <c r="AI81" i="45" s="1"/>
  <c r="L78" i="43"/>
  <c r="J78" i="45" s="1"/>
  <c r="AH78" i="45" s="1"/>
  <c r="AI78" i="45" s="1"/>
  <c r="L75" i="43"/>
  <c r="J75" i="45" s="1"/>
  <c r="AH75" i="45" s="1"/>
  <c r="AI75" i="45" s="1"/>
  <c r="L45" i="43"/>
  <c r="J45" i="45" s="1"/>
  <c r="AH45" i="45" s="1"/>
  <c r="AI45" i="45" s="1"/>
  <c r="L34" i="43"/>
  <c r="J34" i="45" s="1"/>
  <c r="AH34" i="45" s="1"/>
  <c r="AI34" i="45" s="1"/>
  <c r="L24" i="43"/>
  <c r="J24" i="45" s="1"/>
  <c r="AH24" i="45" s="1"/>
  <c r="AI24" i="45" s="1"/>
  <c r="L23" i="43"/>
  <c r="J23" i="45" s="1"/>
  <c r="AH23" i="45" s="1"/>
  <c r="AI23" i="45" s="1"/>
  <c r="L13" i="43"/>
  <c r="J13" i="45" s="1"/>
  <c r="AH13" i="45" s="1"/>
  <c r="AI13" i="45" s="1"/>
  <c r="L3" i="43"/>
  <c r="L157" i="43"/>
  <c r="J157" i="45" s="1"/>
  <c r="AH157" i="45" s="1"/>
  <c r="AI157" i="45" s="1"/>
  <c r="L125" i="43"/>
  <c r="J125" i="45" s="1"/>
  <c r="AH125" i="45" s="1"/>
  <c r="AI125" i="45" s="1"/>
  <c r="L93" i="43"/>
  <c r="J93" i="45" s="1"/>
  <c r="AH93" i="45" s="1"/>
  <c r="AI93" i="45" s="1"/>
  <c r="L90" i="43"/>
  <c r="J90" i="45" s="1"/>
  <c r="AH90" i="45" s="1"/>
  <c r="AI90" i="45" s="1"/>
  <c r="L87" i="43"/>
  <c r="J87" i="45" s="1"/>
  <c r="AH87" i="45" s="1"/>
  <c r="AI87" i="45" s="1"/>
  <c r="L59" i="43"/>
  <c r="J59" i="45" s="1"/>
  <c r="AH59" i="45" s="1"/>
  <c r="AI59" i="45" s="1"/>
  <c r="L44" i="43"/>
  <c r="J44" i="45" s="1"/>
  <c r="AH44" i="45" s="1"/>
  <c r="AI44" i="45" s="1"/>
  <c r="L43" i="43"/>
  <c r="J43" i="45" s="1"/>
  <c r="AH43" i="45" s="1"/>
  <c r="AI43" i="45" s="1"/>
  <c r="L33" i="43"/>
  <c r="J33" i="45" s="1"/>
  <c r="AH33" i="45" s="1"/>
  <c r="AI33" i="45" s="1"/>
  <c r="L22" i="43"/>
  <c r="J22" i="45" s="1"/>
  <c r="AH22" i="45" s="1"/>
  <c r="AI22" i="45" s="1"/>
  <c r="L12" i="43"/>
  <c r="J12" i="45" s="1"/>
  <c r="AH12" i="45" s="1"/>
  <c r="AI12" i="45" s="1"/>
  <c r="L11" i="43"/>
  <c r="J11" i="45" s="1"/>
  <c r="AH11" i="45" s="1"/>
  <c r="AI11" i="45" s="1"/>
  <c r="L169" i="43"/>
  <c r="J169" i="45" s="1"/>
  <c r="AH169" i="45" s="1"/>
  <c r="AI169" i="45" s="1"/>
  <c r="L137" i="43"/>
  <c r="J137" i="45" s="1"/>
  <c r="AH137" i="45" s="1"/>
  <c r="AI137" i="45" s="1"/>
  <c r="L105" i="43"/>
  <c r="J105" i="45" s="1"/>
  <c r="AH105" i="45" s="1"/>
  <c r="AI105" i="45" s="1"/>
  <c r="L73" i="43"/>
  <c r="J73" i="45" s="1"/>
  <c r="AH73" i="45" s="1"/>
  <c r="AI73" i="45" s="1"/>
  <c r="L70" i="43"/>
  <c r="J70" i="45" s="1"/>
  <c r="AH70" i="45" s="1"/>
  <c r="AI70" i="45" s="1"/>
  <c r="L67" i="43"/>
  <c r="J67" i="45" s="1"/>
  <c r="AH67" i="45" s="1"/>
  <c r="AI67" i="45" s="1"/>
  <c r="L42" i="43"/>
  <c r="J42" i="45" s="1"/>
  <c r="AH42" i="45" s="1"/>
  <c r="AI42" i="45" s="1"/>
  <c r="L32" i="43"/>
  <c r="J32" i="45" s="1"/>
  <c r="AH32" i="45" s="1"/>
  <c r="AI32" i="45" s="1"/>
  <c r="L31" i="43"/>
  <c r="J31" i="45" s="1"/>
  <c r="AH31" i="45" s="1"/>
  <c r="AI31" i="45" s="1"/>
  <c r="L21" i="43"/>
  <c r="J21" i="45" s="1"/>
  <c r="AH21" i="45" s="1"/>
  <c r="AI21" i="45" s="1"/>
  <c r="L10" i="43"/>
  <c r="J10" i="45" s="1"/>
  <c r="AH10" i="45" s="1"/>
  <c r="AI10" i="45" s="1"/>
  <c r="L149" i="43"/>
  <c r="J149" i="45" s="1"/>
  <c r="AH149" i="45" s="1"/>
  <c r="AI149" i="45" s="1"/>
  <c r="L117" i="43"/>
  <c r="J117" i="45" s="1"/>
  <c r="AH117" i="45" s="1"/>
  <c r="AI117" i="45" s="1"/>
  <c r="L85" i="43"/>
  <c r="J85" i="45" s="1"/>
  <c r="AH85" i="45" s="1"/>
  <c r="AI85" i="45" s="1"/>
  <c r="L82" i="43"/>
  <c r="J82" i="45" s="1"/>
  <c r="AH82" i="45" s="1"/>
  <c r="AI82" i="45" s="1"/>
  <c r="L79" i="43"/>
  <c r="J79" i="45" s="1"/>
  <c r="AH79" i="45" s="1"/>
  <c r="AI79" i="45" s="1"/>
  <c r="L51" i="43"/>
  <c r="J51" i="45" s="1"/>
  <c r="AH51" i="45" s="1"/>
  <c r="AI51" i="45" s="1"/>
  <c r="L41" i="43"/>
  <c r="J41" i="45" s="1"/>
  <c r="AH41" i="45" s="1"/>
  <c r="AI41" i="45" s="1"/>
  <c r="L30" i="43"/>
  <c r="J30" i="45" s="1"/>
  <c r="AH30" i="45" s="1"/>
  <c r="AI30" i="45" s="1"/>
  <c r="L20" i="43"/>
  <c r="J20" i="45" s="1"/>
  <c r="AH20" i="45" s="1"/>
  <c r="AI20" i="45" s="1"/>
  <c r="L19" i="43"/>
  <c r="J19" i="45" s="1"/>
  <c r="AH19" i="45" s="1"/>
  <c r="AI19" i="45" s="1"/>
  <c r="L9" i="43"/>
  <c r="J9" i="45" s="1"/>
  <c r="AH9" i="45" s="1"/>
  <c r="AI9" i="45" s="1"/>
  <c r="F289" i="44"/>
  <c r="S116" i="37"/>
  <c r="S116" i="36"/>
  <c r="Q236" i="37"/>
  <c r="Q236" i="36"/>
  <c r="Q192" i="37"/>
  <c r="Q192" i="36"/>
  <c r="Q154" i="37"/>
  <c r="Q154" i="36"/>
  <c r="Q85" i="37"/>
  <c r="Q85" i="36"/>
  <c r="Q51" i="37"/>
  <c r="Q51" i="36"/>
  <c r="N267" i="37"/>
  <c r="N267" i="36"/>
  <c r="N103" i="37"/>
  <c r="N103" i="36"/>
  <c r="P279" i="37"/>
  <c r="P279" i="36"/>
  <c r="P235" i="37"/>
  <c r="P235" i="36"/>
  <c r="P205" i="37"/>
  <c r="P205" i="36"/>
  <c r="P156" i="37"/>
  <c r="P156" i="36"/>
  <c r="P116" i="37"/>
  <c r="P116" i="36"/>
  <c r="P58" i="37"/>
  <c r="P58" i="36"/>
  <c r="P43" i="37"/>
  <c r="P43" i="36"/>
  <c r="N248" i="37"/>
  <c r="N248" i="36"/>
  <c r="N188" i="37"/>
  <c r="N188" i="36"/>
  <c r="N86" i="37"/>
  <c r="N86" i="36"/>
  <c r="T155" i="37"/>
  <c r="T155" i="36"/>
  <c r="O270" i="37"/>
  <c r="O270" i="36"/>
  <c r="O247" i="37"/>
  <c r="O247" i="36"/>
  <c r="O210" i="37"/>
  <c r="O210" i="36"/>
  <c r="O161" i="37"/>
  <c r="O161" i="36"/>
  <c r="O129" i="37"/>
  <c r="O129" i="36"/>
  <c r="O118" i="37"/>
  <c r="O118" i="36"/>
  <c r="O78" i="37"/>
  <c r="O78" i="36"/>
  <c r="O18" i="37"/>
  <c r="O18" i="36"/>
  <c r="N131" i="37"/>
  <c r="N131" i="36"/>
  <c r="N75" i="37"/>
  <c r="N75" i="36"/>
  <c r="N150" i="37"/>
  <c r="N150" i="36"/>
  <c r="M90" i="37"/>
  <c r="M90" i="36"/>
  <c r="M265" i="37"/>
  <c r="M265" i="36"/>
  <c r="M252" i="37"/>
  <c r="M252" i="36"/>
  <c r="M223" i="37"/>
  <c r="M223" i="36"/>
  <c r="M148" i="37"/>
  <c r="M148" i="36"/>
  <c r="M119" i="37"/>
  <c r="M119" i="36"/>
  <c r="M56" i="37"/>
  <c r="M56" i="36"/>
  <c r="T272" i="37"/>
  <c r="T272" i="36"/>
  <c r="T216" i="37"/>
  <c r="T216" i="36"/>
  <c r="T188" i="37"/>
  <c r="T188" i="36"/>
  <c r="T152" i="37"/>
  <c r="T152" i="36"/>
  <c r="T106" i="37"/>
  <c r="T106" i="36"/>
  <c r="T72" i="37"/>
  <c r="T72" i="36"/>
  <c r="T48" i="37"/>
  <c r="T48" i="36"/>
  <c r="N193" i="37"/>
  <c r="N193" i="36"/>
  <c r="S271" i="37"/>
  <c r="S271" i="36"/>
  <c r="S248" i="37"/>
  <c r="S248" i="36"/>
  <c r="S192" i="37"/>
  <c r="S192" i="36"/>
  <c r="S163" i="37"/>
  <c r="S163" i="36"/>
  <c r="S127" i="37"/>
  <c r="S127" i="36"/>
  <c r="S70" i="37"/>
  <c r="S70" i="36"/>
  <c r="S23" i="37"/>
  <c r="S23" i="36"/>
  <c r="R274" i="37"/>
  <c r="R274" i="36"/>
  <c r="R215" i="37"/>
  <c r="R215" i="36"/>
  <c r="R162" i="37"/>
  <c r="R162" i="36"/>
  <c r="R140" i="37"/>
  <c r="R140" i="36"/>
  <c r="R86" i="37"/>
  <c r="R86" i="36"/>
  <c r="R58" i="37"/>
  <c r="R58" i="36"/>
  <c r="R47" i="37"/>
  <c r="R47" i="36"/>
  <c r="R17" i="37"/>
  <c r="R17" i="36"/>
  <c r="O208" i="37"/>
  <c r="O208" i="36"/>
  <c r="O48" i="37"/>
  <c r="O48" i="36"/>
  <c r="Q266" i="37"/>
  <c r="Q266" i="36"/>
  <c r="Q251" i="37"/>
  <c r="Q251" i="36"/>
  <c r="Q183" i="37"/>
  <c r="Q183" i="36"/>
  <c r="Q129" i="37"/>
  <c r="Q129" i="36"/>
  <c r="Q109" i="37"/>
  <c r="Q109" i="36"/>
  <c r="Q82" i="37"/>
  <c r="Q82" i="36"/>
  <c r="Q45" i="37"/>
  <c r="Q45" i="36"/>
  <c r="N270" i="37"/>
  <c r="N270" i="36"/>
  <c r="N109" i="37"/>
  <c r="N109" i="36"/>
  <c r="N31" i="37"/>
  <c r="N31" i="36"/>
  <c r="P247" i="37"/>
  <c r="P247" i="36"/>
  <c r="P226" i="37"/>
  <c r="P226" i="36"/>
  <c r="P171" i="37"/>
  <c r="P171" i="36"/>
  <c r="P131" i="37"/>
  <c r="P131" i="36"/>
  <c r="P126" i="37"/>
  <c r="P126" i="36"/>
  <c r="P68" i="37"/>
  <c r="P68" i="36"/>
  <c r="P8" i="37"/>
  <c r="P8" i="36"/>
  <c r="N238" i="37"/>
  <c r="N238" i="36"/>
  <c r="N163" i="37"/>
  <c r="N163" i="36"/>
  <c r="N98" i="37"/>
  <c r="N98" i="36"/>
  <c r="N8" i="37"/>
  <c r="N8" i="36"/>
  <c r="T187" i="37"/>
  <c r="T187" i="36"/>
  <c r="T147" i="37"/>
  <c r="T147" i="36"/>
  <c r="T107" i="37"/>
  <c r="T107" i="36"/>
  <c r="T67" i="37"/>
  <c r="T67" i="36"/>
  <c r="P31" i="37"/>
  <c r="P31" i="36"/>
  <c r="O278" i="37"/>
  <c r="O278" i="36"/>
  <c r="O288" i="37"/>
  <c r="O288" i="36"/>
  <c r="O275" i="37"/>
  <c r="O275" i="36"/>
  <c r="O230" i="37"/>
  <c r="O230" i="36"/>
  <c r="O255" i="37"/>
  <c r="O255" i="36"/>
  <c r="O249" i="37"/>
  <c r="O249" i="36"/>
  <c r="O237" i="37"/>
  <c r="O237" i="36"/>
  <c r="O223" i="37"/>
  <c r="O223" i="36"/>
  <c r="O194" i="37"/>
  <c r="O194" i="36"/>
  <c r="O173" i="37"/>
  <c r="O173" i="36"/>
  <c r="O175" i="37"/>
  <c r="O175" i="36"/>
  <c r="O148" i="37"/>
  <c r="O148" i="36"/>
  <c r="O137" i="37"/>
  <c r="O137" i="36"/>
  <c r="O141" i="37"/>
  <c r="O141" i="36"/>
  <c r="O114" i="37"/>
  <c r="O114" i="36"/>
  <c r="O124" i="37"/>
  <c r="O124" i="36"/>
  <c r="O126" i="37"/>
  <c r="O126" i="36"/>
  <c r="O98" i="37"/>
  <c r="O98" i="36"/>
  <c r="O94" i="37"/>
  <c r="O94" i="36"/>
  <c r="O66" i="37"/>
  <c r="O66" i="36"/>
  <c r="O68" i="37"/>
  <c r="O68" i="36"/>
  <c r="O55" i="37"/>
  <c r="O55" i="36"/>
  <c r="O26" i="37"/>
  <c r="O26" i="36"/>
  <c r="O51" i="37"/>
  <c r="O51" i="36"/>
  <c r="O37" i="37"/>
  <c r="O37" i="36"/>
  <c r="O23" i="37"/>
  <c r="O23" i="36"/>
  <c r="O11" i="37"/>
  <c r="O11" i="36"/>
  <c r="O15" i="37"/>
  <c r="O15" i="36"/>
  <c r="N212" i="37"/>
  <c r="N212" i="36"/>
  <c r="N224" i="37"/>
  <c r="N224" i="36"/>
  <c r="N139" i="37"/>
  <c r="N139" i="36"/>
  <c r="N136" i="37"/>
  <c r="N136" i="36"/>
  <c r="N83" i="37"/>
  <c r="N83" i="36"/>
  <c r="N70" i="37"/>
  <c r="N70" i="36"/>
  <c r="N72" i="37"/>
  <c r="N72" i="36"/>
  <c r="N154" i="37"/>
  <c r="N154" i="36"/>
  <c r="N143" i="37"/>
  <c r="N143" i="36"/>
  <c r="M202" i="37"/>
  <c r="M202" i="36"/>
  <c r="Q166" i="37"/>
  <c r="Q166" i="36"/>
  <c r="M122" i="37"/>
  <c r="M122" i="36"/>
  <c r="Q86" i="37"/>
  <c r="Q86" i="36"/>
  <c r="Q46" i="37"/>
  <c r="Q46" i="36"/>
  <c r="M10" i="37"/>
  <c r="M10" i="36"/>
  <c r="M273" i="37"/>
  <c r="M273" i="36"/>
  <c r="M268" i="37"/>
  <c r="M268" i="36"/>
  <c r="M286" i="37"/>
  <c r="M286" i="36"/>
  <c r="M233" i="37"/>
  <c r="M233" i="36"/>
  <c r="M235" i="37"/>
  <c r="M235" i="36"/>
  <c r="M260" i="37"/>
  <c r="M260" i="36"/>
  <c r="M246" i="37"/>
  <c r="M246" i="36"/>
  <c r="M211" i="37"/>
  <c r="M211" i="36"/>
  <c r="M224" i="37"/>
  <c r="M224" i="36"/>
  <c r="M195" i="37"/>
  <c r="M195" i="36"/>
  <c r="M198" i="37"/>
  <c r="M198" i="36"/>
  <c r="M193" i="37"/>
  <c r="M193" i="36"/>
  <c r="M180" i="37"/>
  <c r="M180" i="36"/>
  <c r="M182" i="37"/>
  <c r="M182" i="36"/>
  <c r="M184" i="37"/>
  <c r="M184" i="36"/>
  <c r="M156" i="37"/>
  <c r="M156" i="36"/>
  <c r="M145" i="37"/>
  <c r="M145" i="36"/>
  <c r="M134" i="37"/>
  <c r="M134" i="36"/>
  <c r="M123" i="37"/>
  <c r="M123" i="36"/>
  <c r="M125" i="37"/>
  <c r="M125" i="36"/>
  <c r="M127" i="37"/>
  <c r="M127" i="36"/>
  <c r="M91" i="37"/>
  <c r="M91" i="36"/>
  <c r="M87" i="37"/>
  <c r="M87" i="36"/>
  <c r="M75" i="37"/>
  <c r="M75" i="36"/>
  <c r="M62" i="37"/>
  <c r="M62" i="36"/>
  <c r="M64" i="37"/>
  <c r="M64" i="36"/>
  <c r="M27" i="37"/>
  <c r="M27" i="36"/>
  <c r="M52" i="37"/>
  <c r="M52" i="36"/>
  <c r="M38" i="37"/>
  <c r="M38" i="36"/>
  <c r="M32" i="37"/>
  <c r="M32" i="36"/>
  <c r="M4" i="37"/>
  <c r="M4" i="36"/>
  <c r="M8" i="37"/>
  <c r="M8" i="36"/>
  <c r="T275" i="37"/>
  <c r="T275" i="36"/>
  <c r="T270" i="37"/>
  <c r="T270" i="36"/>
  <c r="T280" i="37"/>
  <c r="T280" i="36"/>
  <c r="T251" i="37"/>
  <c r="T251" i="36"/>
  <c r="T237" i="37"/>
  <c r="T237" i="36"/>
  <c r="T262" i="37"/>
  <c r="T262" i="36"/>
  <c r="T248" i="37"/>
  <c r="T248" i="36"/>
  <c r="T209" i="37"/>
  <c r="T209" i="36"/>
  <c r="T223" i="37"/>
  <c r="T223" i="36"/>
  <c r="T198" i="37"/>
  <c r="T198" i="36"/>
  <c r="T193" i="37"/>
  <c r="T193" i="36"/>
  <c r="T165" i="37"/>
  <c r="T165" i="36"/>
  <c r="T167" i="37"/>
  <c r="T167" i="36"/>
  <c r="T169" i="37"/>
  <c r="T169" i="36"/>
  <c r="T156" i="37"/>
  <c r="T156" i="36"/>
  <c r="T145" i="37"/>
  <c r="T145" i="36"/>
  <c r="T134" i="37"/>
  <c r="T134" i="36"/>
  <c r="T100" i="37"/>
  <c r="T100" i="36"/>
  <c r="T102" i="37"/>
  <c r="T102" i="36"/>
  <c r="T104" i="37"/>
  <c r="T104" i="36"/>
  <c r="T114" i="37"/>
  <c r="T114" i="36"/>
  <c r="T87" i="37"/>
  <c r="T87" i="36"/>
  <c r="T60" i="37"/>
  <c r="T60" i="36"/>
  <c r="T78" i="37"/>
  <c r="T78" i="36"/>
  <c r="T80" i="37"/>
  <c r="T80" i="36"/>
  <c r="T82" i="37"/>
  <c r="T82" i="36"/>
  <c r="T37" i="37"/>
  <c r="T37" i="36"/>
  <c r="T23" i="37"/>
  <c r="T23" i="36"/>
  <c r="T25" i="37"/>
  <c r="T25" i="36"/>
  <c r="T4" i="37"/>
  <c r="T4" i="36"/>
  <c r="T289" i="36" s="1"/>
  <c r="T8" i="37"/>
  <c r="T8" i="36"/>
  <c r="S13" i="37"/>
  <c r="S13" i="36"/>
  <c r="S17" i="37"/>
  <c r="S17" i="36"/>
  <c r="N177" i="37"/>
  <c r="N177" i="36"/>
  <c r="S266" i="37"/>
  <c r="S266" i="36"/>
  <c r="S284" i="37"/>
  <c r="S284" i="36"/>
  <c r="S279" i="37"/>
  <c r="S279" i="36"/>
  <c r="S281" i="37"/>
  <c r="S281" i="36"/>
  <c r="S259" i="37"/>
  <c r="S259" i="36"/>
  <c r="S245" i="37"/>
  <c r="S245" i="36"/>
  <c r="S231" i="37"/>
  <c r="S231" i="36"/>
  <c r="S256" i="37"/>
  <c r="S256" i="36"/>
  <c r="S215" i="37"/>
  <c r="S215" i="36"/>
  <c r="S227" i="37"/>
  <c r="S227" i="36"/>
  <c r="S205" i="37"/>
  <c r="S205" i="36"/>
  <c r="S200" i="37"/>
  <c r="S200" i="36"/>
  <c r="S165" i="37"/>
  <c r="S165" i="36"/>
  <c r="S167" i="37"/>
  <c r="S167" i="36"/>
  <c r="S169" i="37"/>
  <c r="S169" i="36"/>
  <c r="S171" i="37"/>
  <c r="S171" i="36"/>
  <c r="S144" i="37"/>
  <c r="S144" i="36"/>
  <c r="S133" i="37"/>
  <c r="S133" i="36"/>
  <c r="S130" i="37"/>
  <c r="S130" i="36"/>
  <c r="S102" i="37"/>
  <c r="S102" i="36"/>
  <c r="S104" i="37"/>
  <c r="S104" i="36"/>
  <c r="S114" i="37"/>
  <c r="S114" i="36"/>
  <c r="S94" i="37"/>
  <c r="S94" i="36"/>
  <c r="S98" i="37"/>
  <c r="S98" i="36"/>
  <c r="S78" i="37"/>
  <c r="S78" i="36"/>
  <c r="S80" i="37"/>
  <c r="S80" i="36"/>
  <c r="S82" i="37"/>
  <c r="S82" i="36"/>
  <c r="S45" i="37"/>
  <c r="S45" i="36"/>
  <c r="S31" i="37"/>
  <c r="S31" i="36"/>
  <c r="S33" i="37"/>
  <c r="S33" i="36"/>
  <c r="S27" i="37"/>
  <c r="S27" i="36"/>
  <c r="L289" i="34"/>
  <c r="L291" i="35"/>
  <c r="R267" i="37"/>
  <c r="R267" i="36"/>
  <c r="R285" i="37"/>
  <c r="R285" i="36"/>
  <c r="R272" i="37"/>
  <c r="R272" i="36"/>
  <c r="R282" i="37"/>
  <c r="R282" i="36"/>
  <c r="R252" i="37"/>
  <c r="R252" i="36"/>
  <c r="R238" i="37"/>
  <c r="R238" i="36"/>
  <c r="R263" i="37"/>
  <c r="R263" i="36"/>
  <c r="R257" i="37"/>
  <c r="R257" i="36"/>
  <c r="R216" i="37"/>
  <c r="R216" i="36"/>
  <c r="R212" i="37"/>
  <c r="R212" i="36"/>
  <c r="R189" i="37"/>
  <c r="R189" i="36"/>
  <c r="R207" i="37"/>
  <c r="R207" i="36"/>
  <c r="R195" i="37"/>
  <c r="R195" i="36"/>
  <c r="R166" i="37"/>
  <c r="R166" i="36"/>
  <c r="R168" i="37"/>
  <c r="R168" i="36"/>
  <c r="R170" i="37"/>
  <c r="R170" i="36"/>
  <c r="R172" i="37"/>
  <c r="R172" i="36"/>
  <c r="R144" i="37"/>
  <c r="R144" i="36"/>
  <c r="R148" i="37"/>
  <c r="R148" i="36"/>
  <c r="R129" i="37"/>
  <c r="R129" i="36"/>
  <c r="R101" i="37"/>
  <c r="R101" i="36"/>
  <c r="R103" i="37"/>
  <c r="R103" i="36"/>
  <c r="R105" i="37"/>
  <c r="R105" i="36"/>
  <c r="R123" i="37"/>
  <c r="R123" i="36"/>
  <c r="R94" i="37"/>
  <c r="R94" i="36"/>
  <c r="R98" i="37"/>
  <c r="R98" i="36"/>
  <c r="R62" i="37"/>
  <c r="R62" i="36"/>
  <c r="R64" i="37"/>
  <c r="R64" i="36"/>
  <c r="R66" i="37"/>
  <c r="R66" i="36"/>
  <c r="R68" i="37"/>
  <c r="R68" i="36"/>
  <c r="R30" i="37"/>
  <c r="R30" i="36"/>
  <c r="R24" i="37"/>
  <c r="R24" i="36"/>
  <c r="R26" i="37"/>
  <c r="R26" i="36"/>
  <c r="R51" i="37"/>
  <c r="R51" i="36"/>
  <c r="R6" i="37"/>
  <c r="R6" i="36"/>
  <c r="R10" i="37"/>
  <c r="R10" i="36"/>
  <c r="K286" i="34"/>
  <c r="K278" i="34"/>
  <c r="K270" i="34"/>
  <c r="K262" i="34"/>
  <c r="K254" i="34"/>
  <c r="K246" i="34"/>
  <c r="K238" i="34"/>
  <c r="K230" i="34"/>
  <c r="K222" i="34"/>
  <c r="K214" i="34"/>
  <c r="K285" i="34"/>
  <c r="K277" i="34"/>
  <c r="K269" i="34"/>
  <c r="K261" i="34"/>
  <c r="K253" i="34"/>
  <c r="K245" i="34"/>
  <c r="K237" i="34"/>
  <c r="K229" i="34"/>
  <c r="K284" i="34"/>
  <c r="K276" i="34"/>
  <c r="K268" i="34"/>
  <c r="K260" i="34"/>
  <c r="K252" i="34"/>
  <c r="K244" i="34"/>
  <c r="K236" i="34"/>
  <c r="K228" i="34"/>
  <c r="K220" i="34"/>
  <c r="K283" i="34"/>
  <c r="K275" i="34"/>
  <c r="K267" i="34"/>
  <c r="K259" i="34"/>
  <c r="K251" i="34"/>
  <c r="K243" i="34"/>
  <c r="K282" i="34"/>
  <c r="K274" i="34"/>
  <c r="K266" i="34"/>
  <c r="K258" i="34"/>
  <c r="K250" i="34"/>
  <c r="K242" i="34"/>
  <c r="K234" i="34"/>
  <c r="K281" i="34"/>
  <c r="K273" i="34"/>
  <c r="K265" i="34"/>
  <c r="K257" i="34"/>
  <c r="K249" i="34"/>
  <c r="K241" i="34"/>
  <c r="K233" i="34"/>
  <c r="K288" i="34"/>
  <c r="K280" i="34"/>
  <c r="K272" i="34"/>
  <c r="K264" i="34"/>
  <c r="K256" i="34"/>
  <c r="K248" i="34"/>
  <c r="K240" i="34"/>
  <c r="K232" i="34"/>
  <c r="K224" i="34"/>
  <c r="K231" i="34"/>
  <c r="K226" i="34"/>
  <c r="K218" i="34"/>
  <c r="K217" i="34"/>
  <c r="K207" i="34"/>
  <c r="K199" i="34"/>
  <c r="K191" i="34"/>
  <c r="K183" i="34"/>
  <c r="K175" i="34"/>
  <c r="K167" i="34"/>
  <c r="K159" i="34"/>
  <c r="K151" i="34"/>
  <c r="K143" i="34"/>
  <c r="K135" i="34"/>
  <c r="K127" i="34"/>
  <c r="K119" i="34"/>
  <c r="K111" i="34"/>
  <c r="K103" i="34"/>
  <c r="K95" i="34"/>
  <c r="K87" i="34"/>
  <c r="K79" i="34"/>
  <c r="K71" i="34"/>
  <c r="K63" i="34"/>
  <c r="K55" i="34"/>
  <c r="K47" i="34"/>
  <c r="K39" i="34"/>
  <c r="K31" i="34"/>
  <c r="K23" i="34"/>
  <c r="K15" i="34"/>
  <c r="K7" i="34"/>
  <c r="K4" i="34"/>
  <c r="K223" i="34"/>
  <c r="K200" i="34"/>
  <c r="K184" i="34"/>
  <c r="K176" i="34"/>
  <c r="K160" i="34"/>
  <c r="K152" i="34"/>
  <c r="K287" i="34"/>
  <c r="K219" i="34"/>
  <c r="K206" i="34"/>
  <c r="K198" i="34"/>
  <c r="K190" i="34"/>
  <c r="K182" i="34"/>
  <c r="K174" i="34"/>
  <c r="K166" i="34"/>
  <c r="K158" i="34"/>
  <c r="K150" i="34"/>
  <c r="K142" i="34"/>
  <c r="K134" i="34"/>
  <c r="K126" i="34"/>
  <c r="K118" i="34"/>
  <c r="K110" i="34"/>
  <c r="K102" i="34"/>
  <c r="K94" i="34"/>
  <c r="K86" i="34"/>
  <c r="K78" i="34"/>
  <c r="K70" i="34"/>
  <c r="K62" i="34"/>
  <c r="K54" i="34"/>
  <c r="K46" i="34"/>
  <c r="K38" i="34"/>
  <c r="K30" i="34"/>
  <c r="K22" i="34"/>
  <c r="K14" i="34"/>
  <c r="K6" i="34"/>
  <c r="K36" i="34"/>
  <c r="K12" i="34"/>
  <c r="K208" i="34"/>
  <c r="K263" i="34"/>
  <c r="K255" i="34"/>
  <c r="K247" i="34"/>
  <c r="K239" i="34"/>
  <c r="K205" i="34"/>
  <c r="K197" i="34"/>
  <c r="K189" i="34"/>
  <c r="K181" i="34"/>
  <c r="K173" i="34"/>
  <c r="K165" i="34"/>
  <c r="K157" i="34"/>
  <c r="K149" i="34"/>
  <c r="K141" i="34"/>
  <c r="K133" i="34"/>
  <c r="K125" i="34"/>
  <c r="K117" i="34"/>
  <c r="K109" i="34"/>
  <c r="K101" i="34"/>
  <c r="K93" i="34"/>
  <c r="K85" i="34"/>
  <c r="K77" i="34"/>
  <c r="K69" i="34"/>
  <c r="K61" i="34"/>
  <c r="K53" i="34"/>
  <c r="K45" i="34"/>
  <c r="K37" i="34"/>
  <c r="K29" i="34"/>
  <c r="K21" i="34"/>
  <c r="K13" i="34"/>
  <c r="K5" i="34"/>
  <c r="K20" i="34"/>
  <c r="K144" i="34"/>
  <c r="K279" i="34"/>
  <c r="K221" i="34"/>
  <c r="K213" i="34"/>
  <c r="K212" i="34"/>
  <c r="K204" i="34"/>
  <c r="K196" i="34"/>
  <c r="K188" i="34"/>
  <c r="K180" i="34"/>
  <c r="K172" i="34"/>
  <c r="K164" i="34"/>
  <c r="K156" i="34"/>
  <c r="K148" i="34"/>
  <c r="K140" i="34"/>
  <c r="K132" i="34"/>
  <c r="K124" i="34"/>
  <c r="K116" i="34"/>
  <c r="K108" i="34"/>
  <c r="K100" i="34"/>
  <c r="K92" i="34"/>
  <c r="K84" i="34"/>
  <c r="K76" i="34"/>
  <c r="K68" i="34"/>
  <c r="K60" i="34"/>
  <c r="K52" i="34"/>
  <c r="K44" i="34"/>
  <c r="K28" i="34"/>
  <c r="K235" i="34"/>
  <c r="K227" i="34"/>
  <c r="K211" i="34"/>
  <c r="K203" i="34"/>
  <c r="K195" i="34"/>
  <c r="K187" i="34"/>
  <c r="K179" i="34"/>
  <c r="K171" i="34"/>
  <c r="K163" i="34"/>
  <c r="K155" i="34"/>
  <c r="K147" i="34"/>
  <c r="K139" i="34"/>
  <c r="K131" i="34"/>
  <c r="K123" i="34"/>
  <c r="K115" i="34"/>
  <c r="K107" i="34"/>
  <c r="K99" i="34"/>
  <c r="K91" i="34"/>
  <c r="K83" i="34"/>
  <c r="K75" i="34"/>
  <c r="K67" i="34"/>
  <c r="K59" i="34"/>
  <c r="K51" i="34"/>
  <c r="K43" i="34"/>
  <c r="K35" i="34"/>
  <c r="K27" i="34"/>
  <c r="K19" i="34"/>
  <c r="K11" i="34"/>
  <c r="K216" i="34"/>
  <c r="K192" i="34"/>
  <c r="K168" i="34"/>
  <c r="K271" i="34"/>
  <c r="K225" i="34"/>
  <c r="K210" i="34"/>
  <c r="K202" i="34"/>
  <c r="K194" i="34"/>
  <c r="K186" i="34"/>
  <c r="K178" i="34"/>
  <c r="K170" i="34"/>
  <c r="K162" i="34"/>
  <c r="K154" i="34"/>
  <c r="K146" i="34"/>
  <c r="K138" i="34"/>
  <c r="K130" i="34"/>
  <c r="K122" i="34"/>
  <c r="K114" i="34"/>
  <c r="K106" i="34"/>
  <c r="K98" i="34"/>
  <c r="K90" i="34"/>
  <c r="K82" i="34"/>
  <c r="K74" i="34"/>
  <c r="K66" i="34"/>
  <c r="K58" i="34"/>
  <c r="K50" i="34"/>
  <c r="K42" i="34"/>
  <c r="K34" i="34"/>
  <c r="K26" i="34"/>
  <c r="K18" i="34"/>
  <c r="K10" i="34"/>
  <c r="K3" i="34"/>
  <c r="K215" i="34"/>
  <c r="K209" i="34"/>
  <c r="K201" i="34"/>
  <c r="K193" i="34"/>
  <c r="K185" i="34"/>
  <c r="K177" i="34"/>
  <c r="K169" i="34"/>
  <c r="K161" i="34"/>
  <c r="K153" i="34"/>
  <c r="K145" i="34"/>
  <c r="K137" i="34"/>
  <c r="K129" i="34"/>
  <c r="K121" i="34"/>
  <c r="K113" i="34"/>
  <c r="K105" i="34"/>
  <c r="K97" i="34"/>
  <c r="K89" i="34"/>
  <c r="K81" i="34"/>
  <c r="K73" i="34"/>
  <c r="K65" i="34"/>
  <c r="K57" i="34"/>
  <c r="K49" i="34"/>
  <c r="K41" i="34"/>
  <c r="K33" i="34"/>
  <c r="K25" i="34"/>
  <c r="K17" i="34"/>
  <c r="K9" i="34"/>
  <c r="K24" i="34"/>
  <c r="K16" i="34"/>
  <c r="K96" i="34"/>
  <c r="K64" i="34"/>
  <c r="K56" i="34"/>
  <c r="K40" i="34"/>
  <c r="K32" i="34"/>
  <c r="K8" i="34"/>
  <c r="K128" i="34"/>
  <c r="K120" i="34"/>
  <c r="K112" i="34"/>
  <c r="K104" i="34"/>
  <c r="K88" i="34"/>
  <c r="K80" i="34"/>
  <c r="K72" i="34"/>
  <c r="K48" i="34"/>
  <c r="K136" i="34"/>
  <c r="N73" i="37"/>
  <c r="N73" i="36"/>
  <c r="S204" i="37"/>
  <c r="S204" i="36"/>
  <c r="S172" i="37"/>
  <c r="S172" i="36"/>
  <c r="S140" i="37"/>
  <c r="S140" i="36"/>
  <c r="S108" i="37"/>
  <c r="S108" i="36"/>
  <c r="S76" i="37"/>
  <c r="S76" i="36"/>
  <c r="S44" i="37"/>
  <c r="S44" i="36"/>
  <c r="S12" i="37"/>
  <c r="S12" i="36"/>
  <c r="Q277" i="37"/>
  <c r="Q277" i="36"/>
  <c r="Q264" i="37"/>
  <c r="Q264" i="36"/>
  <c r="Q274" i="37"/>
  <c r="Q274" i="36"/>
  <c r="Q252" i="37"/>
  <c r="Q252" i="36"/>
  <c r="Q238" i="37"/>
  <c r="Q238" i="36"/>
  <c r="Q263" i="37"/>
  <c r="Q263" i="36"/>
  <c r="Q257" i="37"/>
  <c r="Q257" i="36"/>
  <c r="Q259" i="37"/>
  <c r="Q259" i="36"/>
  <c r="Q219" i="37"/>
  <c r="Q219" i="36"/>
  <c r="Q225" i="37"/>
  <c r="Q225" i="36"/>
  <c r="Q208" i="37"/>
  <c r="Q208" i="36"/>
  <c r="Q204" i="37"/>
  <c r="Q204" i="36"/>
  <c r="Q160" i="37"/>
  <c r="Q160" i="36"/>
  <c r="Q162" i="37"/>
  <c r="Q162" i="36"/>
  <c r="Q164" i="37"/>
  <c r="Q164" i="36"/>
  <c r="Q151" i="37"/>
  <c r="Q151" i="36"/>
  <c r="Q155" i="37"/>
  <c r="Q155" i="36"/>
  <c r="Q137" i="37"/>
  <c r="Q137" i="36"/>
  <c r="Q141" i="37"/>
  <c r="Q141" i="36"/>
  <c r="Q128" i="37"/>
  <c r="Q128" i="36"/>
  <c r="Q115" i="37"/>
  <c r="Q115" i="36"/>
  <c r="Q117" i="37"/>
  <c r="Q117" i="36"/>
  <c r="Q90" i="37"/>
  <c r="Q90" i="36"/>
  <c r="Q55" i="37"/>
  <c r="Q55" i="36"/>
  <c r="Q57" i="37"/>
  <c r="Q57" i="36"/>
  <c r="Q59" i="37"/>
  <c r="Q59" i="36"/>
  <c r="Q69" i="37"/>
  <c r="Q69" i="36"/>
  <c r="Q40" i="37"/>
  <c r="Q40" i="36"/>
  <c r="Q42" i="37"/>
  <c r="Q42" i="36"/>
  <c r="Q28" i="37"/>
  <c r="Q28" i="36"/>
  <c r="Q53" i="37"/>
  <c r="Q53" i="36"/>
  <c r="Q18" i="37"/>
  <c r="Q18" i="36"/>
  <c r="N265" i="37"/>
  <c r="N265" i="36"/>
  <c r="N283" i="37"/>
  <c r="N283" i="36"/>
  <c r="N278" i="37"/>
  <c r="N278" i="36"/>
  <c r="N189" i="37"/>
  <c r="N189" i="36"/>
  <c r="N207" i="37"/>
  <c r="N207" i="36"/>
  <c r="N115" i="37"/>
  <c r="N115" i="36"/>
  <c r="N117" i="37"/>
  <c r="N117" i="36"/>
  <c r="N119" i="37"/>
  <c r="N119" i="36"/>
  <c r="N42" i="37"/>
  <c r="N42" i="36"/>
  <c r="N28" i="37"/>
  <c r="N28" i="36"/>
  <c r="N53" i="37"/>
  <c r="N53" i="36"/>
  <c r="N39" i="37"/>
  <c r="N39" i="36"/>
  <c r="T225" i="37"/>
  <c r="T225" i="36"/>
  <c r="P264" i="37"/>
  <c r="P264" i="36"/>
  <c r="P274" i="37"/>
  <c r="P274" i="36"/>
  <c r="P230" i="37"/>
  <c r="P230" i="36"/>
  <c r="P255" i="37"/>
  <c r="P255" i="36"/>
  <c r="P249" i="37"/>
  <c r="P249" i="36"/>
  <c r="P251" i="37"/>
  <c r="P251" i="36"/>
  <c r="P209" i="37"/>
  <c r="P209" i="36"/>
  <c r="P212" i="37"/>
  <c r="P212" i="36"/>
  <c r="P227" i="37"/>
  <c r="P227" i="36"/>
  <c r="P195" i="37"/>
  <c r="P195" i="36"/>
  <c r="P198" i="37"/>
  <c r="P198" i="36"/>
  <c r="P177" i="37"/>
  <c r="P177" i="36"/>
  <c r="P179" i="37"/>
  <c r="P179" i="36"/>
  <c r="P181" i="37"/>
  <c r="P181" i="36"/>
  <c r="P153" i="37"/>
  <c r="P153" i="36"/>
  <c r="P157" i="37"/>
  <c r="P157" i="36"/>
  <c r="P139" i="37"/>
  <c r="P139" i="36"/>
  <c r="P112" i="37"/>
  <c r="P112" i="36"/>
  <c r="P122" i="37"/>
  <c r="P122" i="36"/>
  <c r="P101" i="37"/>
  <c r="P101" i="36"/>
  <c r="P88" i="37"/>
  <c r="P88" i="36"/>
  <c r="P84" i="37"/>
  <c r="P84" i="36"/>
  <c r="P72" i="37"/>
  <c r="P72" i="36"/>
  <c r="P74" i="37"/>
  <c r="P74" i="36"/>
  <c r="P76" i="37"/>
  <c r="P76" i="36"/>
  <c r="P32" i="37"/>
  <c r="P32" i="36"/>
  <c r="P34" i="37"/>
  <c r="P34" i="36"/>
  <c r="P20" i="37"/>
  <c r="P20" i="36"/>
  <c r="P45" i="37"/>
  <c r="P45" i="36"/>
  <c r="P16" i="37"/>
  <c r="P16" i="36"/>
  <c r="P5" i="37"/>
  <c r="P5" i="36"/>
  <c r="N239" i="37"/>
  <c r="N239" i="36"/>
  <c r="N233" i="37"/>
  <c r="N233" i="36"/>
  <c r="N235" i="37"/>
  <c r="N235" i="36"/>
  <c r="N260" i="37"/>
  <c r="N260" i="36"/>
  <c r="N246" i="37"/>
  <c r="N246" i="36"/>
  <c r="N171" i="37"/>
  <c r="N171" i="36"/>
  <c r="N173" i="37"/>
  <c r="N173" i="36"/>
  <c r="N175" i="37"/>
  <c r="N175" i="36"/>
  <c r="N91" i="37"/>
  <c r="N91" i="36"/>
  <c r="N87" i="37"/>
  <c r="N87" i="36"/>
  <c r="N12" i="37"/>
  <c r="N12" i="36"/>
  <c r="N16" i="37"/>
  <c r="N16" i="36"/>
  <c r="T179" i="37"/>
  <c r="T179" i="36"/>
  <c r="P143" i="37"/>
  <c r="P143" i="36"/>
  <c r="P103" i="37"/>
  <c r="P103" i="36"/>
  <c r="P63" i="37"/>
  <c r="P63" i="36"/>
  <c r="T27" i="37"/>
  <c r="T27" i="36"/>
  <c r="O286" i="37"/>
  <c r="O286" i="36"/>
  <c r="O265" i="37"/>
  <c r="O265" i="36"/>
  <c r="O283" i="37"/>
  <c r="O283" i="36"/>
  <c r="O238" i="37"/>
  <c r="O238" i="36"/>
  <c r="O263" i="37"/>
  <c r="O263" i="36"/>
  <c r="O257" i="37"/>
  <c r="O257" i="36"/>
  <c r="O259" i="37"/>
  <c r="O259" i="36"/>
  <c r="O245" i="37"/>
  <c r="O245" i="36"/>
  <c r="O211" i="37"/>
  <c r="O211" i="36"/>
  <c r="O224" i="37"/>
  <c r="O224" i="36"/>
  <c r="O202" i="37"/>
  <c r="O202" i="36"/>
  <c r="O190" i="37"/>
  <c r="O190" i="36"/>
  <c r="O177" i="37"/>
  <c r="O177" i="36"/>
  <c r="O179" i="37"/>
  <c r="O179" i="36"/>
  <c r="O181" i="37"/>
  <c r="O181" i="36"/>
  <c r="O183" i="37"/>
  <c r="O183" i="36"/>
  <c r="O156" i="37"/>
  <c r="O156" i="36"/>
  <c r="O130" i="37"/>
  <c r="O130" i="36"/>
  <c r="O134" i="37"/>
  <c r="O134" i="36"/>
  <c r="O122" i="37"/>
  <c r="O122" i="36"/>
  <c r="O101" i="37"/>
  <c r="O101" i="36"/>
  <c r="O103" i="37"/>
  <c r="O103" i="36"/>
  <c r="O91" i="37"/>
  <c r="O91" i="36"/>
  <c r="O87" i="37"/>
  <c r="O87" i="36"/>
  <c r="O74" i="37"/>
  <c r="O74" i="36"/>
  <c r="O76" i="37"/>
  <c r="O76" i="36"/>
  <c r="O63" i="37"/>
  <c r="O63" i="36"/>
  <c r="O34" i="37"/>
  <c r="O34" i="36"/>
  <c r="O20" i="37"/>
  <c r="O20" i="36"/>
  <c r="O45" i="37"/>
  <c r="O45" i="36"/>
  <c r="O31" i="37"/>
  <c r="O31" i="36"/>
  <c r="O4" i="37"/>
  <c r="O4" i="36"/>
  <c r="O289" i="36" s="1"/>
  <c r="N220" i="37"/>
  <c r="N220" i="36"/>
  <c r="N225" i="37"/>
  <c r="N225" i="36"/>
  <c r="N132" i="37"/>
  <c r="N132" i="36"/>
  <c r="N58" i="37"/>
  <c r="N58" i="36"/>
  <c r="N60" i="37"/>
  <c r="N60" i="36"/>
  <c r="N78" i="37"/>
  <c r="N78" i="36"/>
  <c r="N80" i="37"/>
  <c r="N80" i="36"/>
  <c r="N147" i="37"/>
  <c r="N147" i="36"/>
  <c r="N151" i="37"/>
  <c r="N151" i="36"/>
  <c r="Q198" i="37"/>
  <c r="Q198" i="36"/>
  <c r="M162" i="37"/>
  <c r="M162" i="36"/>
  <c r="Q118" i="37"/>
  <c r="Q118" i="36"/>
  <c r="M82" i="37"/>
  <c r="M82" i="36"/>
  <c r="M42" i="37"/>
  <c r="M42" i="36"/>
  <c r="Q6" i="37"/>
  <c r="Q6" i="36"/>
  <c r="M281" i="37"/>
  <c r="M281" i="36"/>
  <c r="M276" i="37"/>
  <c r="M276" i="36"/>
  <c r="M271" i="37"/>
  <c r="M271" i="36"/>
  <c r="M241" i="37"/>
  <c r="M241" i="36"/>
  <c r="M243" i="37"/>
  <c r="M243" i="36"/>
  <c r="M229" i="37"/>
  <c r="M229" i="36"/>
  <c r="M254" i="37"/>
  <c r="M254" i="36"/>
  <c r="M219" i="37"/>
  <c r="M219" i="36"/>
  <c r="M209" i="37"/>
  <c r="M209" i="36"/>
  <c r="M203" i="37"/>
  <c r="M203" i="36"/>
  <c r="M206" i="37"/>
  <c r="M206" i="36"/>
  <c r="M201" i="37"/>
  <c r="M201" i="36"/>
  <c r="M188" i="37"/>
  <c r="M188" i="36"/>
  <c r="M159" i="37"/>
  <c r="M159" i="36"/>
  <c r="M161" i="37"/>
  <c r="M161" i="36"/>
  <c r="M149" i="37"/>
  <c r="M149" i="36"/>
  <c r="M153" i="37"/>
  <c r="M153" i="36"/>
  <c r="M142" i="37"/>
  <c r="M142" i="36"/>
  <c r="M100" i="37"/>
  <c r="M100" i="36"/>
  <c r="M102" i="37"/>
  <c r="M102" i="36"/>
  <c r="M104" i="37"/>
  <c r="M104" i="36"/>
  <c r="M99" i="37"/>
  <c r="M99" i="36"/>
  <c r="M95" i="37"/>
  <c r="M95" i="36"/>
  <c r="M83" i="37"/>
  <c r="M83" i="36"/>
  <c r="M70" i="37"/>
  <c r="M70" i="36"/>
  <c r="M72" i="37"/>
  <c r="M72" i="36"/>
  <c r="M35" i="37"/>
  <c r="M35" i="36"/>
  <c r="M21" i="37"/>
  <c r="M21" i="36"/>
  <c r="M46" i="37"/>
  <c r="M46" i="36"/>
  <c r="M40" i="37"/>
  <c r="M40" i="36"/>
  <c r="M12" i="37"/>
  <c r="M12" i="36"/>
  <c r="M16" i="37"/>
  <c r="M16" i="36"/>
  <c r="T273" i="37"/>
  <c r="T273" i="36"/>
  <c r="T283" i="37"/>
  <c r="T283" i="36"/>
  <c r="T278" i="37"/>
  <c r="T278" i="36"/>
  <c r="T288" i="37"/>
  <c r="T288" i="36"/>
  <c r="T259" i="37"/>
  <c r="T259" i="36"/>
  <c r="T245" i="37"/>
  <c r="T245" i="36"/>
  <c r="T231" i="37"/>
  <c r="T231" i="36"/>
  <c r="T256" i="37"/>
  <c r="T256" i="36"/>
  <c r="T217" i="37"/>
  <c r="T217" i="36"/>
  <c r="T224" i="37"/>
  <c r="T224" i="36"/>
  <c r="T206" i="37"/>
  <c r="T206" i="36"/>
  <c r="T201" i="37"/>
  <c r="T201" i="36"/>
  <c r="T173" i="37"/>
  <c r="T173" i="36"/>
  <c r="T175" i="37"/>
  <c r="T175" i="36"/>
  <c r="T177" i="37"/>
  <c r="T177" i="36"/>
  <c r="T149" i="37"/>
  <c r="T149" i="36"/>
  <c r="T153" i="37"/>
  <c r="T153" i="36"/>
  <c r="T142" i="37"/>
  <c r="T142" i="36"/>
  <c r="T108" i="37"/>
  <c r="T108" i="36"/>
  <c r="T110" i="37"/>
  <c r="T110" i="36"/>
  <c r="T112" i="37"/>
  <c r="T112" i="36"/>
  <c r="T122" i="37"/>
  <c r="T122" i="36"/>
  <c r="T95" i="37"/>
  <c r="T95" i="36"/>
  <c r="T68" i="37"/>
  <c r="T68" i="36"/>
  <c r="T55" i="37"/>
  <c r="T55" i="36"/>
  <c r="T57" i="37"/>
  <c r="T57" i="36"/>
  <c r="T20" i="37"/>
  <c r="T20" i="36"/>
  <c r="T45" i="37"/>
  <c r="T45" i="36"/>
  <c r="T31" i="37"/>
  <c r="T31" i="36"/>
  <c r="T33" i="37"/>
  <c r="T33" i="36"/>
  <c r="T12" i="37"/>
  <c r="T12" i="36"/>
  <c r="T16" i="37"/>
  <c r="T16" i="36"/>
  <c r="S6" i="37"/>
  <c r="S6" i="36"/>
  <c r="S10" i="37"/>
  <c r="S10" i="36"/>
  <c r="N169" i="37"/>
  <c r="N169" i="36"/>
  <c r="N65" i="37"/>
  <c r="N65" i="36"/>
  <c r="S274" i="37"/>
  <c r="S274" i="36"/>
  <c r="S269" i="37"/>
  <c r="S269" i="36"/>
  <c r="S287" i="37"/>
  <c r="S287" i="36"/>
  <c r="S234" i="37"/>
  <c r="S234" i="36"/>
  <c r="S228" i="37"/>
  <c r="S228" i="36"/>
  <c r="S253" i="37"/>
  <c r="S253" i="36"/>
  <c r="S239" i="37"/>
  <c r="S239" i="36"/>
  <c r="S233" i="37"/>
  <c r="S233" i="36"/>
  <c r="S216" i="37"/>
  <c r="S216" i="36"/>
  <c r="S221" i="37"/>
  <c r="S221" i="36"/>
  <c r="S190" i="37"/>
  <c r="S190" i="36"/>
  <c r="S208" i="37"/>
  <c r="S208" i="36"/>
  <c r="S173" i="37"/>
  <c r="S173" i="36"/>
  <c r="S175" i="37"/>
  <c r="S175" i="36"/>
  <c r="S177" i="37"/>
  <c r="S177" i="36"/>
  <c r="S179" i="37"/>
  <c r="S179" i="36"/>
  <c r="S152" i="37"/>
  <c r="S152" i="36"/>
  <c r="S141" i="37"/>
  <c r="S141" i="36"/>
  <c r="S138" i="37"/>
  <c r="S138" i="36"/>
  <c r="S110" i="37"/>
  <c r="S110" i="36"/>
  <c r="S112" i="37"/>
  <c r="S112" i="36"/>
  <c r="S122" i="37"/>
  <c r="S122" i="36"/>
  <c r="S87" i="37"/>
  <c r="S87" i="36"/>
  <c r="S91" i="37"/>
  <c r="S91" i="36"/>
  <c r="S55" i="37"/>
  <c r="S55" i="36"/>
  <c r="S57" i="37"/>
  <c r="S57" i="36"/>
  <c r="S59" i="37"/>
  <c r="S59" i="36"/>
  <c r="S53" i="37"/>
  <c r="S53" i="36"/>
  <c r="S39" i="37"/>
  <c r="S39" i="36"/>
  <c r="S41" i="37"/>
  <c r="S41" i="36"/>
  <c r="S35" i="37"/>
  <c r="S35" i="36"/>
  <c r="S3" i="37"/>
  <c r="L289" i="35"/>
  <c r="S3" i="36"/>
  <c r="R275" i="37"/>
  <c r="R275" i="36"/>
  <c r="R270" i="37"/>
  <c r="R270" i="36"/>
  <c r="R280" i="37"/>
  <c r="R280" i="36"/>
  <c r="R235" i="37"/>
  <c r="R235" i="36"/>
  <c r="R260" i="37"/>
  <c r="R260" i="36"/>
  <c r="R246" i="37"/>
  <c r="R246" i="36"/>
  <c r="R232" i="37"/>
  <c r="R232" i="36"/>
  <c r="R234" i="37"/>
  <c r="R234" i="36"/>
  <c r="R209" i="37"/>
  <c r="R209" i="36"/>
  <c r="R220" i="37"/>
  <c r="R220" i="36"/>
  <c r="R197" i="37"/>
  <c r="R197" i="36"/>
  <c r="R192" i="37"/>
  <c r="R192" i="36"/>
  <c r="R203" i="37"/>
  <c r="R203" i="36"/>
  <c r="R174" i="37"/>
  <c r="R174" i="36"/>
  <c r="R176" i="37"/>
  <c r="R176" i="36"/>
  <c r="R178" i="37"/>
  <c r="R178" i="36"/>
  <c r="R180" i="37"/>
  <c r="R180" i="36"/>
  <c r="R152" i="37"/>
  <c r="R152" i="36"/>
  <c r="R156" i="37"/>
  <c r="R156" i="36"/>
  <c r="R137" i="37"/>
  <c r="R137" i="36"/>
  <c r="R109" i="37"/>
  <c r="R109" i="36"/>
  <c r="R111" i="37"/>
  <c r="R111" i="36"/>
  <c r="R113" i="37"/>
  <c r="R113" i="36"/>
  <c r="R100" i="37"/>
  <c r="R100" i="36"/>
  <c r="R87" i="37"/>
  <c r="R87" i="36"/>
  <c r="R91" i="37"/>
  <c r="R91" i="36"/>
  <c r="R70" i="37"/>
  <c r="R70" i="36"/>
  <c r="R72" i="37"/>
  <c r="R72" i="36"/>
  <c r="R74" i="37"/>
  <c r="R74" i="36"/>
  <c r="R76" i="37"/>
  <c r="R76" i="36"/>
  <c r="R38" i="37"/>
  <c r="R38" i="36"/>
  <c r="R32" i="37"/>
  <c r="R32" i="36"/>
  <c r="R34" i="37"/>
  <c r="R34" i="36"/>
  <c r="R20" i="37"/>
  <c r="R20" i="36"/>
  <c r="R14" i="37"/>
  <c r="R14" i="36"/>
  <c r="R18" i="37"/>
  <c r="R18" i="36"/>
  <c r="S84" i="37"/>
  <c r="S84" i="36"/>
  <c r="Q281" i="37"/>
  <c r="Q281" i="36"/>
  <c r="Q243" i="37"/>
  <c r="Q243" i="36"/>
  <c r="Q175" i="37"/>
  <c r="Q175" i="36"/>
  <c r="Q140" i="37"/>
  <c r="Q140" i="36"/>
  <c r="Q89" i="37"/>
  <c r="Q89" i="36"/>
  <c r="Q74" i="37"/>
  <c r="Q74" i="36"/>
  <c r="Q37" i="37"/>
  <c r="Q37" i="36"/>
  <c r="N191" i="37"/>
  <c r="N191" i="36"/>
  <c r="N23" i="37"/>
  <c r="N23" i="36"/>
  <c r="P194" i="37"/>
  <c r="P194" i="36"/>
  <c r="N250" i="37"/>
  <c r="N250" i="36"/>
  <c r="N231" i="37"/>
  <c r="N231" i="36"/>
  <c r="N165" i="37"/>
  <c r="N165" i="36"/>
  <c r="O251" i="37"/>
  <c r="O251" i="36"/>
  <c r="O104" i="37"/>
  <c r="O104" i="36"/>
  <c r="Q215" i="37"/>
  <c r="Q215" i="36"/>
  <c r="Q130" i="37"/>
  <c r="Q130" i="36"/>
  <c r="Q50" i="37"/>
  <c r="Q50" i="36"/>
  <c r="N127" i="37"/>
  <c r="N127" i="36"/>
  <c r="P259" i="37"/>
  <c r="P259" i="36"/>
  <c r="P158" i="37"/>
  <c r="P158" i="36"/>
  <c r="P61" i="37"/>
  <c r="P61" i="36"/>
  <c r="N243" i="37"/>
  <c r="N243" i="36"/>
  <c r="P23" i="37"/>
  <c r="P23" i="36"/>
  <c r="O195" i="37"/>
  <c r="O195" i="36"/>
  <c r="O109" i="37"/>
  <c r="O109" i="36"/>
  <c r="O71" i="37"/>
  <c r="O71" i="36"/>
  <c r="N221" i="37"/>
  <c r="N221" i="36"/>
  <c r="N155" i="37"/>
  <c r="N155" i="36"/>
  <c r="F291" i="35"/>
  <c r="F289" i="34"/>
  <c r="K16" i="33"/>
  <c r="M279" i="37"/>
  <c r="M279" i="36"/>
  <c r="M251" i="37"/>
  <c r="M251" i="36"/>
  <c r="M262" i="37"/>
  <c r="M262" i="36"/>
  <c r="M217" i="37"/>
  <c r="M217" i="36"/>
  <c r="M191" i="37"/>
  <c r="M191" i="36"/>
  <c r="M163" i="37"/>
  <c r="M163" i="36"/>
  <c r="M167" i="37"/>
  <c r="M167" i="36"/>
  <c r="M157" i="37"/>
  <c r="M157" i="36"/>
  <c r="M131" i="37"/>
  <c r="M131" i="36"/>
  <c r="M110" i="37"/>
  <c r="M110" i="36"/>
  <c r="M112" i="37"/>
  <c r="M112" i="36"/>
  <c r="M84" i="37"/>
  <c r="M84" i="36"/>
  <c r="M88" i="37"/>
  <c r="M88" i="36"/>
  <c r="M60" i="37"/>
  <c r="M60" i="36"/>
  <c r="M78" i="37"/>
  <c r="M78" i="36"/>
  <c r="M80" i="37"/>
  <c r="M80" i="36"/>
  <c r="M43" i="37"/>
  <c r="M43" i="36"/>
  <c r="M29" i="37"/>
  <c r="M29" i="36"/>
  <c r="M54" i="37"/>
  <c r="M54" i="36"/>
  <c r="M48" i="37"/>
  <c r="M48" i="36"/>
  <c r="M5" i="37"/>
  <c r="M5" i="36"/>
  <c r="M9" i="37"/>
  <c r="M9" i="36"/>
  <c r="T241" i="37"/>
  <c r="T241" i="36"/>
  <c r="T268" i="37"/>
  <c r="T268" i="36"/>
  <c r="T286" i="37"/>
  <c r="T286" i="36"/>
  <c r="T234" i="37"/>
  <c r="T234" i="36"/>
  <c r="T228" i="37"/>
  <c r="T228" i="36"/>
  <c r="T253" i="37"/>
  <c r="T253" i="36"/>
  <c r="T239" i="37"/>
  <c r="T239" i="36"/>
  <c r="T212" i="37"/>
  <c r="T212" i="36"/>
  <c r="T221" i="37"/>
  <c r="T221" i="36"/>
  <c r="T196" i="37"/>
  <c r="T196" i="36"/>
  <c r="T191" i="37"/>
  <c r="T191" i="36"/>
  <c r="T194" i="37"/>
  <c r="T194" i="36"/>
  <c r="T181" i="37"/>
  <c r="T181" i="36"/>
  <c r="T183" i="37"/>
  <c r="T183" i="36"/>
  <c r="T185" i="37"/>
  <c r="T185" i="36"/>
  <c r="T157" i="37"/>
  <c r="T157" i="36"/>
  <c r="T146" i="37"/>
  <c r="T146" i="36"/>
  <c r="T135" i="37"/>
  <c r="T135" i="36"/>
  <c r="T118" i="37"/>
  <c r="T118" i="36"/>
  <c r="T120" i="37"/>
  <c r="T120" i="36"/>
  <c r="T84" i="37"/>
  <c r="T84" i="36"/>
  <c r="T88" i="37"/>
  <c r="T88" i="36"/>
  <c r="T76" i="37"/>
  <c r="T76" i="36"/>
  <c r="T63" i="37"/>
  <c r="T63" i="36"/>
  <c r="T65" i="37"/>
  <c r="T65" i="36"/>
  <c r="T28" i="37"/>
  <c r="T28" i="36"/>
  <c r="T53" i="37"/>
  <c r="T53" i="36"/>
  <c r="T39" i="37"/>
  <c r="T39" i="36"/>
  <c r="T41" i="37"/>
  <c r="T41" i="36"/>
  <c r="T5" i="37"/>
  <c r="T5" i="36"/>
  <c r="T9" i="37"/>
  <c r="T9" i="36"/>
  <c r="S14" i="37"/>
  <c r="S14" i="36"/>
  <c r="S18" i="37"/>
  <c r="S18" i="36"/>
  <c r="N161" i="37"/>
  <c r="N161" i="36"/>
  <c r="N57" i="37"/>
  <c r="N57" i="36"/>
  <c r="S282" i="37"/>
  <c r="S282" i="36"/>
  <c r="S277" i="37"/>
  <c r="S277" i="36"/>
  <c r="S264" i="37"/>
  <c r="S264" i="36"/>
  <c r="S242" i="37"/>
  <c r="S242" i="36"/>
  <c r="S236" i="37"/>
  <c r="S236" i="36"/>
  <c r="S261" i="37"/>
  <c r="S261" i="36"/>
  <c r="S247" i="37"/>
  <c r="S247" i="36"/>
  <c r="S241" i="37"/>
  <c r="S241" i="36"/>
  <c r="S209" i="37"/>
  <c r="S209" i="36"/>
  <c r="S222" i="37"/>
  <c r="S222" i="36"/>
  <c r="S198" i="37"/>
  <c r="S198" i="36"/>
  <c r="S193" i="37"/>
  <c r="S193" i="36"/>
  <c r="S181" i="37"/>
  <c r="S181" i="36"/>
  <c r="S183" i="37"/>
  <c r="S183" i="36"/>
  <c r="S185" i="37"/>
  <c r="S185" i="36"/>
  <c r="S187" i="37"/>
  <c r="S187" i="36"/>
  <c r="S145" i="37"/>
  <c r="S145" i="36"/>
  <c r="S134" i="37"/>
  <c r="S134" i="36"/>
  <c r="S131" i="37"/>
  <c r="S131" i="36"/>
  <c r="S118" i="37"/>
  <c r="S118" i="36"/>
  <c r="S120" i="37"/>
  <c r="S120" i="36"/>
  <c r="S107" i="37"/>
  <c r="S107" i="36"/>
  <c r="S95" i="37"/>
  <c r="S95" i="36"/>
  <c r="S99" i="37"/>
  <c r="S99" i="36"/>
  <c r="S63" i="37"/>
  <c r="S63" i="36"/>
  <c r="S65" i="37"/>
  <c r="S65" i="36"/>
  <c r="S67" i="37"/>
  <c r="S67" i="36"/>
  <c r="S22" i="37"/>
  <c r="S22" i="36"/>
  <c r="S47" i="37"/>
  <c r="S47" i="36"/>
  <c r="S49" i="37"/>
  <c r="S49" i="36"/>
  <c r="S43" i="37"/>
  <c r="S43" i="36"/>
  <c r="R283" i="37"/>
  <c r="R283" i="36"/>
  <c r="R278" i="37"/>
  <c r="R278" i="36"/>
  <c r="R288" i="37"/>
  <c r="R288" i="36"/>
  <c r="R243" i="37"/>
  <c r="R243" i="36"/>
  <c r="R229" i="37"/>
  <c r="R229" i="36"/>
  <c r="R254" i="37"/>
  <c r="R254" i="36"/>
  <c r="R240" i="37"/>
  <c r="R240" i="36"/>
  <c r="R242" i="37"/>
  <c r="R242" i="36"/>
  <c r="R217" i="37"/>
  <c r="R217" i="36"/>
  <c r="R221" i="37"/>
  <c r="R221" i="36"/>
  <c r="R205" i="37"/>
  <c r="R205" i="36"/>
  <c r="R200" i="37"/>
  <c r="R200" i="36"/>
  <c r="R196" i="37"/>
  <c r="R196" i="36"/>
  <c r="R182" i="37"/>
  <c r="R182" i="36"/>
  <c r="R184" i="37"/>
  <c r="R184" i="36"/>
  <c r="R186" i="37"/>
  <c r="R186" i="36"/>
  <c r="R188" i="37"/>
  <c r="R188" i="36"/>
  <c r="R145" i="37"/>
  <c r="R145" i="36"/>
  <c r="R133" i="37"/>
  <c r="R133" i="36"/>
  <c r="R130" i="37"/>
  <c r="R130" i="36"/>
  <c r="R117" i="37"/>
  <c r="R117" i="36"/>
  <c r="R119" i="37"/>
  <c r="R119" i="36"/>
  <c r="R121" i="37"/>
  <c r="R121" i="36"/>
  <c r="R108" i="37"/>
  <c r="R108" i="36"/>
  <c r="R95" i="37"/>
  <c r="R95" i="36"/>
  <c r="R99" i="37"/>
  <c r="R99" i="36"/>
  <c r="R78" i="37"/>
  <c r="R78" i="36"/>
  <c r="R80" i="37"/>
  <c r="R80" i="36"/>
  <c r="R82" i="37"/>
  <c r="R82" i="36"/>
  <c r="R21" i="37"/>
  <c r="R21" i="36"/>
  <c r="R46" i="37"/>
  <c r="R46" i="36"/>
  <c r="R40" i="37"/>
  <c r="R40" i="36"/>
  <c r="R42" i="37"/>
  <c r="R42" i="36"/>
  <c r="R28" i="37"/>
  <c r="R28" i="36"/>
  <c r="R7" i="37"/>
  <c r="R7" i="36"/>
  <c r="R11" i="37"/>
  <c r="R11" i="36"/>
  <c r="S212" i="37"/>
  <c r="S212" i="36"/>
  <c r="S20" i="37"/>
  <c r="S20" i="36"/>
  <c r="Q279" i="37"/>
  <c r="Q279" i="36"/>
  <c r="Q261" i="37"/>
  <c r="Q261" i="36"/>
  <c r="Q218" i="37"/>
  <c r="Q218" i="36"/>
  <c r="Q177" i="37"/>
  <c r="Q177" i="36"/>
  <c r="Q136" i="37"/>
  <c r="Q136" i="36"/>
  <c r="Q101" i="37"/>
  <c r="Q101" i="36"/>
  <c r="Q76" i="37"/>
  <c r="Q76" i="36"/>
  <c r="N196" i="37"/>
  <c r="N196" i="36"/>
  <c r="N101" i="37"/>
  <c r="N101" i="36"/>
  <c r="N37" i="37"/>
  <c r="N37" i="36"/>
  <c r="P276" i="37"/>
  <c r="P276" i="36"/>
  <c r="P225" i="37"/>
  <c r="P225" i="36"/>
  <c r="P152" i="37"/>
  <c r="P152" i="36"/>
  <c r="P142" i="37"/>
  <c r="P142" i="36"/>
  <c r="P91" i="37"/>
  <c r="P91" i="36"/>
  <c r="P49" i="37"/>
  <c r="P49" i="36"/>
  <c r="P4" i="37"/>
  <c r="P4" i="36"/>
  <c r="N230" i="37"/>
  <c r="N230" i="36"/>
  <c r="N11" i="37"/>
  <c r="N11" i="36"/>
  <c r="P71" i="37"/>
  <c r="P71" i="36"/>
  <c r="O267" i="37"/>
  <c r="O267" i="36"/>
  <c r="O243" i="37"/>
  <c r="O243" i="36"/>
  <c r="O197" i="37"/>
  <c r="O197" i="36"/>
  <c r="O167" i="37"/>
  <c r="O167" i="36"/>
  <c r="O106" i="37"/>
  <c r="O106" i="36"/>
  <c r="O58" i="37"/>
  <c r="O58" i="36"/>
  <c r="O43" i="37"/>
  <c r="O43" i="36"/>
  <c r="N219" i="37"/>
  <c r="N219" i="36"/>
  <c r="N64" i="37"/>
  <c r="N64" i="36"/>
  <c r="M130" i="37"/>
  <c r="M130" i="36"/>
  <c r="M18" i="37"/>
  <c r="M18" i="36"/>
  <c r="M258" i="37"/>
  <c r="M258" i="36"/>
  <c r="M238" i="37"/>
  <c r="M238" i="36"/>
  <c r="M208" i="37"/>
  <c r="M208" i="36"/>
  <c r="M176" i="37"/>
  <c r="M176" i="36"/>
  <c r="M115" i="37"/>
  <c r="M115" i="36"/>
  <c r="M94" i="37"/>
  <c r="M94" i="36"/>
  <c r="M44" i="37"/>
  <c r="M44" i="36"/>
  <c r="M15" i="37"/>
  <c r="M15" i="36"/>
  <c r="T243" i="37"/>
  <c r="T243" i="36"/>
  <c r="T190" i="37"/>
  <c r="T190" i="36"/>
  <c r="T148" i="37"/>
  <c r="T148" i="36"/>
  <c r="T127" i="37"/>
  <c r="T127" i="36"/>
  <c r="T74" i="37"/>
  <c r="T74" i="36"/>
  <c r="T15" i="37"/>
  <c r="T15" i="36"/>
  <c r="N9" i="37"/>
  <c r="N9" i="36"/>
  <c r="S251" i="37"/>
  <c r="S251" i="36"/>
  <c r="S219" i="37"/>
  <c r="S219" i="36"/>
  <c r="S161" i="37"/>
  <c r="S161" i="36"/>
  <c r="S125" i="37"/>
  <c r="S125" i="36"/>
  <c r="S86" i="37"/>
  <c r="S86" i="36"/>
  <c r="S74" i="37"/>
  <c r="S74" i="36"/>
  <c r="S19" i="37"/>
  <c r="S19" i="36"/>
  <c r="R264" i="37"/>
  <c r="R264" i="36"/>
  <c r="R255" i="37"/>
  <c r="R255" i="36"/>
  <c r="R226" i="37"/>
  <c r="R226" i="36"/>
  <c r="R158" i="37"/>
  <c r="R158" i="36"/>
  <c r="R151" i="37"/>
  <c r="R151" i="36"/>
  <c r="R126" i="37"/>
  <c r="R126" i="36"/>
  <c r="R90" i="37"/>
  <c r="R90" i="36"/>
  <c r="R60" i="37"/>
  <c r="R60" i="36"/>
  <c r="R49" i="37"/>
  <c r="R49" i="36"/>
  <c r="O144" i="37"/>
  <c r="O144" i="36"/>
  <c r="O16" i="37"/>
  <c r="O16" i="36"/>
  <c r="Q244" i="37"/>
  <c r="Q244" i="36"/>
  <c r="Q224" i="37"/>
  <c r="Q224" i="36"/>
  <c r="Q143" i="37"/>
  <c r="Q143" i="36"/>
  <c r="Q120" i="37"/>
  <c r="Q120" i="36"/>
  <c r="Q80" i="37"/>
  <c r="Q80" i="36"/>
  <c r="Q20" i="37"/>
  <c r="Q20" i="36"/>
  <c r="N199" i="37"/>
  <c r="N199" i="36"/>
  <c r="N20" i="37"/>
  <c r="N20" i="36"/>
  <c r="P287" i="37"/>
  <c r="P287" i="36"/>
  <c r="P216" i="37"/>
  <c r="P216" i="36"/>
  <c r="P190" i="37"/>
  <c r="P190" i="36"/>
  <c r="P149" i="37"/>
  <c r="P149" i="36"/>
  <c r="P124" i="37"/>
  <c r="P124" i="36"/>
  <c r="P66" i="37"/>
  <c r="P66" i="36"/>
  <c r="P37" i="37"/>
  <c r="P37" i="36"/>
  <c r="N252" i="37"/>
  <c r="N252" i="36"/>
  <c r="N94" i="37"/>
  <c r="N94" i="36"/>
  <c r="O171" i="37"/>
  <c r="O171" i="36"/>
  <c r="O168" i="37"/>
  <c r="O168" i="36"/>
  <c r="Q285" i="37"/>
  <c r="Q285" i="36"/>
  <c r="Q246" i="37"/>
  <c r="Q246" i="36"/>
  <c r="Q221" i="37"/>
  <c r="Q221" i="36"/>
  <c r="Q168" i="37"/>
  <c r="Q168" i="36"/>
  <c r="Q103" i="37"/>
  <c r="Q103" i="36"/>
  <c r="Q98" i="37"/>
  <c r="Q98" i="36"/>
  <c r="Q77" i="37"/>
  <c r="Q77" i="36"/>
  <c r="Q7" i="37"/>
  <c r="Q7" i="36"/>
  <c r="N268" i="37"/>
  <c r="N268" i="36"/>
  <c r="N123" i="37"/>
  <c r="N123" i="36"/>
  <c r="N36" i="37"/>
  <c r="N36" i="36"/>
  <c r="P272" i="37"/>
  <c r="P272" i="36"/>
  <c r="P257" i="37"/>
  <c r="P257" i="36"/>
  <c r="P220" i="37"/>
  <c r="P220" i="36"/>
  <c r="P185" i="37"/>
  <c r="P185" i="36"/>
  <c r="P150" i="37"/>
  <c r="P150" i="36"/>
  <c r="P107" i="37"/>
  <c r="P107" i="36"/>
  <c r="P92" i="37"/>
  <c r="P92" i="36"/>
  <c r="P42" i="37"/>
  <c r="P42" i="36"/>
  <c r="P53" i="37"/>
  <c r="P53" i="36"/>
  <c r="N241" i="37"/>
  <c r="N241" i="36"/>
  <c r="N181" i="37"/>
  <c r="N181" i="36"/>
  <c r="T219" i="37"/>
  <c r="T219" i="36"/>
  <c r="T59" i="37"/>
  <c r="T59" i="36"/>
  <c r="O268" i="37"/>
  <c r="O268" i="36"/>
  <c r="O234" i="37"/>
  <c r="O234" i="36"/>
  <c r="O219" i="37"/>
  <c r="O219" i="36"/>
  <c r="O185" i="37"/>
  <c r="O185" i="36"/>
  <c r="O158" i="37"/>
  <c r="O158" i="36"/>
  <c r="O138" i="37"/>
  <c r="O138" i="36"/>
  <c r="O99" i="37"/>
  <c r="O99" i="36"/>
  <c r="O82" i="37"/>
  <c r="O82" i="36"/>
  <c r="O42" i="37"/>
  <c r="O42" i="36"/>
  <c r="O12" i="37"/>
  <c r="O12" i="36"/>
  <c r="N226" i="37"/>
  <c r="N226" i="36"/>
  <c r="N68" i="37"/>
  <c r="N68" i="36"/>
  <c r="N144" i="37"/>
  <c r="N144" i="36"/>
  <c r="Q158" i="37"/>
  <c r="Q158" i="36"/>
  <c r="M74" i="37"/>
  <c r="M74" i="36"/>
  <c r="Q38" i="37"/>
  <c r="Q38" i="36"/>
  <c r="M266" i="37"/>
  <c r="M266" i="36"/>
  <c r="M284" i="37"/>
  <c r="M284" i="36"/>
  <c r="M249" i="37"/>
  <c r="M249" i="36"/>
  <c r="M237" i="37"/>
  <c r="M237" i="36"/>
  <c r="M212" i="37"/>
  <c r="M212" i="36"/>
  <c r="M196" i="37"/>
  <c r="M196" i="36"/>
  <c r="M169" i="37"/>
  <c r="M169" i="36"/>
  <c r="T116" i="37"/>
  <c r="T116" i="36"/>
  <c r="P277" i="37"/>
  <c r="P277" i="36"/>
  <c r="S196" i="37"/>
  <c r="S196" i="36"/>
  <c r="S164" i="37"/>
  <c r="S164" i="36"/>
  <c r="S132" i="37"/>
  <c r="S132" i="36"/>
  <c r="S100" i="37"/>
  <c r="S100" i="36"/>
  <c r="S68" i="37"/>
  <c r="S68" i="36"/>
  <c r="S36" i="37"/>
  <c r="S36" i="36"/>
  <c r="S4" i="37"/>
  <c r="S4" i="36"/>
  <c r="Q270" i="37"/>
  <c r="Q270" i="36"/>
  <c r="Q280" i="37"/>
  <c r="Q280" i="36"/>
  <c r="Q267" i="37"/>
  <c r="Q267" i="36"/>
  <c r="Q229" i="37"/>
  <c r="Q229" i="36"/>
  <c r="Q254" i="37"/>
  <c r="Q254" i="36"/>
  <c r="Q240" i="37"/>
  <c r="Q240" i="36"/>
  <c r="Q242" i="37"/>
  <c r="Q242" i="36"/>
  <c r="Q216" i="37"/>
  <c r="Q216" i="36"/>
  <c r="Q212" i="37"/>
  <c r="Q212" i="36"/>
  <c r="Q227" i="37"/>
  <c r="Q227" i="36"/>
  <c r="Q201" i="37"/>
  <c r="Q201" i="36"/>
  <c r="Q197" i="37"/>
  <c r="Q197" i="36"/>
  <c r="Q176" i="37"/>
  <c r="Q176" i="36"/>
  <c r="Q178" i="37"/>
  <c r="Q178" i="36"/>
  <c r="Q180" i="37"/>
  <c r="Q180" i="36"/>
  <c r="Q152" i="37"/>
  <c r="Q152" i="36"/>
  <c r="Q156" i="37"/>
  <c r="Q156" i="36"/>
  <c r="Q138" i="37"/>
  <c r="Q138" i="36"/>
  <c r="Q111" i="37"/>
  <c r="Q111" i="36"/>
  <c r="Q113" i="37"/>
  <c r="Q113" i="36"/>
  <c r="Q100" i="37"/>
  <c r="Q100" i="36"/>
  <c r="Q87" i="37"/>
  <c r="Q87" i="36"/>
  <c r="Q91" i="37"/>
  <c r="Q91" i="36"/>
  <c r="Q71" i="37"/>
  <c r="Q71" i="36"/>
  <c r="Q73" i="37"/>
  <c r="Q73" i="36"/>
  <c r="Q75" i="37"/>
  <c r="Q75" i="36"/>
  <c r="Q23" i="37"/>
  <c r="Q23" i="36"/>
  <c r="Q25" i="37"/>
  <c r="Q25" i="36"/>
  <c r="Q19" i="37"/>
  <c r="Q19" i="36"/>
  <c r="Q44" i="37"/>
  <c r="Q44" i="36"/>
  <c r="Q15" i="37"/>
  <c r="Q15" i="36"/>
  <c r="Q4" i="37"/>
  <c r="Q4" i="36"/>
  <c r="N279" i="37"/>
  <c r="N279" i="36"/>
  <c r="N281" i="37"/>
  <c r="N281" i="36"/>
  <c r="N276" i="37"/>
  <c r="N276" i="36"/>
  <c r="N194" i="37"/>
  <c r="N194" i="36"/>
  <c r="N205" i="37"/>
  <c r="N205" i="36"/>
  <c r="N200" i="37"/>
  <c r="N200" i="36"/>
  <c r="N100" i="37"/>
  <c r="N100" i="36"/>
  <c r="N102" i="37"/>
  <c r="N102" i="36"/>
  <c r="N104" i="37"/>
  <c r="N104" i="36"/>
  <c r="N19" i="37"/>
  <c r="N19" i="36"/>
  <c r="N44" i="37"/>
  <c r="N44" i="36"/>
  <c r="N30" i="37"/>
  <c r="N30" i="36"/>
  <c r="N24" i="37"/>
  <c r="N24" i="36"/>
  <c r="P270" i="37"/>
  <c r="P270" i="36"/>
  <c r="P280" i="37"/>
  <c r="P280" i="36"/>
  <c r="P267" i="37"/>
  <c r="P267" i="36"/>
  <c r="P246" i="37"/>
  <c r="P246" i="36"/>
  <c r="P232" i="37"/>
  <c r="P232" i="36"/>
  <c r="P234" i="37"/>
  <c r="P234" i="36"/>
  <c r="P228" i="37"/>
  <c r="P228" i="36"/>
  <c r="P222" i="37"/>
  <c r="P222" i="36"/>
  <c r="P213" i="37"/>
  <c r="P213" i="36"/>
  <c r="P200" i="37"/>
  <c r="P200" i="36"/>
  <c r="P196" i="37"/>
  <c r="P196" i="36"/>
  <c r="P160" i="37"/>
  <c r="P160" i="36"/>
  <c r="P162" i="37"/>
  <c r="P162" i="36"/>
  <c r="P164" i="37"/>
  <c r="P164" i="36"/>
  <c r="P166" i="37"/>
  <c r="P166" i="36"/>
  <c r="P154" i="37"/>
  <c r="P154" i="36"/>
  <c r="P136" i="37"/>
  <c r="P136" i="36"/>
  <c r="P140" i="37"/>
  <c r="P140" i="36"/>
  <c r="P128" i="37"/>
  <c r="P128" i="36"/>
  <c r="P115" i="37"/>
  <c r="P115" i="36"/>
  <c r="P117" i="37"/>
  <c r="P117" i="36"/>
  <c r="P89" i="37"/>
  <c r="P89" i="36"/>
  <c r="P85" i="37"/>
  <c r="P85" i="36"/>
  <c r="P57" i="37"/>
  <c r="P57" i="36"/>
  <c r="P59" i="37"/>
  <c r="P59" i="36"/>
  <c r="P69" i="37"/>
  <c r="P69" i="36"/>
  <c r="P48" i="37"/>
  <c r="P48" i="36"/>
  <c r="P50" i="37"/>
  <c r="P50" i="36"/>
  <c r="P36" i="37"/>
  <c r="P36" i="36"/>
  <c r="P22" i="37"/>
  <c r="P22" i="36"/>
  <c r="P17" i="37"/>
  <c r="P17" i="36"/>
  <c r="P6" i="37"/>
  <c r="P6" i="36"/>
  <c r="N255" i="37"/>
  <c r="N255" i="36"/>
  <c r="N249" i="37"/>
  <c r="N249" i="36"/>
  <c r="N251" i="37"/>
  <c r="N251" i="36"/>
  <c r="N237" i="37"/>
  <c r="N237" i="36"/>
  <c r="N262" i="37"/>
  <c r="N262" i="36"/>
  <c r="N187" i="37"/>
  <c r="N187" i="36"/>
  <c r="N158" i="37"/>
  <c r="N158" i="36"/>
  <c r="N160" i="37"/>
  <c r="N160" i="36"/>
  <c r="N84" i="37"/>
  <c r="N84" i="36"/>
  <c r="N88" i="37"/>
  <c r="N88" i="36"/>
  <c r="N13" i="37"/>
  <c r="N13" i="36"/>
  <c r="T211" i="37"/>
  <c r="T211" i="36"/>
  <c r="T171" i="37"/>
  <c r="T171" i="36"/>
  <c r="T131" i="37"/>
  <c r="T131" i="36"/>
  <c r="T91" i="37"/>
  <c r="T91" i="36"/>
  <c r="P55" i="37"/>
  <c r="P55" i="36"/>
  <c r="T19" i="37"/>
  <c r="T19" i="36"/>
  <c r="O279" i="37"/>
  <c r="O279" i="36"/>
  <c r="O281" i="37"/>
  <c r="O281" i="36"/>
  <c r="O276" i="37"/>
  <c r="O276" i="36"/>
  <c r="O254" i="37"/>
  <c r="O254" i="36"/>
  <c r="O240" i="37"/>
  <c r="O240" i="36"/>
  <c r="O242" i="37"/>
  <c r="O242" i="36"/>
  <c r="O236" i="37"/>
  <c r="O236" i="36"/>
  <c r="O261" i="37"/>
  <c r="O261" i="36"/>
  <c r="O212" i="37"/>
  <c r="O212" i="36"/>
  <c r="O226" i="37"/>
  <c r="O226" i="36"/>
  <c r="O203" i="37"/>
  <c r="O203" i="36"/>
  <c r="O206" i="37"/>
  <c r="O206" i="36"/>
  <c r="O162" i="37"/>
  <c r="O162" i="36"/>
  <c r="O164" i="37"/>
  <c r="O164" i="36"/>
  <c r="O166" i="37"/>
  <c r="O166" i="36"/>
  <c r="O153" i="37"/>
  <c r="O153" i="36"/>
  <c r="O157" i="37"/>
  <c r="O157" i="36"/>
  <c r="O131" i="37"/>
  <c r="O131" i="36"/>
  <c r="O135" i="37"/>
  <c r="O135" i="36"/>
  <c r="O115" i="37"/>
  <c r="O115" i="36"/>
  <c r="O117" i="37"/>
  <c r="O117" i="36"/>
  <c r="O119" i="37"/>
  <c r="O119" i="36"/>
  <c r="O84" i="37"/>
  <c r="O84" i="36"/>
  <c r="O57" i="37"/>
  <c r="O57" i="36"/>
  <c r="O59" i="37"/>
  <c r="O59" i="36"/>
  <c r="O69" i="37"/>
  <c r="O69" i="36"/>
  <c r="O79" i="37"/>
  <c r="O79" i="36"/>
  <c r="O50" i="37"/>
  <c r="O50" i="36"/>
  <c r="O36" i="37"/>
  <c r="O36" i="36"/>
  <c r="O22" i="37"/>
  <c r="O22" i="36"/>
  <c r="O47" i="37"/>
  <c r="O47" i="36"/>
  <c r="O5" i="37"/>
  <c r="O5" i="36"/>
  <c r="N213" i="37"/>
  <c r="N213" i="36"/>
  <c r="N227" i="37"/>
  <c r="N227" i="36"/>
  <c r="N133" i="37"/>
  <c r="N133" i="36"/>
  <c r="N74" i="37"/>
  <c r="N74" i="36"/>
  <c r="N76" i="37"/>
  <c r="N76" i="36"/>
  <c r="N63" i="37"/>
  <c r="N63" i="36"/>
  <c r="N148" i="37"/>
  <c r="N148" i="36"/>
  <c r="N152" i="37"/>
  <c r="N152" i="36"/>
  <c r="Q190" i="37"/>
  <c r="Q190" i="36"/>
  <c r="M154" i="37"/>
  <c r="M154" i="36"/>
  <c r="Q110" i="37"/>
  <c r="Q110" i="36"/>
  <c r="Q70" i="37"/>
  <c r="Q70" i="36"/>
  <c r="M34" i="37"/>
  <c r="M34" i="36"/>
  <c r="M264" i="37"/>
  <c r="M264" i="36"/>
  <c r="M274" i="37"/>
  <c r="M274" i="36"/>
  <c r="M269" i="37"/>
  <c r="M269" i="36"/>
  <c r="M287" i="37"/>
  <c r="M287" i="36"/>
  <c r="M257" i="37"/>
  <c r="M257" i="36"/>
  <c r="M259" i="37"/>
  <c r="M259" i="36"/>
  <c r="M245" i="37"/>
  <c r="M245" i="36"/>
  <c r="M231" i="37"/>
  <c r="M231" i="36"/>
  <c r="M220" i="37"/>
  <c r="M220" i="36"/>
  <c r="M225" i="37"/>
  <c r="M225" i="36"/>
  <c r="M204" i="37"/>
  <c r="M204" i="36"/>
  <c r="M199" i="37"/>
  <c r="M199" i="36"/>
  <c r="M171" i="37"/>
  <c r="M171" i="36"/>
  <c r="M173" i="37"/>
  <c r="M173" i="36"/>
  <c r="M175" i="37"/>
  <c r="M175" i="36"/>
  <c r="M177" i="37"/>
  <c r="M177" i="36"/>
  <c r="M150" i="37"/>
  <c r="M150" i="36"/>
  <c r="M139" i="37"/>
  <c r="M139" i="36"/>
  <c r="M136" i="37"/>
  <c r="M136" i="36"/>
  <c r="M116" i="37"/>
  <c r="M116" i="36"/>
  <c r="M118" i="37"/>
  <c r="M118" i="36"/>
  <c r="M120" i="37"/>
  <c r="M120" i="36"/>
  <c r="M92" i="37"/>
  <c r="M92" i="36"/>
  <c r="M96" i="37"/>
  <c r="M96" i="36"/>
  <c r="M68" i="37"/>
  <c r="M68" i="36"/>
  <c r="M55" i="37"/>
  <c r="M55" i="36"/>
  <c r="M57" i="37"/>
  <c r="M57" i="36"/>
  <c r="M51" i="37"/>
  <c r="M51" i="36"/>
  <c r="M37" i="37"/>
  <c r="M37" i="36"/>
  <c r="M23" i="37"/>
  <c r="M23" i="36"/>
  <c r="M25" i="37"/>
  <c r="M25" i="36"/>
  <c r="M13" i="37"/>
  <c r="M13" i="36"/>
  <c r="M17" i="37"/>
  <c r="M17" i="36"/>
  <c r="M291" i="35"/>
  <c r="M289" i="34"/>
  <c r="T276" i="37"/>
  <c r="T276" i="36"/>
  <c r="T271" i="37"/>
  <c r="T271" i="36"/>
  <c r="T242" i="37"/>
  <c r="T242" i="36"/>
  <c r="T236" i="37"/>
  <c r="T236" i="36"/>
  <c r="T261" i="37"/>
  <c r="T261" i="36"/>
  <c r="T247" i="37"/>
  <c r="T247" i="36"/>
  <c r="T220" i="37"/>
  <c r="T220" i="36"/>
  <c r="T210" i="37"/>
  <c r="T210" i="36"/>
  <c r="T204" i="37"/>
  <c r="T204" i="36"/>
  <c r="T199" i="37"/>
  <c r="T199" i="36"/>
  <c r="T202" i="37"/>
  <c r="T202" i="36"/>
  <c r="T158" i="37"/>
  <c r="T158" i="36"/>
  <c r="T160" i="37"/>
  <c r="T160" i="36"/>
  <c r="T162" i="37"/>
  <c r="T162" i="36"/>
  <c r="T150" i="37"/>
  <c r="T150" i="36"/>
  <c r="T154" i="37"/>
  <c r="T154" i="36"/>
  <c r="T136" i="37"/>
  <c r="T136" i="36"/>
  <c r="T124" i="37"/>
  <c r="T124" i="36"/>
  <c r="T126" i="37"/>
  <c r="T126" i="36"/>
  <c r="T128" i="37"/>
  <c r="T128" i="36"/>
  <c r="T92" i="37"/>
  <c r="T92" i="36"/>
  <c r="T96" i="37"/>
  <c r="T96" i="36"/>
  <c r="T61" i="37"/>
  <c r="T61" i="36"/>
  <c r="T71" i="37"/>
  <c r="T71" i="36"/>
  <c r="T73" i="37"/>
  <c r="T73" i="36"/>
  <c r="T36" i="37"/>
  <c r="T36" i="36"/>
  <c r="T22" i="37"/>
  <c r="T22" i="36"/>
  <c r="T47" i="37"/>
  <c r="T47" i="36"/>
  <c r="T49" i="37"/>
  <c r="T49" i="36"/>
  <c r="T13" i="37"/>
  <c r="T13" i="36"/>
  <c r="T17" i="37"/>
  <c r="T17" i="36"/>
  <c r="S7" i="37"/>
  <c r="S7" i="36"/>
  <c r="S11" i="37"/>
  <c r="S11" i="36"/>
  <c r="N145" i="37"/>
  <c r="N145" i="36"/>
  <c r="N41" i="37"/>
  <c r="N41" i="36"/>
  <c r="S267" i="37"/>
  <c r="S267" i="36"/>
  <c r="S285" i="37"/>
  <c r="S285" i="36"/>
  <c r="S272" i="37"/>
  <c r="S272" i="36"/>
  <c r="S250" i="37"/>
  <c r="S250" i="36"/>
  <c r="S244" i="37"/>
  <c r="S244" i="36"/>
  <c r="S230" i="37"/>
  <c r="S230" i="36"/>
  <c r="S255" i="37"/>
  <c r="S255" i="36"/>
  <c r="S249" i="37"/>
  <c r="S249" i="36"/>
  <c r="S217" i="37"/>
  <c r="S217" i="36"/>
  <c r="S223" i="37"/>
  <c r="S223" i="36"/>
  <c r="S206" i="37"/>
  <c r="S206" i="36"/>
  <c r="S201" i="37"/>
  <c r="S201" i="36"/>
  <c r="S158" i="37"/>
  <c r="S158" i="36"/>
  <c r="S160" i="37"/>
  <c r="S160" i="36"/>
  <c r="S162" i="37"/>
  <c r="S162" i="36"/>
  <c r="S149" i="37"/>
  <c r="S149" i="36"/>
  <c r="S153" i="37"/>
  <c r="S153" i="36"/>
  <c r="S142" i="37"/>
  <c r="S142" i="36"/>
  <c r="S139" i="37"/>
  <c r="S139" i="36"/>
  <c r="S126" i="37"/>
  <c r="S126" i="36"/>
  <c r="S128" i="37"/>
  <c r="S128" i="36"/>
  <c r="S115" i="37"/>
  <c r="S115" i="36"/>
  <c r="S88" i="37"/>
  <c r="S88" i="36"/>
  <c r="S61" i="37"/>
  <c r="S61" i="36"/>
  <c r="S71" i="37"/>
  <c r="S71" i="36"/>
  <c r="S73" i="37"/>
  <c r="S73" i="36"/>
  <c r="S75" i="37"/>
  <c r="S75" i="36"/>
  <c r="S30" i="37"/>
  <c r="S30" i="36"/>
  <c r="S24" i="37"/>
  <c r="S24" i="36"/>
  <c r="S26" i="37"/>
  <c r="S26" i="36"/>
  <c r="S51" i="37"/>
  <c r="S51" i="36"/>
  <c r="R268" i="37"/>
  <c r="R268" i="36"/>
  <c r="R286" i="37"/>
  <c r="R286" i="36"/>
  <c r="R265" i="37"/>
  <c r="R265" i="36"/>
  <c r="R251" i="37"/>
  <c r="R251" i="36"/>
  <c r="R237" i="37"/>
  <c r="R237" i="36"/>
  <c r="R262" i="37"/>
  <c r="R262" i="36"/>
  <c r="R248" i="37"/>
  <c r="R248" i="36"/>
  <c r="R250" i="37"/>
  <c r="R250" i="36"/>
  <c r="R227" i="37"/>
  <c r="R227" i="36"/>
  <c r="R222" i="37"/>
  <c r="R222" i="36"/>
  <c r="R190" i="37"/>
  <c r="R190" i="36"/>
  <c r="R208" i="37"/>
  <c r="R208" i="36"/>
  <c r="R204" i="37"/>
  <c r="R204" i="36"/>
  <c r="R159" i="37"/>
  <c r="R159" i="36"/>
  <c r="R161" i="37"/>
  <c r="R161" i="36"/>
  <c r="R163" i="37"/>
  <c r="R163" i="36"/>
  <c r="R149" i="37"/>
  <c r="R149" i="36"/>
  <c r="R153" i="37"/>
  <c r="R153" i="36"/>
  <c r="R141" i="37"/>
  <c r="R141" i="36"/>
  <c r="R138" i="37"/>
  <c r="R138" i="36"/>
  <c r="R125" i="37"/>
  <c r="R125" i="36"/>
  <c r="R127" i="37"/>
  <c r="R127" i="36"/>
  <c r="R106" i="37"/>
  <c r="R106" i="36"/>
  <c r="R116" i="37"/>
  <c r="R116" i="36"/>
  <c r="R88" i="37"/>
  <c r="R88" i="36"/>
  <c r="R84" i="37"/>
  <c r="R84" i="36"/>
  <c r="R55" i="37"/>
  <c r="R55" i="36"/>
  <c r="R57" i="37"/>
  <c r="R57" i="36"/>
  <c r="R59" i="37"/>
  <c r="R59" i="36"/>
  <c r="R29" i="37"/>
  <c r="R29" i="36"/>
  <c r="R54" i="37"/>
  <c r="R54" i="36"/>
  <c r="R48" i="37"/>
  <c r="R48" i="36"/>
  <c r="R50" i="37"/>
  <c r="R50" i="36"/>
  <c r="R36" i="37"/>
  <c r="R36" i="36"/>
  <c r="R15" i="37"/>
  <c r="R15" i="36"/>
  <c r="R4" i="37"/>
  <c r="R4" i="36"/>
  <c r="R289" i="36" s="1"/>
  <c r="S180" i="37"/>
  <c r="S180" i="36"/>
  <c r="Q223" i="37"/>
  <c r="Q223" i="36"/>
  <c r="P239" i="37"/>
  <c r="P239" i="36"/>
  <c r="P219" i="37"/>
  <c r="P219" i="36"/>
  <c r="P163" i="37"/>
  <c r="P163" i="36"/>
  <c r="P138" i="37"/>
  <c r="P138" i="36"/>
  <c r="P56" i="37"/>
  <c r="P56" i="36"/>
  <c r="P29" i="37"/>
  <c r="P29" i="36"/>
  <c r="N244" i="37"/>
  <c r="N244" i="36"/>
  <c r="N90" i="37"/>
  <c r="N90" i="36"/>
  <c r="P111" i="37"/>
  <c r="P111" i="36"/>
  <c r="O285" i="37"/>
  <c r="O285" i="36"/>
  <c r="O215" i="37"/>
  <c r="O215" i="36"/>
  <c r="O163" i="37"/>
  <c r="O163" i="36"/>
  <c r="O133" i="37"/>
  <c r="O133" i="36"/>
  <c r="O86" i="37"/>
  <c r="O86" i="36"/>
  <c r="O49" i="37"/>
  <c r="O49" i="36"/>
  <c r="O7" i="37"/>
  <c r="O7" i="36"/>
  <c r="N135" i="37"/>
  <c r="N135" i="36"/>
  <c r="M210" i="37"/>
  <c r="M210" i="36"/>
  <c r="M50" i="37"/>
  <c r="M50" i="36"/>
  <c r="M278" i="37"/>
  <c r="M278" i="36"/>
  <c r="M263" i="37"/>
  <c r="M263" i="36"/>
  <c r="M174" i="37"/>
  <c r="M174" i="36"/>
  <c r="M117" i="37"/>
  <c r="M117" i="36"/>
  <c r="M67" i="37"/>
  <c r="M67" i="36"/>
  <c r="M30" i="37"/>
  <c r="M30" i="36"/>
  <c r="T267" i="37"/>
  <c r="T267" i="36"/>
  <c r="T240" i="37"/>
  <c r="T240" i="36"/>
  <c r="T159" i="37"/>
  <c r="T159" i="36"/>
  <c r="T141" i="37"/>
  <c r="T141" i="36"/>
  <c r="T94" i="37"/>
  <c r="T94" i="36"/>
  <c r="T29" i="37"/>
  <c r="T29" i="36"/>
  <c r="T50" i="37"/>
  <c r="T50" i="36"/>
  <c r="N89" i="37"/>
  <c r="N89" i="36"/>
  <c r="S273" i="37"/>
  <c r="S273" i="36"/>
  <c r="S226" i="37"/>
  <c r="S226" i="36"/>
  <c r="S203" i="37"/>
  <c r="S203" i="36"/>
  <c r="S155" i="37"/>
  <c r="S155" i="36"/>
  <c r="S90" i="37"/>
  <c r="S90" i="36"/>
  <c r="S37" i="37"/>
  <c r="S37" i="36"/>
  <c r="R244" i="37"/>
  <c r="R244" i="36"/>
  <c r="R249" i="37"/>
  <c r="R249" i="36"/>
  <c r="R199" i="37"/>
  <c r="R199" i="36"/>
  <c r="R160" i="37"/>
  <c r="R160" i="36"/>
  <c r="R155" i="37"/>
  <c r="R155" i="36"/>
  <c r="R128" i="37"/>
  <c r="R128" i="36"/>
  <c r="R56" i="37"/>
  <c r="R56" i="36"/>
  <c r="R43" i="37"/>
  <c r="R43" i="36"/>
  <c r="O80" i="37"/>
  <c r="O80" i="36"/>
  <c r="Q230" i="37"/>
  <c r="Q230" i="36"/>
  <c r="Q211" i="37"/>
  <c r="Q211" i="36"/>
  <c r="Q200" i="37"/>
  <c r="Q200" i="36"/>
  <c r="Q187" i="37"/>
  <c r="Q187" i="36"/>
  <c r="Q133" i="37"/>
  <c r="Q133" i="36"/>
  <c r="Q93" i="37"/>
  <c r="Q93" i="36"/>
  <c r="Q61" i="37"/>
  <c r="Q61" i="36"/>
  <c r="Q10" i="37"/>
  <c r="Q10" i="36"/>
  <c r="N204" i="37"/>
  <c r="N204" i="36"/>
  <c r="N111" i="37"/>
  <c r="N111" i="36"/>
  <c r="T257" i="37"/>
  <c r="T257" i="36"/>
  <c r="P284" i="37"/>
  <c r="P284" i="36"/>
  <c r="P221" i="37"/>
  <c r="P221" i="36"/>
  <c r="P169" i="37"/>
  <c r="P169" i="36"/>
  <c r="P104" i="37"/>
  <c r="P104" i="36"/>
  <c r="P99" i="37"/>
  <c r="P99" i="36"/>
  <c r="P24" i="37"/>
  <c r="P24" i="36"/>
  <c r="N256" i="37"/>
  <c r="N256" i="36"/>
  <c r="N4" i="37"/>
  <c r="N4" i="36"/>
  <c r="O205" i="37"/>
  <c r="O205" i="36"/>
  <c r="O200" i="37"/>
  <c r="O200" i="36"/>
  <c r="O72" i="37"/>
  <c r="O72" i="36"/>
  <c r="Q272" i="37"/>
  <c r="Q272" i="36"/>
  <c r="Q234" i="37"/>
  <c r="Q234" i="36"/>
  <c r="Q189" i="37"/>
  <c r="Q189" i="36"/>
  <c r="Q144" i="37"/>
  <c r="Q144" i="36"/>
  <c r="Q123" i="37"/>
  <c r="Q123" i="36"/>
  <c r="Q63" i="37"/>
  <c r="Q63" i="36"/>
  <c r="Q48" i="37"/>
  <c r="Q48" i="36"/>
  <c r="N271" i="37"/>
  <c r="N271" i="36"/>
  <c r="N286" i="37"/>
  <c r="N286" i="36"/>
  <c r="N192" i="37"/>
  <c r="N192" i="36"/>
  <c r="N50" i="37"/>
  <c r="N50" i="36"/>
  <c r="N47" i="37"/>
  <c r="N47" i="36"/>
  <c r="P282" i="37"/>
  <c r="P282" i="36"/>
  <c r="P217" i="37"/>
  <c r="P217" i="36"/>
  <c r="P206" i="37"/>
  <c r="P206" i="36"/>
  <c r="P132" i="37"/>
  <c r="P132" i="36"/>
  <c r="P109" i="37"/>
  <c r="P109" i="36"/>
  <c r="P82" i="37"/>
  <c r="P82" i="36"/>
  <c r="P28" i="37"/>
  <c r="P28" i="36"/>
  <c r="N247" i="37"/>
  <c r="N247" i="36"/>
  <c r="N179" i="37"/>
  <c r="N179" i="36"/>
  <c r="N95" i="37"/>
  <c r="N95" i="36"/>
  <c r="P175" i="37"/>
  <c r="P175" i="36"/>
  <c r="O273" i="37"/>
  <c r="O273" i="36"/>
  <c r="O228" i="37"/>
  <c r="O228" i="36"/>
  <c r="O198" i="37"/>
  <c r="O198" i="36"/>
  <c r="O142" i="37"/>
  <c r="O142" i="36"/>
  <c r="O53" i="37"/>
  <c r="O53" i="36"/>
  <c r="M165" i="37"/>
  <c r="M165" i="36"/>
  <c r="O128" i="37"/>
  <c r="O128" i="36"/>
  <c r="Q275" i="37"/>
  <c r="Q275" i="36"/>
  <c r="Q191" i="37"/>
  <c r="Q191" i="36"/>
  <c r="Q186" i="37"/>
  <c r="Q186" i="36"/>
  <c r="Q131" i="37"/>
  <c r="Q131" i="36"/>
  <c r="Q95" i="37"/>
  <c r="Q95" i="36"/>
  <c r="Q83" i="37"/>
  <c r="Q83" i="36"/>
  <c r="Q33" i="37"/>
  <c r="Q33" i="36"/>
  <c r="Q27" i="37"/>
  <c r="Q27" i="36"/>
  <c r="Q52" i="37"/>
  <c r="Q52" i="36"/>
  <c r="Q8" i="37"/>
  <c r="Q8" i="36"/>
  <c r="Q12" i="37"/>
  <c r="Q12" i="36"/>
  <c r="N284" i="37"/>
  <c r="N284" i="36"/>
  <c r="N202" i="37"/>
  <c r="N202" i="36"/>
  <c r="N190" i="37"/>
  <c r="N190" i="36"/>
  <c r="N208" i="37"/>
  <c r="N208" i="36"/>
  <c r="N108" i="37"/>
  <c r="N108" i="36"/>
  <c r="N110" i="37"/>
  <c r="N110" i="36"/>
  <c r="N112" i="37"/>
  <c r="N112" i="36"/>
  <c r="N27" i="37"/>
  <c r="N27" i="36"/>
  <c r="N52" i="37"/>
  <c r="N52" i="36"/>
  <c r="N38" i="37"/>
  <c r="N38" i="36"/>
  <c r="N32" i="37"/>
  <c r="N32" i="36"/>
  <c r="P278" i="37"/>
  <c r="P278" i="36"/>
  <c r="P288" i="37"/>
  <c r="P288" i="36"/>
  <c r="P275" i="37"/>
  <c r="P275" i="36"/>
  <c r="P254" i="37"/>
  <c r="P254" i="36"/>
  <c r="P240" i="37"/>
  <c r="P240" i="36"/>
  <c r="P242" i="37"/>
  <c r="P242" i="36"/>
  <c r="P236" i="37"/>
  <c r="P236" i="36"/>
  <c r="P210" i="37"/>
  <c r="P210" i="36"/>
  <c r="P214" i="37"/>
  <c r="P214" i="36"/>
  <c r="P208" i="37"/>
  <c r="P208" i="36"/>
  <c r="P204" i="37"/>
  <c r="P204" i="36"/>
  <c r="P168" i="37"/>
  <c r="P168" i="36"/>
  <c r="P170" i="37"/>
  <c r="P170" i="36"/>
  <c r="P172" i="37"/>
  <c r="P172" i="36"/>
  <c r="P174" i="37"/>
  <c r="P174" i="36"/>
  <c r="P147" i="37"/>
  <c r="P147" i="36"/>
  <c r="P129" i="37"/>
  <c r="P129" i="36"/>
  <c r="P133" i="37"/>
  <c r="P133" i="36"/>
  <c r="P105" i="37"/>
  <c r="P105" i="36"/>
  <c r="P123" i="37"/>
  <c r="P123" i="36"/>
  <c r="P125" i="37"/>
  <c r="P125" i="36"/>
  <c r="P97" i="37"/>
  <c r="P97" i="36"/>
  <c r="P93" i="37"/>
  <c r="P93" i="36"/>
  <c r="P65" i="37"/>
  <c r="P65" i="36"/>
  <c r="P67" i="37"/>
  <c r="P67" i="36"/>
  <c r="P77" i="37"/>
  <c r="P77" i="36"/>
  <c r="P25" i="37"/>
  <c r="P25" i="36"/>
  <c r="P19" i="37"/>
  <c r="P19" i="36"/>
  <c r="P44" i="37"/>
  <c r="P44" i="36"/>
  <c r="P30" i="37"/>
  <c r="P30" i="36"/>
  <c r="P10" i="37"/>
  <c r="P10" i="36"/>
  <c r="P14" i="37"/>
  <c r="P14" i="36"/>
  <c r="N263" i="37"/>
  <c r="N263" i="36"/>
  <c r="N257" i="37"/>
  <c r="N257" i="36"/>
  <c r="N259" i="37"/>
  <c r="N259" i="36"/>
  <c r="N245" i="37"/>
  <c r="N245" i="36"/>
  <c r="N162" i="37"/>
  <c r="N162" i="36"/>
  <c r="N164" i="37"/>
  <c r="N164" i="36"/>
  <c r="N166" i="37"/>
  <c r="N166" i="36"/>
  <c r="N168" i="37"/>
  <c r="N168" i="36"/>
  <c r="N92" i="37"/>
  <c r="N92" i="36"/>
  <c r="N96" i="37"/>
  <c r="N96" i="36"/>
  <c r="N6" i="37"/>
  <c r="N6" i="36"/>
  <c r="T203" i="37"/>
  <c r="T203" i="36"/>
  <c r="P167" i="37"/>
  <c r="P167" i="36"/>
  <c r="T123" i="37"/>
  <c r="T123" i="36"/>
  <c r="P87" i="37"/>
  <c r="P87" i="36"/>
  <c r="T51" i="37"/>
  <c r="T51" i="36"/>
  <c r="T11" i="37"/>
  <c r="T11" i="36"/>
  <c r="O287" i="37"/>
  <c r="O287" i="36"/>
  <c r="O266" i="37"/>
  <c r="O266" i="36"/>
  <c r="O284" i="37"/>
  <c r="O284" i="36"/>
  <c r="O262" i="37"/>
  <c r="O262" i="36"/>
  <c r="O248" i="37"/>
  <c r="O248" i="36"/>
  <c r="O250" i="37"/>
  <c r="O250" i="36"/>
  <c r="O244" i="37"/>
  <c r="O244" i="36"/>
  <c r="O209" i="37"/>
  <c r="O209" i="36"/>
  <c r="O220" i="37"/>
  <c r="O220" i="36"/>
  <c r="O227" i="37"/>
  <c r="O227" i="36"/>
  <c r="O196" i="37"/>
  <c r="O196" i="36"/>
  <c r="O191" i="37"/>
  <c r="O191" i="36"/>
  <c r="O170" i="37"/>
  <c r="O170" i="36"/>
  <c r="O172" i="37"/>
  <c r="O172" i="36"/>
  <c r="O174" i="37"/>
  <c r="O174" i="36"/>
  <c r="O146" i="37"/>
  <c r="O146" i="36"/>
  <c r="O150" i="37"/>
  <c r="O150" i="36"/>
  <c r="O139" i="37"/>
  <c r="O139" i="36"/>
  <c r="O105" i="37"/>
  <c r="O105" i="36"/>
  <c r="O123" i="37"/>
  <c r="O123" i="36"/>
  <c r="O125" i="37"/>
  <c r="O125" i="36"/>
  <c r="O127" i="37"/>
  <c r="O127" i="36"/>
  <c r="O92" i="37"/>
  <c r="O92" i="36"/>
  <c r="O65" i="37"/>
  <c r="O65" i="36"/>
  <c r="O67" i="37"/>
  <c r="O67" i="36"/>
  <c r="O77" i="37"/>
  <c r="O77" i="36"/>
  <c r="O25" i="37"/>
  <c r="O25" i="36"/>
  <c r="O19" i="37"/>
  <c r="O19" i="36"/>
  <c r="O44" i="37"/>
  <c r="O44" i="36"/>
  <c r="O30" i="37"/>
  <c r="O30" i="36"/>
  <c r="O9" i="37"/>
  <c r="O9" i="36"/>
  <c r="O13" i="37"/>
  <c r="O13" i="36"/>
  <c r="N210" i="37"/>
  <c r="N210" i="36"/>
  <c r="N223" i="37"/>
  <c r="N223" i="36"/>
  <c r="N222" i="37"/>
  <c r="N222" i="36"/>
  <c r="N141" i="37"/>
  <c r="N141" i="36"/>
  <c r="N82" i="37"/>
  <c r="N82" i="36"/>
  <c r="N61" i="37"/>
  <c r="N61" i="36"/>
  <c r="N71" i="37"/>
  <c r="N71" i="36"/>
  <c r="N156" i="37"/>
  <c r="N156" i="36"/>
  <c r="P261" i="37"/>
  <c r="P261" i="36"/>
  <c r="M186" i="37"/>
  <c r="M186" i="36"/>
  <c r="M146" i="37"/>
  <c r="M146" i="36"/>
  <c r="M106" i="37"/>
  <c r="M106" i="36"/>
  <c r="M66" i="37"/>
  <c r="M66" i="36"/>
  <c r="Q30" i="37"/>
  <c r="Q30" i="36"/>
  <c r="M272" i="37"/>
  <c r="M272" i="36"/>
  <c r="M282" i="37"/>
  <c r="M282" i="36"/>
  <c r="M277" i="37"/>
  <c r="M277" i="36"/>
  <c r="M232" i="37"/>
  <c r="M232" i="36"/>
  <c r="M234" i="37"/>
  <c r="M234" i="36"/>
  <c r="M228" i="37"/>
  <c r="M228" i="36"/>
  <c r="M253" i="37"/>
  <c r="M253" i="36"/>
  <c r="M239" i="37"/>
  <c r="M239" i="36"/>
  <c r="M213" i="37"/>
  <c r="M213" i="36"/>
  <c r="M226" i="37"/>
  <c r="M226" i="36"/>
  <c r="M189" i="37"/>
  <c r="M189" i="36"/>
  <c r="M207" i="37"/>
  <c r="M207" i="36"/>
  <c r="M179" i="37"/>
  <c r="M179" i="36"/>
  <c r="M181" i="37"/>
  <c r="M181" i="36"/>
  <c r="M183" i="37"/>
  <c r="M183" i="36"/>
  <c r="M185" i="37"/>
  <c r="M185" i="36"/>
  <c r="M143" i="37"/>
  <c r="M143" i="36"/>
  <c r="M132" i="37"/>
  <c r="M132" i="36"/>
  <c r="M129" i="37"/>
  <c r="M129" i="36"/>
  <c r="M124" i="37"/>
  <c r="M124" i="36"/>
  <c r="M126" i="37"/>
  <c r="M126" i="36"/>
  <c r="M128" i="37"/>
  <c r="M128" i="36"/>
  <c r="M85" i="37"/>
  <c r="M85" i="36"/>
  <c r="M89" i="37"/>
  <c r="M89" i="36"/>
  <c r="M76" i="37"/>
  <c r="M76" i="36"/>
  <c r="M63" i="37"/>
  <c r="M63" i="36"/>
  <c r="M65" i="37"/>
  <c r="M65" i="36"/>
  <c r="M20" i="37"/>
  <c r="M20" i="36"/>
  <c r="M45" i="37"/>
  <c r="M45" i="36"/>
  <c r="M31" i="37"/>
  <c r="M31" i="36"/>
  <c r="M33" i="37"/>
  <c r="M33" i="36"/>
  <c r="M6" i="37"/>
  <c r="M6" i="36"/>
  <c r="M289" i="36" s="1"/>
  <c r="G289" i="35"/>
  <c r="T266" i="37"/>
  <c r="T266" i="36"/>
  <c r="T284" i="37"/>
  <c r="T284" i="36"/>
  <c r="T279" i="37"/>
  <c r="T279" i="36"/>
  <c r="T250" i="37"/>
  <c r="T250" i="36"/>
  <c r="T244" i="37"/>
  <c r="T244" i="36"/>
  <c r="T230" i="37"/>
  <c r="T230" i="36"/>
  <c r="T255" i="37"/>
  <c r="T255" i="36"/>
  <c r="T213" i="37"/>
  <c r="T213" i="36"/>
  <c r="T218" i="37"/>
  <c r="T218" i="36"/>
  <c r="T189" i="37"/>
  <c r="T189" i="36"/>
  <c r="T207" i="37"/>
  <c r="T207" i="36"/>
  <c r="T164" i="37"/>
  <c r="T164" i="36"/>
  <c r="T166" i="37"/>
  <c r="T166" i="36"/>
  <c r="T168" i="37"/>
  <c r="T168" i="36"/>
  <c r="T170" i="37"/>
  <c r="T170" i="36"/>
  <c r="T143" i="37"/>
  <c r="T143" i="36"/>
  <c r="T132" i="37"/>
  <c r="T132" i="36"/>
  <c r="T129" i="37"/>
  <c r="T129" i="36"/>
  <c r="T101" i="37"/>
  <c r="T101" i="36"/>
  <c r="T103" i="37"/>
  <c r="T103" i="36"/>
  <c r="T105" i="37"/>
  <c r="T105" i="36"/>
  <c r="T85" i="37"/>
  <c r="T85" i="36"/>
  <c r="T89" i="37"/>
  <c r="T89" i="36"/>
  <c r="T69" i="37"/>
  <c r="T69" i="36"/>
  <c r="T79" i="37"/>
  <c r="T79" i="36"/>
  <c r="T81" i="37"/>
  <c r="T81" i="36"/>
  <c r="T44" i="37"/>
  <c r="T44" i="36"/>
  <c r="T30" i="37"/>
  <c r="T30" i="36"/>
  <c r="T24" i="37"/>
  <c r="T24" i="36"/>
  <c r="T26" i="37"/>
  <c r="T26" i="36"/>
  <c r="T6" i="37"/>
  <c r="T6" i="36"/>
  <c r="T10" i="37"/>
  <c r="T10" i="36"/>
  <c r="S15" i="37"/>
  <c r="S15" i="36"/>
  <c r="P285" i="37"/>
  <c r="P285" i="36"/>
  <c r="N129" i="37"/>
  <c r="N129" i="36"/>
  <c r="N33" i="37"/>
  <c r="N33" i="36"/>
  <c r="S275" i="37"/>
  <c r="S275" i="36"/>
  <c r="S270" i="37"/>
  <c r="S270" i="36"/>
  <c r="S280" i="37"/>
  <c r="S280" i="36"/>
  <c r="S258" i="37"/>
  <c r="S258" i="36"/>
  <c r="S252" i="37"/>
  <c r="S252" i="36"/>
  <c r="S238" i="37"/>
  <c r="S238" i="36"/>
  <c r="S263" i="37"/>
  <c r="S263" i="36"/>
  <c r="S257" i="37"/>
  <c r="S257" i="36"/>
  <c r="S210" i="37"/>
  <c r="S210" i="36"/>
  <c r="S224" i="37"/>
  <c r="S224" i="36"/>
  <c r="S191" i="37"/>
  <c r="S191" i="36"/>
  <c r="S194" i="37"/>
  <c r="S194" i="36"/>
  <c r="S166" i="37"/>
  <c r="S166" i="36"/>
  <c r="S168" i="37"/>
  <c r="S168" i="36"/>
  <c r="S170" i="37"/>
  <c r="S170" i="36"/>
  <c r="S157" i="37"/>
  <c r="S157" i="36"/>
  <c r="S146" i="37"/>
  <c r="S146" i="36"/>
  <c r="S135" i="37"/>
  <c r="S135" i="36"/>
  <c r="S101" i="37"/>
  <c r="S101" i="36"/>
  <c r="S103" i="37"/>
  <c r="S103" i="36"/>
  <c r="S105" i="37"/>
  <c r="S105" i="36"/>
  <c r="S123" i="37"/>
  <c r="S123" i="36"/>
  <c r="S96" i="37"/>
  <c r="S96" i="36"/>
  <c r="S69" i="37"/>
  <c r="S69" i="36"/>
  <c r="S79" i="37"/>
  <c r="S79" i="36"/>
  <c r="S81" i="37"/>
  <c r="S81" i="36"/>
  <c r="S83" i="37"/>
  <c r="S83" i="36"/>
  <c r="S38" i="37"/>
  <c r="S38" i="36"/>
  <c r="S32" i="37"/>
  <c r="S32" i="36"/>
  <c r="S34" i="37"/>
  <c r="S34" i="36"/>
  <c r="R276" i="37"/>
  <c r="R276" i="36"/>
  <c r="R271" i="37"/>
  <c r="R271" i="36"/>
  <c r="R273" i="37"/>
  <c r="R273" i="36"/>
  <c r="R259" i="37"/>
  <c r="R259" i="36"/>
  <c r="R245" i="37"/>
  <c r="R245" i="36"/>
  <c r="R231" i="37"/>
  <c r="R231" i="36"/>
  <c r="R256" i="37"/>
  <c r="R256" i="36"/>
  <c r="R258" i="37"/>
  <c r="R258" i="36"/>
  <c r="R210" i="37"/>
  <c r="R210" i="36"/>
  <c r="R223" i="37"/>
  <c r="R223" i="36"/>
  <c r="R198" i="37"/>
  <c r="R198" i="36"/>
  <c r="R193" i="37"/>
  <c r="R193" i="36"/>
  <c r="R165" i="37"/>
  <c r="R165" i="36"/>
  <c r="R167" i="37"/>
  <c r="R167" i="36"/>
  <c r="R169" i="37"/>
  <c r="R169" i="36"/>
  <c r="R171" i="37"/>
  <c r="R171" i="36"/>
  <c r="R157" i="37"/>
  <c r="R157" i="36"/>
  <c r="R146" i="37"/>
  <c r="R146" i="36"/>
  <c r="R134" i="37"/>
  <c r="R134" i="36"/>
  <c r="R131" i="37"/>
  <c r="R131" i="36"/>
  <c r="R102" i="37"/>
  <c r="R102" i="36"/>
  <c r="R104" i="37"/>
  <c r="R104" i="36"/>
  <c r="R114" i="37"/>
  <c r="R114" i="36"/>
  <c r="R124" i="37"/>
  <c r="R124" i="36"/>
  <c r="R96" i="37"/>
  <c r="R96" i="36"/>
  <c r="R92" i="37"/>
  <c r="R92" i="36"/>
  <c r="R63" i="37"/>
  <c r="R63" i="36"/>
  <c r="R65" i="37"/>
  <c r="R65" i="36"/>
  <c r="R67" i="37"/>
  <c r="R67" i="36"/>
  <c r="R37" i="37"/>
  <c r="R37" i="36"/>
  <c r="R23" i="37"/>
  <c r="R23" i="36"/>
  <c r="R25" i="37"/>
  <c r="R25" i="36"/>
  <c r="R19" i="37"/>
  <c r="R19" i="36"/>
  <c r="R44" i="37"/>
  <c r="R44" i="36"/>
  <c r="R8" i="37"/>
  <c r="R8" i="36"/>
  <c r="R12" i="37"/>
  <c r="R12" i="36"/>
  <c r="F289" i="35"/>
  <c r="S52" i="37"/>
  <c r="S52" i="36"/>
  <c r="Q241" i="37"/>
  <c r="Q241" i="36"/>
  <c r="Q179" i="37"/>
  <c r="Q179" i="36"/>
  <c r="Q122" i="37"/>
  <c r="Q122" i="36"/>
  <c r="Q24" i="37"/>
  <c r="Q24" i="36"/>
  <c r="N280" i="37"/>
  <c r="N280" i="36"/>
  <c r="N26" i="37"/>
  <c r="N26" i="36"/>
  <c r="P233" i="37"/>
  <c r="P233" i="36"/>
  <c r="P161" i="37"/>
  <c r="P161" i="36"/>
  <c r="P106" i="37"/>
  <c r="P106" i="36"/>
  <c r="P60" i="37"/>
  <c r="P60" i="36"/>
  <c r="P54" i="37"/>
  <c r="P54" i="36"/>
  <c r="N186" i="37"/>
  <c r="N186" i="36"/>
  <c r="N15" i="37"/>
  <c r="N15" i="36"/>
  <c r="O280" i="37"/>
  <c r="O280" i="36"/>
  <c r="O229" i="37"/>
  <c r="O229" i="36"/>
  <c r="O165" i="37"/>
  <c r="O165" i="36"/>
  <c r="O90" i="37"/>
  <c r="O90" i="36"/>
  <c r="O54" i="37"/>
  <c r="O54" i="36"/>
  <c r="N146" i="37"/>
  <c r="N146" i="36"/>
  <c r="M256" i="37"/>
  <c r="M256" i="36"/>
  <c r="M190" i="37"/>
  <c r="M190" i="36"/>
  <c r="M141" i="37"/>
  <c r="M141" i="36"/>
  <c r="M77" i="37"/>
  <c r="M77" i="36"/>
  <c r="M11" i="37"/>
  <c r="M11" i="36"/>
  <c r="T229" i="37"/>
  <c r="T229" i="36"/>
  <c r="T208" i="37"/>
  <c r="T208" i="36"/>
  <c r="T138" i="37"/>
  <c r="T138" i="36"/>
  <c r="T70" i="37"/>
  <c r="T70" i="36"/>
  <c r="S5" i="37"/>
  <c r="S5" i="36"/>
  <c r="S237" i="37"/>
  <c r="S237" i="36"/>
  <c r="S151" i="37"/>
  <c r="S151" i="36"/>
  <c r="O176" i="37"/>
  <c r="O176" i="36"/>
  <c r="Q269" i="37"/>
  <c r="Q269" i="36"/>
  <c r="Q249" i="37"/>
  <c r="Q249" i="36"/>
  <c r="Q185" i="37"/>
  <c r="Q185" i="36"/>
  <c r="Q107" i="37"/>
  <c r="Q107" i="36"/>
  <c r="Q34" i="37"/>
  <c r="Q34" i="36"/>
  <c r="N275" i="37"/>
  <c r="N275" i="36"/>
  <c r="N34" i="37"/>
  <c r="N34" i="36"/>
  <c r="P241" i="37"/>
  <c r="P241" i="36"/>
  <c r="P173" i="37"/>
  <c r="P173" i="36"/>
  <c r="P51" i="37"/>
  <c r="P51" i="36"/>
  <c r="O218" i="37"/>
  <c r="O218" i="36"/>
  <c r="O40" i="37"/>
  <c r="O40" i="36"/>
  <c r="Q260" i="37"/>
  <c r="Q260" i="36"/>
  <c r="Q226" i="37"/>
  <c r="Q226" i="36"/>
  <c r="Q172" i="37"/>
  <c r="Q172" i="36"/>
  <c r="Q105" i="37"/>
  <c r="Q105" i="36"/>
  <c r="Q67" i="37"/>
  <c r="Q67" i="36"/>
  <c r="Q11" i="37"/>
  <c r="Q11" i="36"/>
  <c r="N197" i="37"/>
  <c r="N197" i="36"/>
  <c r="N22" i="37"/>
  <c r="N22" i="36"/>
  <c r="P238" i="37"/>
  <c r="P238" i="36"/>
  <c r="P203" i="37"/>
  <c r="P203" i="36"/>
  <c r="P146" i="37"/>
  <c r="P146" i="36"/>
  <c r="P96" i="37"/>
  <c r="P96" i="36"/>
  <c r="P40" i="37"/>
  <c r="P40" i="36"/>
  <c r="P9" i="37"/>
  <c r="P9" i="36"/>
  <c r="P289" i="36" s="1"/>
  <c r="N229" i="37"/>
  <c r="N229" i="36"/>
  <c r="N99" i="37"/>
  <c r="N99" i="36"/>
  <c r="T99" i="37"/>
  <c r="T99" i="36"/>
  <c r="O246" i="37"/>
  <c r="O246" i="36"/>
  <c r="O225" i="37"/>
  <c r="O225" i="36"/>
  <c r="O145" i="37"/>
  <c r="O145" i="36"/>
  <c r="O111" i="37"/>
  <c r="O111" i="36"/>
  <c r="O61" i="37"/>
  <c r="O61" i="36"/>
  <c r="O39" i="37"/>
  <c r="O39" i="36"/>
  <c r="N140" i="37"/>
  <c r="N140" i="36"/>
  <c r="M194" i="37"/>
  <c r="M194" i="36"/>
  <c r="M108" i="37"/>
  <c r="M108" i="36"/>
  <c r="P245" i="37"/>
  <c r="P245" i="36"/>
  <c r="O160" i="37"/>
  <c r="O160" i="36"/>
  <c r="O64" i="37"/>
  <c r="O64" i="36"/>
  <c r="J291" i="35"/>
  <c r="J289" i="34"/>
  <c r="Q288" i="37"/>
  <c r="Q288" i="36"/>
  <c r="Q262" i="37"/>
  <c r="Q262" i="36"/>
  <c r="Q250" i="37"/>
  <c r="Q250" i="36"/>
  <c r="Q194" i="37"/>
  <c r="Q194" i="36"/>
  <c r="Q184" i="37"/>
  <c r="Q184" i="36"/>
  <c r="Q145" i="37"/>
  <c r="Q145" i="36"/>
  <c r="Q121" i="37"/>
  <c r="Q121" i="36"/>
  <c r="Q79" i="37"/>
  <c r="Q79" i="36"/>
  <c r="N287" i="37"/>
  <c r="N287" i="36"/>
  <c r="S220" i="37"/>
  <c r="S220" i="36"/>
  <c r="S124" i="37"/>
  <c r="S124" i="36"/>
  <c r="S60" i="37"/>
  <c r="S60" i="36"/>
  <c r="Q268" i="37"/>
  <c r="Q268" i="36"/>
  <c r="Q286" i="37"/>
  <c r="Q286" i="36"/>
  <c r="Q265" i="37"/>
  <c r="Q265" i="36"/>
  <c r="Q283" i="37"/>
  <c r="Q283" i="36"/>
  <c r="Q245" i="37"/>
  <c r="Q245" i="36"/>
  <c r="Q231" i="37"/>
  <c r="Q231" i="36"/>
  <c r="Q256" i="37"/>
  <c r="Q256" i="36"/>
  <c r="Q258" i="37"/>
  <c r="Q258" i="36"/>
  <c r="Q217" i="37"/>
  <c r="Q217" i="36"/>
  <c r="Q213" i="37"/>
  <c r="Q213" i="36"/>
  <c r="Q199" i="37"/>
  <c r="Q199" i="36"/>
  <c r="Q202" i="37"/>
  <c r="Q202" i="36"/>
  <c r="Q159" i="37"/>
  <c r="Q159" i="36"/>
  <c r="Q161" i="37"/>
  <c r="Q161" i="36"/>
  <c r="Q163" i="37"/>
  <c r="Q163" i="36"/>
  <c r="Q165" i="37"/>
  <c r="Q165" i="36"/>
  <c r="Q153" i="37"/>
  <c r="Q153" i="36"/>
  <c r="Q157" i="37"/>
  <c r="Q157" i="36"/>
  <c r="Q139" i="37"/>
  <c r="Q139" i="36"/>
  <c r="Q127" i="37"/>
  <c r="Q127" i="36"/>
  <c r="Q106" i="37"/>
  <c r="Q106" i="36"/>
  <c r="Q116" i="37"/>
  <c r="Q116" i="36"/>
  <c r="Q88" i="37"/>
  <c r="Q88" i="36"/>
  <c r="Q84" i="37"/>
  <c r="Q84" i="36"/>
  <c r="Q56" i="37"/>
  <c r="Q56" i="36"/>
  <c r="Q58" i="37"/>
  <c r="Q58" i="36"/>
  <c r="Q60" i="37"/>
  <c r="Q60" i="36"/>
  <c r="Q39" i="37"/>
  <c r="Q39" i="36"/>
  <c r="Q41" i="37"/>
  <c r="Q41" i="36"/>
  <c r="Q35" i="37"/>
  <c r="Q35" i="36"/>
  <c r="Q21" i="37"/>
  <c r="Q21" i="36"/>
  <c r="Q289" i="36" s="1"/>
  <c r="Q16" i="37"/>
  <c r="Q16" i="36"/>
  <c r="Q5" i="37"/>
  <c r="Q5" i="36"/>
  <c r="N264" i="37"/>
  <c r="N264" i="36"/>
  <c r="N274" i="37"/>
  <c r="N274" i="36"/>
  <c r="N269" i="37"/>
  <c r="N269" i="36"/>
  <c r="N195" i="37"/>
  <c r="N195" i="36"/>
  <c r="N198" i="37"/>
  <c r="N198" i="36"/>
  <c r="N106" i="37"/>
  <c r="N106" i="36"/>
  <c r="N116" i="37"/>
  <c r="N116" i="36"/>
  <c r="N118" i="37"/>
  <c r="N118" i="36"/>
  <c r="N120" i="37"/>
  <c r="N120" i="36"/>
  <c r="N35" i="37"/>
  <c r="N35" i="36"/>
  <c r="N21" i="37"/>
  <c r="N21" i="36"/>
  <c r="N46" i="37"/>
  <c r="N46" i="36"/>
  <c r="N40" i="37"/>
  <c r="N40" i="36"/>
  <c r="P286" i="37"/>
  <c r="P286" i="36"/>
  <c r="P265" i="37"/>
  <c r="P265" i="36"/>
  <c r="P283" i="37"/>
  <c r="P283" i="36"/>
  <c r="P262" i="37"/>
  <c r="P262" i="36"/>
  <c r="P248" i="37"/>
  <c r="P248" i="36"/>
  <c r="P250" i="37"/>
  <c r="P250" i="36"/>
  <c r="P244" i="37"/>
  <c r="P244" i="36"/>
  <c r="P218" i="37"/>
  <c r="P218" i="36"/>
  <c r="P223" i="37"/>
  <c r="P223" i="36"/>
  <c r="P193" i="37"/>
  <c r="P193" i="36"/>
  <c r="P189" i="37"/>
  <c r="P189" i="36"/>
  <c r="P176" i="37"/>
  <c r="P176" i="36"/>
  <c r="P178" i="37"/>
  <c r="P178" i="36"/>
  <c r="P180" i="37"/>
  <c r="P180" i="36"/>
  <c r="P182" i="37"/>
  <c r="P182" i="36"/>
  <c r="P155" i="37"/>
  <c r="P155" i="36"/>
  <c r="P137" i="37"/>
  <c r="P137" i="36"/>
  <c r="P141" i="37"/>
  <c r="P141" i="36"/>
  <c r="P113" i="37"/>
  <c r="P113" i="36"/>
  <c r="P100" i="37"/>
  <c r="P100" i="36"/>
  <c r="P102" i="37"/>
  <c r="P102" i="36"/>
  <c r="P90" i="37"/>
  <c r="P90" i="36"/>
  <c r="P86" i="37"/>
  <c r="P86" i="36"/>
  <c r="P73" i="37"/>
  <c r="P73" i="36"/>
  <c r="P75" i="37"/>
  <c r="P75" i="36"/>
  <c r="P62" i="37"/>
  <c r="P62" i="36"/>
  <c r="P33" i="37"/>
  <c r="P33" i="36"/>
  <c r="P27" i="37"/>
  <c r="P27" i="36"/>
  <c r="P52" i="37"/>
  <c r="P52" i="36"/>
  <c r="P38" i="37"/>
  <c r="P38" i="36"/>
  <c r="P18" i="37"/>
  <c r="P18" i="36"/>
  <c r="J289" i="35"/>
  <c r="N232" i="37"/>
  <c r="N232" i="36"/>
  <c r="N234" i="37"/>
  <c r="N234" i="36"/>
  <c r="N228" i="37"/>
  <c r="N228" i="36"/>
  <c r="N253" i="37"/>
  <c r="N253" i="36"/>
  <c r="N170" i="37"/>
  <c r="N170" i="36"/>
  <c r="N172" i="37"/>
  <c r="N172" i="36"/>
  <c r="N174" i="37"/>
  <c r="N174" i="36"/>
  <c r="N176" i="37"/>
  <c r="N176" i="36"/>
  <c r="N85" i="37"/>
  <c r="N85" i="36"/>
  <c r="N10" i="37"/>
  <c r="N10" i="36"/>
  <c r="N14" i="37"/>
  <c r="N14" i="36"/>
  <c r="P199" i="37"/>
  <c r="P199" i="36"/>
  <c r="T163" i="37"/>
  <c r="T163" i="36"/>
  <c r="P119" i="37"/>
  <c r="P119" i="36"/>
  <c r="T83" i="37"/>
  <c r="T83" i="36"/>
  <c r="T43" i="37"/>
  <c r="T43" i="36"/>
  <c r="P7" i="37"/>
  <c r="P7" i="36"/>
  <c r="O264" i="37"/>
  <c r="O264" i="36"/>
  <c r="O274" i="37"/>
  <c r="O274" i="36"/>
  <c r="O269" i="37"/>
  <c r="O269" i="36"/>
  <c r="O231" i="37"/>
  <c r="O231" i="36"/>
  <c r="O256" i="37"/>
  <c r="O256" i="36"/>
  <c r="O258" i="37"/>
  <c r="O258" i="36"/>
  <c r="O252" i="37"/>
  <c r="O252" i="36"/>
  <c r="O217" i="37"/>
  <c r="O217" i="36"/>
  <c r="O213" i="37"/>
  <c r="O213" i="36"/>
  <c r="O221" i="37"/>
  <c r="O221" i="36"/>
  <c r="O204" i="37"/>
  <c r="O204" i="36"/>
  <c r="O199" i="37"/>
  <c r="O199" i="36"/>
  <c r="O178" i="37"/>
  <c r="O178" i="36"/>
  <c r="O180" i="37"/>
  <c r="O180" i="36"/>
  <c r="O182" i="37"/>
  <c r="O182" i="36"/>
  <c r="O154" i="37"/>
  <c r="O154" i="36"/>
  <c r="O143" i="37"/>
  <c r="O143" i="36"/>
  <c r="O132" i="37"/>
  <c r="O132" i="36"/>
  <c r="O113" i="37"/>
  <c r="O113" i="36"/>
  <c r="O100" i="37"/>
  <c r="O100" i="36"/>
  <c r="O102" i="37"/>
  <c r="O102" i="36"/>
  <c r="O89" i="37"/>
  <c r="O89" i="36"/>
  <c r="O85" i="37"/>
  <c r="O85" i="36"/>
  <c r="O73" i="37"/>
  <c r="O73" i="36"/>
  <c r="O75" i="37"/>
  <c r="O75" i="36"/>
  <c r="O62" i="37"/>
  <c r="O62" i="36"/>
  <c r="O33" i="37"/>
  <c r="O33" i="36"/>
  <c r="O27" i="37"/>
  <c r="O27" i="36"/>
  <c r="O52" i="37"/>
  <c r="O52" i="36"/>
  <c r="O38" i="37"/>
  <c r="O38" i="36"/>
  <c r="O17" i="37"/>
  <c r="O17" i="36"/>
  <c r="O6" i="37"/>
  <c r="O6" i="36"/>
  <c r="N218" i="37"/>
  <c r="N218" i="36"/>
  <c r="N214" i="37"/>
  <c r="N214" i="36"/>
  <c r="N130" i="37"/>
  <c r="N130" i="36"/>
  <c r="N134" i="37"/>
  <c r="N134" i="36"/>
  <c r="N59" i="37"/>
  <c r="N59" i="36"/>
  <c r="N69" i="37"/>
  <c r="N69" i="36"/>
  <c r="N79" i="37"/>
  <c r="N79" i="36"/>
  <c r="T281" i="37"/>
  <c r="T281" i="36"/>
  <c r="N149" i="37"/>
  <c r="N149" i="36"/>
  <c r="P229" i="37"/>
  <c r="P229" i="36"/>
  <c r="M178" i="37"/>
  <c r="M178" i="36"/>
  <c r="M138" i="37"/>
  <c r="M138" i="36"/>
  <c r="Q102" i="37"/>
  <c r="Q102" i="36"/>
  <c r="Q62" i="37"/>
  <c r="Q62" i="36"/>
  <c r="M26" i="37"/>
  <c r="M26" i="36"/>
  <c r="M280" i="37"/>
  <c r="M280" i="36"/>
  <c r="M267" i="37"/>
  <c r="M267" i="36"/>
  <c r="M285" i="37"/>
  <c r="M285" i="36"/>
  <c r="M240" i="37"/>
  <c r="M240" i="36"/>
  <c r="M242" i="37"/>
  <c r="M242" i="36"/>
  <c r="M236" i="37"/>
  <c r="M236" i="36"/>
  <c r="M261" i="37"/>
  <c r="M261" i="36"/>
  <c r="M247" i="37"/>
  <c r="M247" i="36"/>
  <c r="M214" i="37"/>
  <c r="M214" i="36"/>
  <c r="M227" i="37"/>
  <c r="M227" i="36"/>
  <c r="M197" i="37"/>
  <c r="M197" i="36"/>
  <c r="M192" i="37"/>
  <c r="M192" i="36"/>
  <c r="M187" i="37"/>
  <c r="M187" i="36"/>
  <c r="M158" i="37"/>
  <c r="M158" i="36"/>
  <c r="M160" i="37"/>
  <c r="M160" i="36"/>
  <c r="M147" i="37"/>
  <c r="M147" i="36"/>
  <c r="M151" i="37"/>
  <c r="M151" i="36"/>
  <c r="M140" i="37"/>
  <c r="M140" i="36"/>
  <c r="M137" i="37"/>
  <c r="M137" i="36"/>
  <c r="M101" i="37"/>
  <c r="M101" i="36"/>
  <c r="M103" i="37"/>
  <c r="M103" i="36"/>
  <c r="M105" i="37"/>
  <c r="M105" i="36"/>
  <c r="M93" i="37"/>
  <c r="M93" i="36"/>
  <c r="M97" i="37"/>
  <c r="M97" i="36"/>
  <c r="M61" i="37"/>
  <c r="M61" i="36"/>
  <c r="M71" i="37"/>
  <c r="M71" i="36"/>
  <c r="M73" i="37"/>
  <c r="M73" i="36"/>
  <c r="M28" i="37"/>
  <c r="M28" i="36"/>
  <c r="M53" i="37"/>
  <c r="M53" i="36"/>
  <c r="M39" i="37"/>
  <c r="M39" i="36"/>
  <c r="M41" i="37"/>
  <c r="M41" i="36"/>
  <c r="M14" i="37"/>
  <c r="M14" i="36"/>
  <c r="T274" i="37"/>
  <c r="T274" i="36"/>
  <c r="T269" i="37"/>
  <c r="T269" i="36"/>
  <c r="T287" i="37"/>
  <c r="T287" i="36"/>
  <c r="T258" i="37"/>
  <c r="T258" i="36"/>
  <c r="T252" i="37"/>
  <c r="T252" i="36"/>
  <c r="T238" i="37"/>
  <c r="T238" i="36"/>
  <c r="T263" i="37"/>
  <c r="T263" i="36"/>
  <c r="T214" i="37"/>
  <c r="T214" i="36"/>
  <c r="T226" i="37"/>
  <c r="T226" i="36"/>
  <c r="T197" i="37"/>
  <c r="T197" i="36"/>
  <c r="T192" i="37"/>
  <c r="T192" i="36"/>
  <c r="T172" i="37"/>
  <c r="T172" i="36"/>
  <c r="T174" i="37"/>
  <c r="T174" i="36"/>
  <c r="T176" i="37"/>
  <c r="T176" i="36"/>
  <c r="T178" i="37"/>
  <c r="T178" i="36"/>
  <c r="T151" i="37"/>
  <c r="T151" i="36"/>
  <c r="T140" i="37"/>
  <c r="T140" i="36"/>
  <c r="T137" i="37"/>
  <c r="T137" i="36"/>
  <c r="T109" i="37"/>
  <c r="T109" i="36"/>
  <c r="T111" i="37"/>
  <c r="T111" i="36"/>
  <c r="T113" i="37"/>
  <c r="T113" i="36"/>
  <c r="T93" i="37"/>
  <c r="T93" i="36"/>
  <c r="T97" i="37"/>
  <c r="T97" i="36"/>
  <c r="T77" i="37"/>
  <c r="T77" i="36"/>
  <c r="T56" i="37"/>
  <c r="T56" i="36"/>
  <c r="T58" i="37"/>
  <c r="T58" i="36"/>
  <c r="T52" i="37"/>
  <c r="T52" i="36"/>
  <c r="T38" i="37"/>
  <c r="T38" i="36"/>
  <c r="T32" i="37"/>
  <c r="T32" i="36"/>
  <c r="T34" i="37"/>
  <c r="T34" i="36"/>
  <c r="T14" i="37"/>
  <c r="T14" i="36"/>
  <c r="T18" i="37"/>
  <c r="T18" i="36"/>
  <c r="S8" i="37"/>
  <c r="S8" i="36"/>
  <c r="P253" i="37"/>
  <c r="P253" i="36"/>
  <c r="N113" i="37"/>
  <c r="N113" i="36"/>
  <c r="N25" i="37"/>
  <c r="N25" i="36"/>
  <c r="S283" i="37"/>
  <c r="S283" i="36"/>
  <c r="S278" i="37"/>
  <c r="S278" i="36"/>
  <c r="S288" i="37"/>
  <c r="S288" i="36"/>
  <c r="S235" i="37"/>
  <c r="S235" i="36"/>
  <c r="S260" i="37"/>
  <c r="S260" i="36"/>
  <c r="S246" i="37"/>
  <c r="S246" i="36"/>
  <c r="S232" i="37"/>
  <c r="S232" i="36"/>
  <c r="S213" i="37"/>
  <c r="S213" i="36"/>
  <c r="S218" i="37"/>
  <c r="S218" i="36"/>
  <c r="S225" i="37"/>
  <c r="S225" i="36"/>
  <c r="S199" i="37"/>
  <c r="S199" i="36"/>
  <c r="S202" i="37"/>
  <c r="S202" i="36"/>
  <c r="S174" i="37"/>
  <c r="S174" i="36"/>
  <c r="S176" i="37"/>
  <c r="S176" i="36"/>
  <c r="S178" i="37"/>
  <c r="S178" i="36"/>
  <c r="S150" i="37"/>
  <c r="S150" i="36"/>
  <c r="S154" i="37"/>
  <c r="S154" i="36"/>
  <c r="S136" i="37"/>
  <c r="S136" i="36"/>
  <c r="S109" i="37"/>
  <c r="S109" i="36"/>
  <c r="S111" i="37"/>
  <c r="S111" i="36"/>
  <c r="S113" i="37"/>
  <c r="S113" i="36"/>
  <c r="S85" i="37"/>
  <c r="S85" i="36"/>
  <c r="S89" i="37"/>
  <c r="S89" i="36"/>
  <c r="S77" i="37"/>
  <c r="S77" i="36"/>
  <c r="S56" i="37"/>
  <c r="S56" i="36"/>
  <c r="S58" i="37"/>
  <c r="S58" i="36"/>
  <c r="S21" i="37"/>
  <c r="S21" i="36"/>
  <c r="S46" i="37"/>
  <c r="S46" i="36"/>
  <c r="S40" i="37"/>
  <c r="S40" i="36"/>
  <c r="S42" i="37"/>
  <c r="S42" i="36"/>
  <c r="R284" i="37"/>
  <c r="R284" i="36"/>
  <c r="R279" i="37"/>
  <c r="R279" i="36"/>
  <c r="R281" i="37"/>
  <c r="R281" i="36"/>
  <c r="R228" i="37"/>
  <c r="R228" i="36"/>
  <c r="R253" i="37"/>
  <c r="R253" i="36"/>
  <c r="R239" i="37"/>
  <c r="R239" i="36"/>
  <c r="R233" i="37"/>
  <c r="R233" i="36"/>
  <c r="R213" i="37"/>
  <c r="R213" i="36"/>
  <c r="R218" i="37"/>
  <c r="R218" i="36"/>
  <c r="R224" i="37"/>
  <c r="R224" i="36"/>
  <c r="R206" i="37"/>
  <c r="R206" i="36"/>
  <c r="R201" i="37"/>
  <c r="R201" i="36"/>
  <c r="R173" i="37"/>
  <c r="R173" i="36"/>
  <c r="R175" i="37"/>
  <c r="R175" i="36"/>
  <c r="R177" i="37"/>
  <c r="R177" i="36"/>
  <c r="R179" i="37"/>
  <c r="R179" i="36"/>
  <c r="R150" i="37"/>
  <c r="R150" i="36"/>
  <c r="R154" i="37"/>
  <c r="R154" i="36"/>
  <c r="R142" i="37"/>
  <c r="R142" i="36"/>
  <c r="R139" i="37"/>
  <c r="R139" i="36"/>
  <c r="R110" i="37"/>
  <c r="R110" i="36"/>
  <c r="R112" i="37"/>
  <c r="R112" i="36"/>
  <c r="R122" i="37"/>
  <c r="R122" i="36"/>
  <c r="R85" i="37"/>
  <c r="R85" i="36"/>
  <c r="R89" i="37"/>
  <c r="R89" i="36"/>
  <c r="R61" i="37"/>
  <c r="R61" i="36"/>
  <c r="R71" i="37"/>
  <c r="R71" i="36"/>
  <c r="R73" i="37"/>
  <c r="R73" i="36"/>
  <c r="R75" i="37"/>
  <c r="R75" i="36"/>
  <c r="R45" i="37"/>
  <c r="R45" i="36"/>
  <c r="R31" i="37"/>
  <c r="R31" i="36"/>
  <c r="R33" i="37"/>
  <c r="R33" i="36"/>
  <c r="R27" i="37"/>
  <c r="R27" i="36"/>
  <c r="R52" i="37"/>
  <c r="R52" i="36"/>
  <c r="R16" i="37"/>
  <c r="R16" i="36"/>
  <c r="S148" i="37"/>
  <c r="S148" i="36"/>
  <c r="Q284" i="37"/>
  <c r="Q284" i="36"/>
  <c r="Q247" i="37"/>
  <c r="Q247" i="36"/>
  <c r="Q203" i="37"/>
  <c r="Q203" i="36"/>
  <c r="Q181" i="37"/>
  <c r="Q181" i="36"/>
  <c r="Q112" i="37"/>
  <c r="Q112" i="36"/>
  <c r="Q72" i="37"/>
  <c r="Q72" i="36"/>
  <c r="Q26" i="37"/>
  <c r="Q26" i="36"/>
  <c r="Q17" i="37"/>
  <c r="Q17" i="36"/>
  <c r="N285" i="37"/>
  <c r="N285" i="36"/>
  <c r="N122" i="37"/>
  <c r="N122" i="36"/>
  <c r="N51" i="37"/>
  <c r="N51" i="36"/>
  <c r="P281" i="37"/>
  <c r="P281" i="36"/>
  <c r="P260" i="37"/>
  <c r="P260" i="36"/>
  <c r="P165" i="37"/>
  <c r="P165" i="36"/>
  <c r="P118" i="37"/>
  <c r="P118" i="36"/>
  <c r="P78" i="37"/>
  <c r="P78" i="36"/>
  <c r="N159" i="37"/>
  <c r="N159" i="36"/>
  <c r="P191" i="37"/>
  <c r="P191" i="36"/>
  <c r="T35" i="37"/>
  <c r="T35" i="36"/>
  <c r="O241" i="37"/>
  <c r="O241" i="36"/>
  <c r="O201" i="37"/>
  <c r="O201" i="36"/>
  <c r="O155" i="37"/>
  <c r="O155" i="36"/>
  <c r="O116" i="37"/>
  <c r="O116" i="36"/>
  <c r="O60" i="37"/>
  <c r="O60" i="36"/>
  <c r="O29" i="37"/>
  <c r="O29" i="36"/>
  <c r="N216" i="37"/>
  <c r="N216" i="36"/>
  <c r="N62" i="37"/>
  <c r="N62" i="36"/>
  <c r="M170" i="37"/>
  <c r="M170" i="36"/>
  <c r="M283" i="37"/>
  <c r="M283" i="36"/>
  <c r="M216" i="37"/>
  <c r="M216" i="36"/>
  <c r="M172" i="37"/>
  <c r="M172" i="36"/>
  <c r="M152" i="37"/>
  <c r="M152" i="36"/>
  <c r="M121" i="37"/>
  <c r="M121" i="36"/>
  <c r="M19" i="37"/>
  <c r="M19" i="36"/>
  <c r="M24" i="37"/>
  <c r="M24" i="36"/>
  <c r="T285" i="37"/>
  <c r="T285" i="36"/>
  <c r="T254" i="37"/>
  <c r="T254" i="36"/>
  <c r="T222" i="37"/>
  <c r="T222" i="36"/>
  <c r="T161" i="37"/>
  <c r="T161" i="36"/>
  <c r="T125" i="37"/>
  <c r="T125" i="36"/>
  <c r="T98" i="37"/>
  <c r="T98" i="36"/>
  <c r="T54" i="37"/>
  <c r="T54" i="36"/>
  <c r="S9" i="37"/>
  <c r="S9" i="36"/>
  <c r="S276" i="37"/>
  <c r="S276" i="36"/>
  <c r="S262" i="37"/>
  <c r="S262" i="36"/>
  <c r="S197" i="37"/>
  <c r="S197" i="36"/>
  <c r="S159" i="37"/>
  <c r="S159" i="36"/>
  <c r="S137" i="37"/>
  <c r="S137" i="36"/>
  <c r="S106" i="37"/>
  <c r="S106" i="36"/>
  <c r="S72" i="37"/>
  <c r="S72" i="36"/>
  <c r="S25" i="37"/>
  <c r="S25" i="36"/>
  <c r="R277" i="37"/>
  <c r="R277" i="36"/>
  <c r="R230" i="37"/>
  <c r="R230" i="36"/>
  <c r="R219" i="37"/>
  <c r="R219" i="36"/>
  <c r="R202" i="37"/>
  <c r="R202" i="36"/>
  <c r="R164" i="37"/>
  <c r="R164" i="36"/>
  <c r="R136" i="37"/>
  <c r="R136" i="36"/>
  <c r="R115" i="37"/>
  <c r="R115" i="36"/>
  <c r="R77" i="37"/>
  <c r="R77" i="36"/>
  <c r="R22" i="37"/>
  <c r="R22" i="36"/>
  <c r="R13" i="37"/>
  <c r="R13" i="36"/>
  <c r="O112" i="37"/>
  <c r="O112" i="36"/>
  <c r="Q287" i="37"/>
  <c r="Q287" i="36"/>
  <c r="Q255" i="37"/>
  <c r="Q255" i="36"/>
  <c r="Q196" i="37"/>
  <c r="Q196" i="36"/>
  <c r="Q147" i="37"/>
  <c r="Q147" i="36"/>
  <c r="Q97" i="37"/>
  <c r="Q97" i="36"/>
  <c r="Q32" i="37"/>
  <c r="Q32" i="36"/>
  <c r="N288" i="37"/>
  <c r="N288" i="36"/>
  <c r="N107" i="37"/>
  <c r="N107" i="36"/>
  <c r="N45" i="37"/>
  <c r="N45" i="36"/>
  <c r="P266" i="37"/>
  <c r="P266" i="36"/>
  <c r="P243" i="37"/>
  <c r="P243" i="36"/>
  <c r="P202" i="37"/>
  <c r="P202" i="36"/>
  <c r="P145" i="37"/>
  <c r="P145" i="36"/>
  <c r="P114" i="37"/>
  <c r="P114" i="36"/>
  <c r="P64" i="37"/>
  <c r="P64" i="36"/>
  <c r="P26" i="37"/>
  <c r="P26" i="36"/>
  <c r="P12" i="37"/>
  <c r="P12" i="36"/>
  <c r="N258" i="37"/>
  <c r="N258" i="36"/>
  <c r="N167" i="37"/>
  <c r="N167" i="36"/>
  <c r="O169" i="37"/>
  <c r="O169" i="36"/>
  <c r="O136" i="37"/>
  <c r="O136" i="36"/>
  <c r="O8" i="37"/>
  <c r="O8" i="36"/>
  <c r="Q282" i="37"/>
  <c r="Q282" i="36"/>
  <c r="Q232" i="37"/>
  <c r="Q232" i="36"/>
  <c r="Q193" i="37"/>
  <c r="Q193" i="36"/>
  <c r="Q170" i="37"/>
  <c r="Q170" i="36"/>
  <c r="Q148" i="37"/>
  <c r="Q148" i="36"/>
  <c r="Q125" i="37"/>
  <c r="Q125" i="36"/>
  <c r="Q65" i="37"/>
  <c r="Q65" i="36"/>
  <c r="Q36" i="37"/>
  <c r="Q36" i="36"/>
  <c r="N273" i="37"/>
  <c r="N273" i="36"/>
  <c r="N125" i="37"/>
  <c r="N125" i="36"/>
  <c r="I291" i="35"/>
  <c r="I289" i="34"/>
  <c r="P263" i="37"/>
  <c r="P263" i="36"/>
  <c r="P192" i="37"/>
  <c r="P192" i="36"/>
  <c r="P187" i="37"/>
  <c r="P187" i="36"/>
  <c r="P120" i="37"/>
  <c r="P120" i="36"/>
  <c r="P80" i="37"/>
  <c r="P80" i="36"/>
  <c r="P13" i="37"/>
  <c r="P13" i="36"/>
  <c r="N254" i="37"/>
  <c r="N254" i="36"/>
  <c r="N183" i="37"/>
  <c r="N183" i="36"/>
  <c r="N5" i="37"/>
  <c r="N5" i="36"/>
  <c r="T139" i="37"/>
  <c r="T139" i="36"/>
  <c r="O271" i="37"/>
  <c r="O271" i="36"/>
  <c r="O232" i="37"/>
  <c r="O232" i="36"/>
  <c r="O253" i="37"/>
  <c r="O253" i="36"/>
  <c r="O187" i="37"/>
  <c r="O187" i="36"/>
  <c r="O149" i="37"/>
  <c r="O149" i="36"/>
  <c r="O107" i="37"/>
  <c r="O107" i="36"/>
  <c r="O95" i="37"/>
  <c r="O95" i="36"/>
  <c r="O28" i="37"/>
  <c r="O28" i="36"/>
  <c r="N66" i="37"/>
  <c r="N66" i="36"/>
  <c r="N55" i="37"/>
  <c r="N55" i="36"/>
  <c r="M114" i="37"/>
  <c r="M114" i="36"/>
  <c r="M135" i="37"/>
  <c r="M135" i="36"/>
  <c r="O192" i="37"/>
  <c r="O192" i="36"/>
  <c r="O96" i="37"/>
  <c r="O96" i="36"/>
  <c r="O32" i="37"/>
  <c r="O32" i="36"/>
  <c r="Q278" i="37"/>
  <c r="Q278" i="36"/>
  <c r="Q237" i="37"/>
  <c r="Q237" i="36"/>
  <c r="Q248" i="37"/>
  <c r="Q248" i="36"/>
  <c r="Q209" i="37"/>
  <c r="Q209" i="36"/>
  <c r="Q220" i="37"/>
  <c r="Q220" i="36"/>
  <c r="Q205" i="37"/>
  <c r="Q205" i="36"/>
  <c r="Q188" i="37"/>
  <c r="Q188" i="36"/>
  <c r="Q149" i="37"/>
  <c r="Q149" i="36"/>
  <c r="Q119" i="37"/>
  <c r="Q119" i="36"/>
  <c r="Q108" i="37"/>
  <c r="Q108" i="36"/>
  <c r="Q99" i="37"/>
  <c r="Q99" i="36"/>
  <c r="Q81" i="37"/>
  <c r="Q81" i="36"/>
  <c r="Q31" i="37"/>
  <c r="Q31" i="36"/>
  <c r="N266" i="37"/>
  <c r="N266" i="36"/>
  <c r="S188" i="37"/>
  <c r="S188" i="36"/>
  <c r="S156" i="37"/>
  <c r="S156" i="36"/>
  <c r="S92" i="37"/>
  <c r="S92" i="36"/>
  <c r="S28" i="37"/>
  <c r="S28" i="36"/>
  <c r="O216" i="37"/>
  <c r="O216" i="36"/>
  <c r="O184" i="37"/>
  <c r="O184" i="36"/>
  <c r="O152" i="37"/>
  <c r="O152" i="36"/>
  <c r="O120" i="37"/>
  <c r="O120" i="36"/>
  <c r="O88" i="37"/>
  <c r="O88" i="36"/>
  <c r="O56" i="37"/>
  <c r="O56" i="36"/>
  <c r="O24" i="37"/>
  <c r="O24" i="36"/>
  <c r="Q276" i="37"/>
  <c r="Q276" i="36"/>
  <c r="Q271" i="37"/>
  <c r="Q271" i="36"/>
  <c r="Q273" i="37"/>
  <c r="Q273" i="36"/>
  <c r="Q228" i="37"/>
  <c r="Q228" i="36"/>
  <c r="Q253" i="37"/>
  <c r="Q253" i="36"/>
  <c r="Q239" i="37"/>
  <c r="Q239" i="36"/>
  <c r="Q233" i="37"/>
  <c r="Q233" i="36"/>
  <c r="Q235" i="37"/>
  <c r="Q235" i="36"/>
  <c r="Q210" i="37"/>
  <c r="Q210" i="36"/>
  <c r="Q222" i="37"/>
  <c r="Q222" i="36"/>
  <c r="Q207" i="37"/>
  <c r="Q207" i="36"/>
  <c r="Q195" i="37"/>
  <c r="Q195" i="36"/>
  <c r="Q167" i="37"/>
  <c r="Q167" i="36"/>
  <c r="Q169" i="37"/>
  <c r="Q169" i="36"/>
  <c r="Q171" i="37"/>
  <c r="Q171" i="36"/>
  <c r="Q173" i="37"/>
  <c r="Q173" i="36"/>
  <c r="Q146" i="37"/>
  <c r="Q146" i="36"/>
  <c r="Q135" i="37"/>
  <c r="Q135" i="36"/>
  <c r="Q132" i="37"/>
  <c r="Q132" i="36"/>
  <c r="Q104" i="37"/>
  <c r="Q104" i="36"/>
  <c r="Q114" i="37"/>
  <c r="Q114" i="36"/>
  <c r="Q124" i="37"/>
  <c r="Q124" i="36"/>
  <c r="Q96" i="37"/>
  <c r="Q96" i="36"/>
  <c r="Q92" i="37"/>
  <c r="Q92" i="36"/>
  <c r="Q64" i="37"/>
  <c r="Q64" i="36"/>
  <c r="Q66" i="37"/>
  <c r="Q66" i="36"/>
  <c r="Q68" i="37"/>
  <c r="Q68" i="36"/>
  <c r="Q47" i="37"/>
  <c r="Q47" i="36"/>
  <c r="Q49" i="37"/>
  <c r="Q49" i="36"/>
  <c r="Q43" i="37"/>
  <c r="Q43" i="36"/>
  <c r="Q29" i="37"/>
  <c r="Q29" i="36"/>
  <c r="Q9" i="37"/>
  <c r="Q9" i="36"/>
  <c r="Q13" i="37"/>
  <c r="Q13" i="36"/>
  <c r="N272" i="37"/>
  <c r="N272" i="36"/>
  <c r="N282" i="37"/>
  <c r="N282" i="36"/>
  <c r="N277" i="37"/>
  <c r="N277" i="36"/>
  <c r="N203" i="37"/>
  <c r="N203" i="36"/>
  <c r="N206" i="37"/>
  <c r="N206" i="36"/>
  <c r="N114" i="37"/>
  <c r="N114" i="36"/>
  <c r="N124" i="37"/>
  <c r="N124" i="36"/>
  <c r="N126" i="37"/>
  <c r="N126" i="36"/>
  <c r="N128" i="37"/>
  <c r="N128" i="36"/>
  <c r="N43" i="37"/>
  <c r="N43" i="36"/>
  <c r="N29" i="37"/>
  <c r="N29" i="36"/>
  <c r="N54" i="37"/>
  <c r="N54" i="36"/>
  <c r="N48" i="37"/>
  <c r="N48" i="36"/>
  <c r="P271" i="37"/>
  <c r="P271" i="36"/>
  <c r="P273" i="37"/>
  <c r="P273" i="36"/>
  <c r="P268" i="37"/>
  <c r="P268" i="36"/>
  <c r="P231" i="37"/>
  <c r="P231" i="36"/>
  <c r="P256" i="37"/>
  <c r="P256" i="36"/>
  <c r="P258" i="37"/>
  <c r="P258" i="36"/>
  <c r="P252" i="37"/>
  <c r="P252" i="36"/>
  <c r="P211" i="37"/>
  <c r="P211" i="36"/>
  <c r="P224" i="37"/>
  <c r="P224" i="36"/>
  <c r="P201" i="37"/>
  <c r="P201" i="36"/>
  <c r="P197" i="37"/>
  <c r="P197" i="36"/>
  <c r="P184" i="37"/>
  <c r="P184" i="36"/>
  <c r="P186" i="37"/>
  <c r="P186" i="36"/>
  <c r="P188" i="37"/>
  <c r="P188" i="36"/>
  <c r="P144" i="37"/>
  <c r="P144" i="36"/>
  <c r="P148" i="37"/>
  <c r="P148" i="36"/>
  <c r="P130" i="37"/>
  <c r="P130" i="36"/>
  <c r="P134" i="37"/>
  <c r="P134" i="36"/>
  <c r="P121" i="37"/>
  <c r="P121" i="36"/>
  <c r="P108" i="37"/>
  <c r="P108" i="36"/>
  <c r="P110" i="37"/>
  <c r="P110" i="36"/>
  <c r="P98" i="37"/>
  <c r="P98" i="36"/>
  <c r="P94" i="37"/>
  <c r="P94" i="36"/>
  <c r="P81" i="37"/>
  <c r="P81" i="36"/>
  <c r="P83" i="37"/>
  <c r="P83" i="36"/>
  <c r="P70" i="37"/>
  <c r="P70" i="36"/>
  <c r="P41" i="37"/>
  <c r="P41" i="36"/>
  <c r="P35" i="37"/>
  <c r="P35" i="36"/>
  <c r="P21" i="37"/>
  <c r="P21" i="36"/>
  <c r="P46" i="37"/>
  <c r="P46" i="36"/>
  <c r="P11" i="37"/>
  <c r="P11" i="36"/>
  <c r="N240" i="37"/>
  <c r="N240" i="36"/>
  <c r="N242" i="37"/>
  <c r="N242" i="36"/>
  <c r="N236" i="37"/>
  <c r="N236" i="36"/>
  <c r="N261" i="37"/>
  <c r="N261" i="36"/>
  <c r="N178" i="37"/>
  <c r="N178" i="36"/>
  <c r="N180" i="37"/>
  <c r="N180" i="36"/>
  <c r="N182" i="37"/>
  <c r="N182" i="36"/>
  <c r="N184" i="37"/>
  <c r="N184" i="36"/>
  <c r="N93" i="37"/>
  <c r="N93" i="36"/>
  <c r="N18" i="37"/>
  <c r="N18" i="36"/>
  <c r="N7" i="37"/>
  <c r="N7" i="36"/>
  <c r="N289" i="36" s="1"/>
  <c r="T195" i="37"/>
  <c r="T195" i="36"/>
  <c r="P159" i="37"/>
  <c r="P159" i="36"/>
  <c r="T115" i="37"/>
  <c r="T115" i="36"/>
  <c r="T75" i="37"/>
  <c r="T75" i="36"/>
  <c r="P39" i="37"/>
  <c r="P39" i="36"/>
  <c r="H291" i="35"/>
  <c r="H289" i="34"/>
  <c r="O272" i="37"/>
  <c r="O272" i="36"/>
  <c r="O282" i="37"/>
  <c r="O282" i="36"/>
  <c r="O277" i="37"/>
  <c r="O277" i="36"/>
  <c r="O239" i="37"/>
  <c r="O239" i="36"/>
  <c r="O233" i="37"/>
  <c r="O233" i="36"/>
  <c r="O235" i="37"/>
  <c r="O235" i="36"/>
  <c r="O260" i="37"/>
  <c r="O260" i="36"/>
  <c r="O222" i="37"/>
  <c r="O222" i="36"/>
  <c r="O214" i="37"/>
  <c r="O214" i="36"/>
  <c r="O193" i="37"/>
  <c r="O193" i="36"/>
  <c r="O189" i="37"/>
  <c r="O189" i="36"/>
  <c r="O207" i="37"/>
  <c r="O207" i="36"/>
  <c r="O186" i="37"/>
  <c r="O186" i="36"/>
  <c r="O188" i="37"/>
  <c r="O188" i="36"/>
  <c r="O159" i="37"/>
  <c r="O159" i="36"/>
  <c r="O147" i="37"/>
  <c r="O147" i="36"/>
  <c r="O151" i="37"/>
  <c r="O151" i="36"/>
  <c r="O140" i="37"/>
  <c r="O140" i="36"/>
  <c r="O121" i="37"/>
  <c r="O121" i="36"/>
  <c r="O108" i="37"/>
  <c r="O108" i="36"/>
  <c r="O110" i="37"/>
  <c r="O110" i="36"/>
  <c r="O97" i="37"/>
  <c r="O97" i="36"/>
  <c r="O93" i="37"/>
  <c r="O93" i="36"/>
  <c r="O81" i="37"/>
  <c r="O81" i="36"/>
  <c r="O83" i="37"/>
  <c r="O83" i="36"/>
  <c r="O70" i="37"/>
  <c r="O70" i="36"/>
  <c r="O41" i="37"/>
  <c r="O41" i="36"/>
  <c r="O35" i="37"/>
  <c r="O35" i="36"/>
  <c r="O21" i="37"/>
  <c r="O21" i="36"/>
  <c r="O46" i="37"/>
  <c r="O46" i="36"/>
  <c r="O10" i="37"/>
  <c r="O10" i="36"/>
  <c r="O14" i="37"/>
  <c r="O14" i="36"/>
  <c r="N211" i="37"/>
  <c r="N211" i="36"/>
  <c r="N215" i="37"/>
  <c r="N215" i="36"/>
  <c r="N138" i="37"/>
  <c r="N138" i="36"/>
  <c r="N142" i="37"/>
  <c r="N142" i="36"/>
  <c r="N67" i="37"/>
  <c r="N67" i="36"/>
  <c r="N77" i="37"/>
  <c r="N77" i="36"/>
  <c r="N56" i="37"/>
  <c r="N56" i="36"/>
  <c r="T249" i="37"/>
  <c r="T249" i="36"/>
  <c r="N157" i="37"/>
  <c r="N157" i="36"/>
  <c r="M218" i="37"/>
  <c r="M218" i="36"/>
  <c r="Q174" i="37"/>
  <c r="Q174" i="36"/>
  <c r="Q134" i="37"/>
  <c r="Q134" i="36"/>
  <c r="M98" i="37"/>
  <c r="M98" i="36"/>
  <c r="M58" i="37"/>
  <c r="M58" i="36"/>
  <c r="Q22" i="37"/>
  <c r="Q22" i="36"/>
  <c r="M288" i="37"/>
  <c r="M288" i="36"/>
  <c r="M275" i="37"/>
  <c r="M275" i="36"/>
  <c r="M270" i="37"/>
  <c r="M270" i="36"/>
  <c r="M248" i="37"/>
  <c r="M248" i="36"/>
  <c r="M250" i="37"/>
  <c r="M250" i="36"/>
  <c r="M244" i="37"/>
  <c r="M244" i="36"/>
  <c r="M230" i="37"/>
  <c r="M230" i="36"/>
  <c r="M255" i="37"/>
  <c r="M255" i="36"/>
  <c r="M215" i="37"/>
  <c r="M215" i="36"/>
  <c r="M221" i="37"/>
  <c r="M221" i="36"/>
  <c r="M205" i="37"/>
  <c r="M205" i="36"/>
  <c r="M200" i="37"/>
  <c r="M200" i="36"/>
  <c r="M164" i="37"/>
  <c r="M164" i="36"/>
  <c r="M166" i="37"/>
  <c r="M166" i="36"/>
  <c r="M168" i="37"/>
  <c r="M168" i="36"/>
  <c r="M155" i="37"/>
  <c r="M155" i="36"/>
  <c r="M144" i="37"/>
  <c r="M144" i="36"/>
  <c r="M133" i="37"/>
  <c r="M133" i="36"/>
  <c r="M107" i="37"/>
  <c r="M107" i="36"/>
  <c r="M109" i="37"/>
  <c r="M109" i="36"/>
  <c r="M111" i="37"/>
  <c r="M111" i="36"/>
  <c r="M113" i="37"/>
  <c r="M113" i="36"/>
  <c r="M86" i="37"/>
  <c r="M86" i="36"/>
  <c r="M59" i="37"/>
  <c r="M59" i="36"/>
  <c r="M69" i="37"/>
  <c r="M69" i="36"/>
  <c r="M79" i="37"/>
  <c r="M79" i="36"/>
  <c r="M81" i="37"/>
  <c r="M81" i="36"/>
  <c r="M36" i="37"/>
  <c r="M36" i="36"/>
  <c r="M22" i="37"/>
  <c r="M22" i="36"/>
  <c r="M47" i="37"/>
  <c r="M47" i="36"/>
  <c r="M49" i="37"/>
  <c r="M49" i="36"/>
  <c r="M7" i="37"/>
  <c r="M7" i="36"/>
  <c r="T282" i="37"/>
  <c r="T282" i="36"/>
  <c r="T277" i="37"/>
  <c r="T277" i="36"/>
  <c r="T264" i="37"/>
  <c r="T264" i="36"/>
  <c r="T235" i="37"/>
  <c r="T235" i="36"/>
  <c r="T260" i="37"/>
  <c r="T260" i="36"/>
  <c r="T246" i="37"/>
  <c r="T246" i="36"/>
  <c r="T232" i="37"/>
  <c r="T232" i="36"/>
  <c r="T215" i="37"/>
  <c r="T215" i="36"/>
  <c r="T227" i="37"/>
  <c r="T227" i="36"/>
  <c r="T205" i="37"/>
  <c r="T205" i="36"/>
  <c r="T200" i="37"/>
  <c r="T200" i="36"/>
  <c r="T180" i="37"/>
  <c r="T180" i="36"/>
  <c r="T182" i="37"/>
  <c r="T182" i="36"/>
  <c r="T184" i="37"/>
  <c r="T184" i="36"/>
  <c r="T186" i="37"/>
  <c r="T186" i="36"/>
  <c r="T144" i="37"/>
  <c r="T144" i="36"/>
  <c r="T133" i="37"/>
  <c r="T133" i="36"/>
  <c r="T130" i="37"/>
  <c r="T130" i="36"/>
  <c r="T117" i="37"/>
  <c r="T117" i="36"/>
  <c r="T119" i="37"/>
  <c r="T119" i="36"/>
  <c r="T121" i="37"/>
  <c r="T121" i="36"/>
  <c r="T86" i="37"/>
  <c r="T86" i="36"/>
  <c r="T90" i="37"/>
  <c r="T90" i="36"/>
  <c r="T62" i="37"/>
  <c r="T62" i="36"/>
  <c r="T64" i="37"/>
  <c r="T64" i="36"/>
  <c r="T66" i="37"/>
  <c r="T66" i="36"/>
  <c r="T21" i="37"/>
  <c r="T21" i="36"/>
  <c r="T46" i="37"/>
  <c r="T46" i="36"/>
  <c r="T40" i="37"/>
  <c r="T40" i="36"/>
  <c r="T42" i="37"/>
  <c r="T42" i="36"/>
  <c r="T7" i="37"/>
  <c r="T7" i="36"/>
  <c r="S16" i="37"/>
  <c r="S16" i="36"/>
  <c r="N209" i="37"/>
  <c r="N209" i="36"/>
  <c r="N105" i="37"/>
  <c r="N105" i="36"/>
  <c r="N17" i="37"/>
  <c r="N17" i="36"/>
  <c r="S268" i="37"/>
  <c r="S268" i="36"/>
  <c r="S286" i="37"/>
  <c r="S286" i="36"/>
  <c r="S265" i="37"/>
  <c r="S265" i="36"/>
  <c r="S243" i="37"/>
  <c r="S243" i="36"/>
  <c r="S229" i="37"/>
  <c r="S229" i="36"/>
  <c r="S254" i="37"/>
  <c r="S254" i="36"/>
  <c r="S240" i="37"/>
  <c r="S240" i="36"/>
  <c r="S214" i="37"/>
  <c r="S214" i="36"/>
  <c r="S211" i="37"/>
  <c r="S211" i="36"/>
  <c r="S189" i="37"/>
  <c r="S189" i="36"/>
  <c r="S207" i="37"/>
  <c r="S207" i="36"/>
  <c r="S195" i="37"/>
  <c r="S195" i="36"/>
  <c r="S182" i="37"/>
  <c r="S182" i="36"/>
  <c r="S184" i="37"/>
  <c r="S184" i="36"/>
  <c r="S186" i="37"/>
  <c r="S186" i="36"/>
  <c r="S143" i="37"/>
  <c r="S143" i="36"/>
  <c r="S147" i="37"/>
  <c r="S147" i="36"/>
  <c r="S129" i="37"/>
  <c r="S129" i="36"/>
  <c r="S117" i="37"/>
  <c r="S117" i="36"/>
  <c r="S119" i="37"/>
  <c r="S119" i="36"/>
  <c r="S121" i="37"/>
  <c r="S121" i="36"/>
  <c r="S93" i="37"/>
  <c r="S93" i="36"/>
  <c r="S97" i="37"/>
  <c r="S97" i="36"/>
  <c r="S62" i="37"/>
  <c r="S62" i="36"/>
  <c r="S64" i="37"/>
  <c r="S64" i="36"/>
  <c r="S66" i="37"/>
  <c r="S66" i="36"/>
  <c r="S29" i="37"/>
  <c r="S29" i="36"/>
  <c r="S54" i="37"/>
  <c r="S54" i="36"/>
  <c r="S48" i="37"/>
  <c r="S48" i="36"/>
  <c r="S50" i="37"/>
  <c r="S50" i="36"/>
  <c r="R269" i="37"/>
  <c r="R269" i="36"/>
  <c r="R287" i="37"/>
  <c r="R287" i="36"/>
  <c r="R266" i="37"/>
  <c r="R266" i="36"/>
  <c r="R236" i="37"/>
  <c r="R236" i="36"/>
  <c r="R261" i="37"/>
  <c r="R261" i="36"/>
  <c r="R247" i="37"/>
  <c r="R247" i="36"/>
  <c r="R241" i="37"/>
  <c r="R241" i="36"/>
  <c r="R214" i="37"/>
  <c r="R214" i="36"/>
  <c r="R211" i="37"/>
  <c r="R211" i="36"/>
  <c r="R225" i="37"/>
  <c r="R225" i="36"/>
  <c r="R191" i="37"/>
  <c r="R191" i="36"/>
  <c r="R194" i="37"/>
  <c r="R194" i="36"/>
  <c r="R181" i="37"/>
  <c r="R181" i="36"/>
  <c r="R183" i="37"/>
  <c r="R183" i="36"/>
  <c r="R185" i="37"/>
  <c r="R185" i="36"/>
  <c r="R187" i="37"/>
  <c r="R187" i="36"/>
  <c r="R143" i="37"/>
  <c r="R143" i="36"/>
  <c r="R147" i="37"/>
  <c r="R147" i="36"/>
  <c r="R135" i="37"/>
  <c r="R135" i="36"/>
  <c r="R132" i="37"/>
  <c r="R132" i="36"/>
  <c r="R118" i="37"/>
  <c r="R118" i="36"/>
  <c r="R120" i="37"/>
  <c r="R120" i="36"/>
  <c r="R107" i="37"/>
  <c r="R107" i="36"/>
  <c r="R93" i="37"/>
  <c r="R93" i="36"/>
  <c r="R97" i="37"/>
  <c r="R97" i="36"/>
  <c r="R69" i="37"/>
  <c r="R69" i="36"/>
  <c r="R79" i="37"/>
  <c r="R79" i="36"/>
  <c r="R81" i="37"/>
  <c r="R81" i="36"/>
  <c r="R83" i="37"/>
  <c r="R83" i="36"/>
  <c r="R53" i="37"/>
  <c r="R53" i="36"/>
  <c r="R39" i="37"/>
  <c r="R39" i="36"/>
  <c r="R41" i="37"/>
  <c r="R41" i="36"/>
  <c r="R35" i="37"/>
  <c r="R35" i="36"/>
  <c r="R5" i="37"/>
  <c r="R5" i="36"/>
  <c r="R9" i="37"/>
  <c r="R9" i="36"/>
  <c r="G282" i="34"/>
  <c r="G274" i="34"/>
  <c r="G266" i="34"/>
  <c r="G258" i="34"/>
  <c r="G250" i="34"/>
  <c r="G242" i="34"/>
  <c r="G234" i="34"/>
  <c r="G226" i="34"/>
  <c r="G218" i="34"/>
  <c r="G281" i="34"/>
  <c r="G273" i="34"/>
  <c r="G265" i="34"/>
  <c r="G257" i="34"/>
  <c r="G249" i="34"/>
  <c r="G241" i="34"/>
  <c r="G233" i="34"/>
  <c r="G225" i="34"/>
  <c r="G288" i="34"/>
  <c r="G280" i="34"/>
  <c r="G272" i="34"/>
  <c r="G264" i="34"/>
  <c r="G256" i="34"/>
  <c r="G248" i="34"/>
  <c r="G240" i="34"/>
  <c r="G232" i="34"/>
  <c r="G224" i="34"/>
  <c r="G216" i="34"/>
  <c r="G287" i="34"/>
  <c r="G279" i="34"/>
  <c r="G271" i="34"/>
  <c r="G263" i="34"/>
  <c r="G255" i="34"/>
  <c r="G247" i="34"/>
  <c r="G239" i="34"/>
  <c r="G286" i="34"/>
  <c r="G278" i="34"/>
  <c r="G270" i="34"/>
  <c r="G262" i="34"/>
  <c r="G254" i="34"/>
  <c r="G246" i="34"/>
  <c r="G238" i="34"/>
  <c r="G230" i="34"/>
  <c r="G285" i="34"/>
  <c r="G277" i="34"/>
  <c r="G269" i="34"/>
  <c r="G261" i="34"/>
  <c r="G253" i="34"/>
  <c r="G245" i="34"/>
  <c r="G237" i="34"/>
  <c r="G229" i="34"/>
  <c r="G284" i="34"/>
  <c r="G276" i="34"/>
  <c r="G268" i="34"/>
  <c r="G260" i="34"/>
  <c r="G252" i="34"/>
  <c r="G244" i="34"/>
  <c r="G236" i="34"/>
  <c r="G228" i="34"/>
  <c r="G275" i="34"/>
  <c r="G223" i="34"/>
  <c r="G215" i="34"/>
  <c r="G211" i="34"/>
  <c r="G203" i="34"/>
  <c r="G195" i="34"/>
  <c r="G187" i="34"/>
  <c r="G179" i="34"/>
  <c r="G171" i="34"/>
  <c r="G163" i="34"/>
  <c r="G155" i="34"/>
  <c r="G147" i="34"/>
  <c r="G139" i="34"/>
  <c r="G131" i="34"/>
  <c r="G123" i="34"/>
  <c r="G115" i="34"/>
  <c r="G107" i="34"/>
  <c r="G99" i="34"/>
  <c r="G91" i="34"/>
  <c r="G83" i="34"/>
  <c r="G75" i="34"/>
  <c r="G67" i="34"/>
  <c r="G59" i="34"/>
  <c r="G51" i="34"/>
  <c r="G43" i="34"/>
  <c r="G35" i="34"/>
  <c r="G27" i="34"/>
  <c r="G19" i="34"/>
  <c r="G11" i="34"/>
  <c r="G24" i="34"/>
  <c r="G16" i="34"/>
  <c r="G214" i="34"/>
  <c r="G180" i="34"/>
  <c r="G156" i="34"/>
  <c r="G148" i="34"/>
  <c r="G231" i="34"/>
  <c r="G210" i="34"/>
  <c r="G202" i="34"/>
  <c r="G194" i="34"/>
  <c r="G186" i="34"/>
  <c r="G178" i="34"/>
  <c r="G170" i="34"/>
  <c r="G162" i="34"/>
  <c r="G154" i="34"/>
  <c r="G146" i="34"/>
  <c r="G138" i="34"/>
  <c r="G130" i="34"/>
  <c r="G122" i="34"/>
  <c r="G114" i="34"/>
  <c r="G106" i="34"/>
  <c r="G98" i="34"/>
  <c r="G90" i="34"/>
  <c r="G82" i="34"/>
  <c r="G74" i="34"/>
  <c r="G66" i="34"/>
  <c r="G58" i="34"/>
  <c r="G50" i="34"/>
  <c r="G42" i="34"/>
  <c r="G34" i="34"/>
  <c r="G26" i="34"/>
  <c r="G18" i="34"/>
  <c r="G10" i="34"/>
  <c r="G3" i="34"/>
  <c r="G48" i="34"/>
  <c r="G213" i="34"/>
  <c r="G164" i="34"/>
  <c r="G267" i="34"/>
  <c r="G259" i="34"/>
  <c r="G251" i="34"/>
  <c r="G243" i="34"/>
  <c r="G209" i="34"/>
  <c r="G201" i="34"/>
  <c r="G193" i="34"/>
  <c r="G185" i="34"/>
  <c r="G177" i="34"/>
  <c r="G169" i="34"/>
  <c r="G161" i="34"/>
  <c r="G153" i="34"/>
  <c r="G145" i="34"/>
  <c r="G137" i="34"/>
  <c r="G129" i="34"/>
  <c r="G121" i="34"/>
  <c r="G113" i="34"/>
  <c r="G105" i="34"/>
  <c r="G97" i="34"/>
  <c r="G89" i="34"/>
  <c r="G81" i="34"/>
  <c r="G73" i="34"/>
  <c r="G65" i="34"/>
  <c r="G57" i="34"/>
  <c r="G49" i="34"/>
  <c r="G41" i="34"/>
  <c r="G33" i="34"/>
  <c r="G25" i="34"/>
  <c r="G17" i="34"/>
  <c r="G9" i="34"/>
  <c r="G8" i="34"/>
  <c r="G212" i="34"/>
  <c r="G140" i="34"/>
  <c r="G217" i="34"/>
  <c r="G208" i="34"/>
  <c r="G200" i="34"/>
  <c r="G192" i="34"/>
  <c r="G184" i="34"/>
  <c r="G176" i="34"/>
  <c r="G168" i="34"/>
  <c r="G160" i="34"/>
  <c r="G152" i="34"/>
  <c r="G144" i="34"/>
  <c r="G136" i="34"/>
  <c r="G128" i="34"/>
  <c r="G120" i="34"/>
  <c r="G112" i="34"/>
  <c r="G104" i="34"/>
  <c r="G96" i="34"/>
  <c r="G88" i="34"/>
  <c r="G80" i="34"/>
  <c r="G72" i="34"/>
  <c r="G64" i="34"/>
  <c r="G56" i="34"/>
  <c r="G40" i="34"/>
  <c r="G32" i="34"/>
  <c r="G207" i="34"/>
  <c r="G199" i="34"/>
  <c r="G191" i="34"/>
  <c r="G183" i="34"/>
  <c r="G175" i="34"/>
  <c r="G167" i="34"/>
  <c r="G159" i="34"/>
  <c r="G151" i="34"/>
  <c r="G143" i="34"/>
  <c r="G135" i="34"/>
  <c r="G127" i="34"/>
  <c r="G119" i="34"/>
  <c r="G111" i="34"/>
  <c r="G103" i="34"/>
  <c r="G95" i="34"/>
  <c r="G87" i="34"/>
  <c r="G79" i="34"/>
  <c r="G71" i="34"/>
  <c r="G63" i="34"/>
  <c r="G55" i="34"/>
  <c r="G47" i="34"/>
  <c r="G39" i="34"/>
  <c r="G31" i="34"/>
  <c r="G23" i="34"/>
  <c r="G15" i="34"/>
  <c r="G7" i="34"/>
  <c r="G222" i="34"/>
  <c r="G204" i="34"/>
  <c r="G196" i="34"/>
  <c r="G188" i="34"/>
  <c r="G172" i="34"/>
  <c r="G235" i="34"/>
  <c r="G227" i="34"/>
  <c r="G220" i="34"/>
  <c r="G219" i="34"/>
  <c r="G206" i="34"/>
  <c r="G198" i="34"/>
  <c r="G190" i="34"/>
  <c r="G182" i="34"/>
  <c r="G174" i="34"/>
  <c r="G166" i="34"/>
  <c r="G158" i="34"/>
  <c r="G150" i="34"/>
  <c r="G142" i="34"/>
  <c r="G134" i="34"/>
  <c r="G126" i="34"/>
  <c r="G118" i="34"/>
  <c r="G110" i="34"/>
  <c r="G102" i="34"/>
  <c r="G94" i="34"/>
  <c r="G86" i="34"/>
  <c r="G78" i="34"/>
  <c r="G70" i="34"/>
  <c r="G62" i="34"/>
  <c r="G54" i="34"/>
  <c r="G46" i="34"/>
  <c r="G38" i="34"/>
  <c r="G30" i="34"/>
  <c r="G22" i="34"/>
  <c r="G14" i="34"/>
  <c r="G6" i="34"/>
  <c r="G283" i="34"/>
  <c r="G221" i="34"/>
  <c r="G205" i="34"/>
  <c r="G197" i="34"/>
  <c r="G189" i="34"/>
  <c r="G181" i="34"/>
  <c r="G173" i="34"/>
  <c r="G165" i="34"/>
  <c r="G157" i="34"/>
  <c r="G149" i="34"/>
  <c r="G141" i="34"/>
  <c r="G133" i="34"/>
  <c r="G125" i="34"/>
  <c r="G117" i="34"/>
  <c r="G109" i="34"/>
  <c r="G101" i="34"/>
  <c r="G93" i="34"/>
  <c r="G85" i="34"/>
  <c r="G77" i="34"/>
  <c r="G69" i="34"/>
  <c r="G61" i="34"/>
  <c r="G53" i="34"/>
  <c r="G45" i="34"/>
  <c r="G37" i="34"/>
  <c r="G29" i="34"/>
  <c r="G21" i="34"/>
  <c r="G13" i="34"/>
  <c r="G5" i="34"/>
  <c r="G84" i="34"/>
  <c r="G52" i="34"/>
  <c r="G36" i="34"/>
  <c r="G4" i="34"/>
  <c r="G44" i="34"/>
  <c r="G20" i="34"/>
  <c r="G12" i="34"/>
  <c r="G132" i="34"/>
  <c r="G124" i="34"/>
  <c r="G116" i="34"/>
  <c r="G108" i="34"/>
  <c r="G100" i="34"/>
  <c r="G92" i="34"/>
  <c r="G76" i="34"/>
  <c r="G68" i="34"/>
  <c r="G60" i="34"/>
  <c r="G28" i="34"/>
  <c r="N289" i="37" l="1"/>
  <c r="M289" i="37"/>
  <c r="Q289" i="37"/>
  <c r="T289" i="37"/>
  <c r="O289" i="37"/>
  <c r="R289" i="37"/>
  <c r="P289" i="37"/>
  <c r="U289" i="45"/>
  <c r="H290" i="43"/>
  <c r="AJ8" i="45"/>
  <c r="AK8" i="45" s="1"/>
  <c r="AM5" i="45"/>
  <c r="L7" i="31" s="1"/>
  <c r="M7" i="31" s="1"/>
  <c r="W5" i="45"/>
  <c r="W81" i="45"/>
  <c r="AM81" i="45"/>
  <c r="L85" i="31" s="1"/>
  <c r="M85" i="31" s="1"/>
  <c r="AM17" i="45"/>
  <c r="L19" i="31" s="1"/>
  <c r="M19" i="31" s="1"/>
  <c r="W17" i="45"/>
  <c r="W120" i="45"/>
  <c r="AM120" i="45"/>
  <c r="L126" i="31" s="1"/>
  <c r="M126" i="31" s="1"/>
  <c r="W51" i="45"/>
  <c r="AM51" i="45"/>
  <c r="L54" i="31" s="1"/>
  <c r="M54" i="31" s="1"/>
  <c r="W140" i="45"/>
  <c r="AM140" i="45"/>
  <c r="L147" i="31" s="1"/>
  <c r="M147" i="31" s="1"/>
  <c r="W53" i="45"/>
  <c r="AM53" i="45"/>
  <c r="L56" i="31" s="1"/>
  <c r="M56" i="31" s="1"/>
  <c r="W10" i="45"/>
  <c r="AM10" i="45"/>
  <c r="L12" i="31" s="1"/>
  <c r="M12" i="31" s="1"/>
  <c r="W68" i="45"/>
  <c r="AM68" i="45"/>
  <c r="L72" i="31" s="1"/>
  <c r="M72" i="31" s="1"/>
  <c r="AM44" i="45"/>
  <c r="L47" i="31" s="1"/>
  <c r="M47" i="31" s="1"/>
  <c r="W44" i="45"/>
  <c r="AM13" i="45"/>
  <c r="L15" i="31" s="1"/>
  <c r="M15" i="31" s="1"/>
  <c r="W13" i="45"/>
  <c r="W124" i="45"/>
  <c r="AM124" i="45"/>
  <c r="L130" i="31" s="1"/>
  <c r="M130" i="31" s="1"/>
  <c r="W47" i="45"/>
  <c r="AM47" i="45"/>
  <c r="L50" i="31" s="1"/>
  <c r="M50" i="31" s="1"/>
  <c r="W253" i="45"/>
  <c r="AM253" i="45"/>
  <c r="L265" i="31" s="1"/>
  <c r="M265" i="31" s="1"/>
  <c r="AM208" i="45"/>
  <c r="L218" i="31" s="1"/>
  <c r="M218" i="31" s="1"/>
  <c r="W208" i="45"/>
  <c r="W250" i="45"/>
  <c r="AM250" i="45"/>
  <c r="L262" i="31" s="1"/>
  <c r="M262" i="31" s="1"/>
  <c r="AM278" i="45"/>
  <c r="L291" i="31" s="1"/>
  <c r="M291" i="31" s="1"/>
  <c r="W278" i="45"/>
  <c r="W125" i="45"/>
  <c r="AM125" i="45"/>
  <c r="L131" i="31" s="1"/>
  <c r="M131" i="31" s="1"/>
  <c r="W157" i="45"/>
  <c r="AM157" i="45"/>
  <c r="L165" i="31" s="1"/>
  <c r="M165" i="31" s="1"/>
  <c r="AM189" i="45"/>
  <c r="L199" i="31" s="1"/>
  <c r="M199" i="31" s="1"/>
  <c r="W189" i="45"/>
  <c r="W221" i="45"/>
  <c r="AM221" i="45"/>
  <c r="L232" i="31" s="1"/>
  <c r="M232" i="31" s="1"/>
  <c r="W256" i="45"/>
  <c r="AM256" i="45"/>
  <c r="L268" i="31" s="1"/>
  <c r="M268" i="31" s="1"/>
  <c r="W284" i="45"/>
  <c r="AM284" i="45"/>
  <c r="L297" i="31" s="1"/>
  <c r="M297" i="31" s="1"/>
  <c r="W126" i="45"/>
  <c r="AM126" i="45"/>
  <c r="L132" i="31" s="1"/>
  <c r="M132" i="31" s="1"/>
  <c r="W158" i="45"/>
  <c r="AM158" i="45"/>
  <c r="L167" i="31" s="1"/>
  <c r="M167" i="31" s="1"/>
  <c r="W190" i="45"/>
  <c r="AM190" i="45"/>
  <c r="L200" i="31" s="1"/>
  <c r="M200" i="31" s="1"/>
  <c r="AM222" i="45"/>
  <c r="L233" i="31" s="1"/>
  <c r="M233" i="31" s="1"/>
  <c r="W222" i="45"/>
  <c r="W274" i="45"/>
  <c r="AM274" i="45"/>
  <c r="L287" i="31" s="1"/>
  <c r="M287" i="31" s="1"/>
  <c r="AM67" i="45"/>
  <c r="L71" i="31" s="1"/>
  <c r="M71" i="31" s="1"/>
  <c r="W67" i="45"/>
  <c r="AM99" i="45"/>
  <c r="L104" i="31" s="1"/>
  <c r="M104" i="31" s="1"/>
  <c r="W99" i="45"/>
  <c r="W131" i="45"/>
  <c r="AM131" i="45"/>
  <c r="L138" i="31" s="1"/>
  <c r="M138" i="31" s="1"/>
  <c r="AM163" i="45"/>
  <c r="L172" i="31" s="1"/>
  <c r="M172" i="31" s="1"/>
  <c r="W163" i="45"/>
  <c r="W195" i="45"/>
  <c r="AM195" i="45"/>
  <c r="L205" i="31" s="1"/>
  <c r="M205" i="31" s="1"/>
  <c r="W238" i="45"/>
  <c r="AM238" i="45"/>
  <c r="L250" i="31" s="1"/>
  <c r="M250" i="31" s="1"/>
  <c r="W267" i="45"/>
  <c r="AM267" i="45"/>
  <c r="L280" i="31" s="1"/>
  <c r="M280" i="31" s="1"/>
  <c r="W261" i="45"/>
  <c r="AM261" i="45"/>
  <c r="L273" i="31" s="1"/>
  <c r="M273" i="31" s="1"/>
  <c r="E3" i="45"/>
  <c r="G290" i="43"/>
  <c r="W16" i="45"/>
  <c r="AM16" i="45"/>
  <c r="L18" i="31" s="1"/>
  <c r="M18" i="31" s="1"/>
  <c r="W84" i="45"/>
  <c r="AM84" i="45"/>
  <c r="L89" i="31" s="1"/>
  <c r="M89" i="31" s="1"/>
  <c r="W28" i="45"/>
  <c r="AM28" i="45"/>
  <c r="L31" i="31" s="1"/>
  <c r="M31" i="31" s="1"/>
  <c r="W152" i="45"/>
  <c r="AM152" i="45"/>
  <c r="L160" i="31" s="1"/>
  <c r="M160" i="31" s="1"/>
  <c r="AM56" i="45"/>
  <c r="L60" i="31" s="1"/>
  <c r="M60" i="31" s="1"/>
  <c r="W56" i="45"/>
  <c r="W172" i="45"/>
  <c r="AM172" i="45"/>
  <c r="L181" i="31" s="1"/>
  <c r="M181" i="31" s="1"/>
  <c r="W54" i="45"/>
  <c r="AM54" i="45"/>
  <c r="L57" i="31" s="1"/>
  <c r="M57" i="31" s="1"/>
  <c r="W11" i="45"/>
  <c r="AM11" i="45"/>
  <c r="L13" i="31" s="1"/>
  <c r="M13" i="31" s="1"/>
  <c r="W94" i="45"/>
  <c r="AM94" i="45"/>
  <c r="L99" i="31" s="1"/>
  <c r="M99" i="31" s="1"/>
  <c r="AM60" i="45"/>
  <c r="L64" i="31" s="1"/>
  <c r="M64" i="31" s="1"/>
  <c r="W60" i="45"/>
  <c r="AM24" i="45"/>
  <c r="L27" i="31" s="1"/>
  <c r="M27" i="31" s="1"/>
  <c r="W24" i="45"/>
  <c r="W156" i="45"/>
  <c r="AM156" i="45"/>
  <c r="L164" i="31" s="1"/>
  <c r="M164" i="31" s="1"/>
  <c r="AM64" i="45"/>
  <c r="L68" i="31" s="1"/>
  <c r="M68" i="31" s="1"/>
  <c r="W64" i="45"/>
  <c r="W180" i="45"/>
  <c r="AM180" i="45"/>
  <c r="L189" i="31" s="1"/>
  <c r="M189" i="31" s="1"/>
  <c r="W212" i="45"/>
  <c r="AM212" i="45"/>
  <c r="L223" i="31" s="1"/>
  <c r="M223" i="31" s="1"/>
  <c r="AM251" i="45"/>
  <c r="L263" i="31" s="1"/>
  <c r="M263" i="31" s="1"/>
  <c r="W251" i="45"/>
  <c r="W97" i="45"/>
  <c r="AM97" i="45"/>
  <c r="L102" i="31" s="1"/>
  <c r="M102" i="31" s="1"/>
  <c r="W129" i="45"/>
  <c r="AM129" i="45"/>
  <c r="L136" i="31" s="1"/>
  <c r="M136" i="31" s="1"/>
  <c r="W161" i="45"/>
  <c r="AM161" i="45"/>
  <c r="L170" i="31" s="1"/>
  <c r="M170" i="31" s="1"/>
  <c r="W193" i="45"/>
  <c r="AM193" i="45"/>
  <c r="L203" i="31" s="1"/>
  <c r="M203" i="31" s="1"/>
  <c r="W225" i="45"/>
  <c r="AM225" i="45"/>
  <c r="L236" i="31" s="1"/>
  <c r="M236" i="31" s="1"/>
  <c r="AM262" i="45"/>
  <c r="L274" i="31" s="1"/>
  <c r="M274" i="31" s="1"/>
  <c r="W262" i="45"/>
  <c r="AM286" i="45"/>
  <c r="L299" i="31" s="1"/>
  <c r="M299" i="31" s="1"/>
  <c r="W286" i="45"/>
  <c r="W130" i="45"/>
  <c r="AM130" i="45"/>
  <c r="L137" i="31" s="1"/>
  <c r="M137" i="31" s="1"/>
  <c r="W162" i="45"/>
  <c r="AM162" i="45"/>
  <c r="L171" i="31" s="1"/>
  <c r="M171" i="31" s="1"/>
  <c r="W194" i="45"/>
  <c r="AM194" i="45"/>
  <c r="L204" i="31" s="1"/>
  <c r="M204" i="31" s="1"/>
  <c r="AM227" i="45"/>
  <c r="L238" i="31" s="1"/>
  <c r="M238" i="31" s="1"/>
  <c r="W227" i="45"/>
  <c r="W288" i="45"/>
  <c r="AM288" i="45"/>
  <c r="L301" i="31" s="1"/>
  <c r="M301" i="31" s="1"/>
  <c r="AM71" i="45"/>
  <c r="L75" i="31" s="1"/>
  <c r="M75" i="31" s="1"/>
  <c r="W71" i="45"/>
  <c r="W103" i="45"/>
  <c r="AM103" i="45"/>
  <c r="L109" i="31" s="1"/>
  <c r="M109" i="31" s="1"/>
  <c r="W135" i="45"/>
  <c r="AM135" i="45"/>
  <c r="L142" i="31" s="1"/>
  <c r="M142" i="31" s="1"/>
  <c r="AM167" i="45"/>
  <c r="L176" i="31" s="1"/>
  <c r="M176" i="31" s="1"/>
  <c r="W167" i="45"/>
  <c r="W199" i="45"/>
  <c r="AM199" i="45"/>
  <c r="L209" i="31" s="1"/>
  <c r="M209" i="31" s="1"/>
  <c r="AM239" i="45"/>
  <c r="L251" i="31" s="1"/>
  <c r="M251" i="31" s="1"/>
  <c r="W239" i="45"/>
  <c r="W271" i="45"/>
  <c r="AM271" i="45"/>
  <c r="L284" i="31" s="1"/>
  <c r="M284" i="31" s="1"/>
  <c r="W265" i="45"/>
  <c r="AM265" i="45"/>
  <c r="L278" i="31" s="1"/>
  <c r="M278" i="31" s="1"/>
  <c r="AM26" i="45"/>
  <c r="L29" i="31" s="1"/>
  <c r="M29" i="31" s="1"/>
  <c r="W26" i="45"/>
  <c r="W98" i="45"/>
  <c r="AM98" i="45"/>
  <c r="L103" i="31" s="1"/>
  <c r="M103" i="31" s="1"/>
  <c r="W38" i="45"/>
  <c r="AM38" i="45"/>
  <c r="L41" i="31" s="1"/>
  <c r="M41" i="31" s="1"/>
  <c r="W8" i="45"/>
  <c r="AM8" i="45"/>
  <c r="L10" i="31" s="1"/>
  <c r="M10" i="31" s="1"/>
  <c r="W57" i="45"/>
  <c r="AM57" i="45"/>
  <c r="L61" i="31" s="1"/>
  <c r="M61" i="31" s="1"/>
  <c r="AM9" i="45"/>
  <c r="L11" i="31" s="1"/>
  <c r="M11" i="31" s="1"/>
  <c r="W9" i="45"/>
  <c r="W74" i="45"/>
  <c r="AM74" i="45"/>
  <c r="L78" i="31" s="1"/>
  <c r="M78" i="31" s="1"/>
  <c r="AM21" i="45"/>
  <c r="L24" i="31" s="1"/>
  <c r="M24" i="31" s="1"/>
  <c r="W21" i="45"/>
  <c r="W116" i="45"/>
  <c r="AM116" i="45"/>
  <c r="L122" i="31" s="1"/>
  <c r="M122" i="31" s="1"/>
  <c r="W82" i="45"/>
  <c r="AM82" i="45"/>
  <c r="L86" i="31" s="1"/>
  <c r="M86" i="31" s="1"/>
  <c r="W34" i="45"/>
  <c r="AM34" i="45"/>
  <c r="L37" i="31" s="1"/>
  <c r="M37" i="31" s="1"/>
  <c r="W4" i="45"/>
  <c r="AM4" i="45"/>
  <c r="L6" i="31" s="1"/>
  <c r="M6" i="31" s="1"/>
  <c r="W90" i="45"/>
  <c r="AM90" i="45"/>
  <c r="L95" i="31" s="1"/>
  <c r="M95" i="31" s="1"/>
  <c r="W184" i="45"/>
  <c r="AM184" i="45"/>
  <c r="L193" i="31" s="1"/>
  <c r="M193" i="31" s="1"/>
  <c r="W216" i="45"/>
  <c r="AM216" i="45"/>
  <c r="L227" i="31" s="1"/>
  <c r="M227" i="31" s="1"/>
  <c r="W252" i="45"/>
  <c r="AM252" i="45"/>
  <c r="L264" i="31" s="1"/>
  <c r="M264" i="31" s="1"/>
  <c r="W101" i="45"/>
  <c r="AM101" i="45"/>
  <c r="L107" i="31" s="1"/>
  <c r="M107" i="31" s="1"/>
  <c r="W133" i="45"/>
  <c r="AM133" i="45"/>
  <c r="L140" i="31" s="1"/>
  <c r="M140" i="31" s="1"/>
  <c r="W165" i="45"/>
  <c r="AM165" i="45"/>
  <c r="L174" i="31" s="1"/>
  <c r="M174" i="31" s="1"/>
  <c r="W197" i="45"/>
  <c r="AM197" i="45"/>
  <c r="L207" i="31" s="1"/>
  <c r="M207" i="31" s="1"/>
  <c r="W230" i="45"/>
  <c r="AM230" i="45"/>
  <c r="L242" i="31" s="1"/>
  <c r="M242" i="31" s="1"/>
  <c r="W272" i="45"/>
  <c r="AM272" i="45"/>
  <c r="L285" i="31" s="1"/>
  <c r="M285" i="31" s="1"/>
  <c r="W102" i="45"/>
  <c r="AM102" i="45"/>
  <c r="L108" i="31" s="1"/>
  <c r="M108" i="31" s="1"/>
  <c r="W134" i="45"/>
  <c r="AM134" i="45"/>
  <c r="L141" i="31" s="1"/>
  <c r="M141" i="31" s="1"/>
  <c r="W166" i="45"/>
  <c r="AM166" i="45"/>
  <c r="L175" i="31" s="1"/>
  <c r="M175" i="31" s="1"/>
  <c r="W198" i="45"/>
  <c r="AM198" i="45"/>
  <c r="L208" i="31" s="1"/>
  <c r="M208" i="31" s="1"/>
  <c r="AM228" i="45"/>
  <c r="L240" i="31" s="1"/>
  <c r="M240" i="31" s="1"/>
  <c r="W228" i="45"/>
  <c r="D3" i="45"/>
  <c r="F290" i="43"/>
  <c r="AM75" i="45"/>
  <c r="L79" i="31" s="1"/>
  <c r="M79" i="31" s="1"/>
  <c r="W75" i="45"/>
  <c r="W107" i="45"/>
  <c r="AM107" i="45"/>
  <c r="L113" i="31" s="1"/>
  <c r="M113" i="31" s="1"/>
  <c r="W139" i="45"/>
  <c r="AM139" i="45"/>
  <c r="L146" i="31" s="1"/>
  <c r="M146" i="31" s="1"/>
  <c r="AM171" i="45"/>
  <c r="L180" i="31" s="1"/>
  <c r="M180" i="31" s="1"/>
  <c r="W171" i="45"/>
  <c r="W203" i="45"/>
  <c r="AM203" i="45"/>
  <c r="L213" i="31" s="1"/>
  <c r="M213" i="31" s="1"/>
  <c r="W240" i="45"/>
  <c r="AM240" i="45"/>
  <c r="L252" i="31" s="1"/>
  <c r="M252" i="31" s="1"/>
  <c r="W275" i="45"/>
  <c r="AM275" i="45"/>
  <c r="L288" i="31" s="1"/>
  <c r="M288" i="31" s="1"/>
  <c r="W269" i="45"/>
  <c r="AM269" i="45"/>
  <c r="L282" i="31" s="1"/>
  <c r="M282" i="31" s="1"/>
  <c r="W27" i="45"/>
  <c r="AM27" i="45"/>
  <c r="L30" i="31" s="1"/>
  <c r="M30" i="31" s="1"/>
  <c r="W100" i="45"/>
  <c r="AM100" i="45"/>
  <c r="L106" i="31" s="1"/>
  <c r="M106" i="31" s="1"/>
  <c r="W39" i="45"/>
  <c r="AM39" i="45"/>
  <c r="L42" i="31" s="1"/>
  <c r="M42" i="31" s="1"/>
  <c r="W18" i="45"/>
  <c r="AM18" i="45"/>
  <c r="L20" i="31" s="1"/>
  <c r="M20" i="31" s="1"/>
  <c r="W62" i="45"/>
  <c r="AM62" i="45"/>
  <c r="L66" i="31" s="1"/>
  <c r="M66" i="31" s="1"/>
  <c r="W20" i="45"/>
  <c r="AM20" i="45"/>
  <c r="L23" i="31" s="1"/>
  <c r="M23" i="31" s="1"/>
  <c r="W77" i="45"/>
  <c r="AM77" i="45"/>
  <c r="L81" i="31" s="1"/>
  <c r="M81" i="31" s="1"/>
  <c r="AM32" i="45"/>
  <c r="L35" i="31" s="1"/>
  <c r="M35" i="31" s="1"/>
  <c r="W32" i="45"/>
  <c r="W148" i="45"/>
  <c r="AM148" i="45"/>
  <c r="L156" i="31" s="1"/>
  <c r="M156" i="31" s="1"/>
  <c r="W85" i="45"/>
  <c r="AM85" i="45"/>
  <c r="L90" i="31" s="1"/>
  <c r="M90" i="31" s="1"/>
  <c r="W35" i="45"/>
  <c r="AM35" i="45"/>
  <c r="L38" i="31" s="1"/>
  <c r="M38" i="31" s="1"/>
  <c r="W14" i="45"/>
  <c r="AM14" i="45"/>
  <c r="L16" i="31" s="1"/>
  <c r="M16" i="31" s="1"/>
  <c r="W93" i="45"/>
  <c r="AM93" i="45"/>
  <c r="L98" i="31" s="1"/>
  <c r="M98" i="31" s="1"/>
  <c r="W188" i="45"/>
  <c r="AM188" i="45"/>
  <c r="L197" i="31" s="1"/>
  <c r="M197" i="31" s="1"/>
  <c r="W220" i="45"/>
  <c r="AM220" i="45"/>
  <c r="L231" i="31" s="1"/>
  <c r="M231" i="31" s="1"/>
  <c r="W260" i="45"/>
  <c r="AM260" i="45"/>
  <c r="L272" i="31" s="1"/>
  <c r="M272" i="31" s="1"/>
  <c r="W105" i="45"/>
  <c r="AM105" i="45"/>
  <c r="L111" i="31" s="1"/>
  <c r="M111" i="31" s="1"/>
  <c r="AM137" i="45"/>
  <c r="L144" i="31" s="1"/>
  <c r="M144" i="31" s="1"/>
  <c r="W137" i="45"/>
  <c r="W169" i="45"/>
  <c r="AM169" i="45"/>
  <c r="L178" i="31" s="1"/>
  <c r="M178" i="31" s="1"/>
  <c r="W201" i="45"/>
  <c r="AM201" i="45"/>
  <c r="L211" i="31" s="1"/>
  <c r="M211" i="31" s="1"/>
  <c r="AM231" i="45"/>
  <c r="L243" i="31" s="1"/>
  <c r="M243" i="31" s="1"/>
  <c r="W231" i="45"/>
  <c r="W280" i="45"/>
  <c r="AM280" i="45"/>
  <c r="L293" i="31" s="1"/>
  <c r="M293" i="31" s="1"/>
  <c r="W106" i="45"/>
  <c r="AM106" i="45"/>
  <c r="L112" i="31" s="1"/>
  <c r="M112" i="31" s="1"/>
  <c r="W138" i="45"/>
  <c r="AM138" i="45"/>
  <c r="L145" i="31" s="1"/>
  <c r="M145" i="31" s="1"/>
  <c r="W170" i="45"/>
  <c r="AM170" i="45"/>
  <c r="L179" i="31" s="1"/>
  <c r="M179" i="31" s="1"/>
  <c r="W202" i="45"/>
  <c r="AM202" i="45"/>
  <c r="L212" i="31" s="1"/>
  <c r="M212" i="31" s="1"/>
  <c r="W242" i="45"/>
  <c r="AM242" i="45"/>
  <c r="L254" i="31" s="1"/>
  <c r="M254" i="31" s="1"/>
  <c r="W241" i="45"/>
  <c r="AM241" i="45"/>
  <c r="L253" i="31" s="1"/>
  <c r="M253" i="31" s="1"/>
  <c r="AM79" i="45"/>
  <c r="L83" i="31" s="1"/>
  <c r="M83" i="31" s="1"/>
  <c r="W79" i="45"/>
  <c r="W111" i="45"/>
  <c r="AM111" i="45"/>
  <c r="L117" i="31" s="1"/>
  <c r="M117" i="31" s="1"/>
  <c r="W143" i="45"/>
  <c r="AM143" i="45"/>
  <c r="L151" i="31" s="1"/>
  <c r="M151" i="31" s="1"/>
  <c r="AM175" i="45"/>
  <c r="L184" i="31" s="1"/>
  <c r="M184" i="31" s="1"/>
  <c r="W175" i="45"/>
  <c r="W207" i="45"/>
  <c r="AM207" i="45"/>
  <c r="L217" i="31" s="1"/>
  <c r="M217" i="31" s="1"/>
  <c r="AM264" i="45"/>
  <c r="L277" i="31" s="1"/>
  <c r="M277" i="31" s="1"/>
  <c r="W264" i="45"/>
  <c r="W279" i="45"/>
  <c r="AM279" i="45"/>
  <c r="L292" i="31" s="1"/>
  <c r="M292" i="31" s="1"/>
  <c r="W273" i="45"/>
  <c r="AM273" i="45"/>
  <c r="L286" i="31" s="1"/>
  <c r="M286" i="31" s="1"/>
  <c r="AG289" i="45"/>
  <c r="K3" i="45"/>
  <c r="M290" i="43"/>
  <c r="H3" i="45"/>
  <c r="J290" i="43"/>
  <c r="Y289" i="45"/>
  <c r="W37" i="45"/>
  <c r="AM37" i="45"/>
  <c r="L40" i="31" s="1"/>
  <c r="M40" i="31" s="1"/>
  <c r="W132" i="45"/>
  <c r="AM132" i="45"/>
  <c r="L139" i="31" s="1"/>
  <c r="M139" i="31" s="1"/>
  <c r="W49" i="45"/>
  <c r="AM49" i="45"/>
  <c r="L52" i="31" s="1"/>
  <c r="M52" i="31" s="1"/>
  <c r="W19" i="45"/>
  <c r="AM19" i="45"/>
  <c r="L22" i="31" s="1"/>
  <c r="M22" i="31" s="1"/>
  <c r="W86" i="45"/>
  <c r="AM86" i="45"/>
  <c r="L91" i="31" s="1"/>
  <c r="M91" i="31" s="1"/>
  <c r="W30" i="45"/>
  <c r="AM30" i="45"/>
  <c r="L33" i="31" s="1"/>
  <c r="M33" i="31" s="1"/>
  <c r="W80" i="45"/>
  <c r="AM80" i="45"/>
  <c r="L84" i="31" s="1"/>
  <c r="M84" i="31" s="1"/>
  <c r="W42" i="45"/>
  <c r="AM42" i="45"/>
  <c r="L45" i="31" s="1"/>
  <c r="M45" i="31" s="1"/>
  <c r="W12" i="45"/>
  <c r="AM12" i="45"/>
  <c r="L14" i="31" s="1"/>
  <c r="M14" i="31" s="1"/>
  <c r="W88" i="45"/>
  <c r="AM88" i="45"/>
  <c r="L93" i="31" s="1"/>
  <c r="M93" i="31" s="1"/>
  <c r="W45" i="45"/>
  <c r="AM45" i="45"/>
  <c r="L48" i="31" s="1"/>
  <c r="M48" i="31" s="1"/>
  <c r="W15" i="45"/>
  <c r="AM15" i="45"/>
  <c r="L17" i="31" s="1"/>
  <c r="M17" i="31" s="1"/>
  <c r="W96" i="45"/>
  <c r="AM96" i="45"/>
  <c r="L101" i="31" s="1"/>
  <c r="M101" i="31" s="1"/>
  <c r="AM192" i="45"/>
  <c r="L202" i="31" s="1"/>
  <c r="M202" i="31" s="1"/>
  <c r="W192" i="45"/>
  <c r="W224" i="45"/>
  <c r="AM224" i="45"/>
  <c r="L235" i="31" s="1"/>
  <c r="M235" i="31" s="1"/>
  <c r="AM266" i="45"/>
  <c r="L279" i="31" s="1"/>
  <c r="M279" i="31" s="1"/>
  <c r="W266" i="45"/>
  <c r="W109" i="45"/>
  <c r="AM109" i="45"/>
  <c r="L115" i="31" s="1"/>
  <c r="M115" i="31" s="1"/>
  <c r="AM141" i="45"/>
  <c r="L148" i="31" s="1"/>
  <c r="M148" i="31" s="1"/>
  <c r="W141" i="45"/>
  <c r="W173" i="45"/>
  <c r="AM173" i="45"/>
  <c r="L182" i="31" s="1"/>
  <c r="M182" i="31" s="1"/>
  <c r="W205" i="45"/>
  <c r="AM205" i="45"/>
  <c r="L215" i="31" s="1"/>
  <c r="M215" i="31" s="1"/>
  <c r="W232" i="45"/>
  <c r="AM232" i="45"/>
  <c r="L244" i="31" s="1"/>
  <c r="M244" i="31" s="1"/>
  <c r="AM282" i="45"/>
  <c r="L295" i="31" s="1"/>
  <c r="M295" i="31" s="1"/>
  <c r="W282" i="45"/>
  <c r="W110" i="45"/>
  <c r="AM110" i="45"/>
  <c r="L116" i="31" s="1"/>
  <c r="M116" i="31" s="1"/>
  <c r="W142" i="45"/>
  <c r="AM142" i="45"/>
  <c r="L149" i="31" s="1"/>
  <c r="M149" i="31" s="1"/>
  <c r="W174" i="45"/>
  <c r="AM174" i="45"/>
  <c r="L183" i="31" s="1"/>
  <c r="M183" i="31" s="1"/>
  <c r="W206" i="45"/>
  <c r="AM206" i="45"/>
  <c r="L216" i="31" s="1"/>
  <c r="M216" i="31" s="1"/>
  <c r="AM243" i="45"/>
  <c r="L255" i="31" s="1"/>
  <c r="M255" i="31" s="1"/>
  <c r="W243" i="45"/>
  <c r="W254" i="45"/>
  <c r="AM254" i="45"/>
  <c r="L266" i="31" s="1"/>
  <c r="M266" i="31" s="1"/>
  <c r="AM83" i="45"/>
  <c r="L87" i="31" s="1"/>
  <c r="M87" i="31" s="1"/>
  <c r="W83" i="45"/>
  <c r="W115" i="45"/>
  <c r="AM115" i="45"/>
  <c r="L121" i="31" s="1"/>
  <c r="M121" i="31" s="1"/>
  <c r="W147" i="45"/>
  <c r="AM147" i="45"/>
  <c r="L155" i="31" s="1"/>
  <c r="M155" i="31" s="1"/>
  <c r="AM179" i="45"/>
  <c r="L188" i="31" s="1"/>
  <c r="M188" i="31" s="1"/>
  <c r="W179" i="45"/>
  <c r="W211" i="45"/>
  <c r="AM211" i="45"/>
  <c r="L222" i="31" s="1"/>
  <c r="M222" i="31" s="1"/>
  <c r="AM270" i="45"/>
  <c r="L283" i="31" s="1"/>
  <c r="M283" i="31" s="1"/>
  <c r="W270" i="45"/>
  <c r="W283" i="45"/>
  <c r="AM283" i="45"/>
  <c r="L296" i="31" s="1"/>
  <c r="M296" i="31" s="1"/>
  <c r="W277" i="45"/>
  <c r="AM277" i="45"/>
  <c r="L290" i="31" s="1"/>
  <c r="M290" i="31" s="1"/>
  <c r="J3" i="45"/>
  <c r="L290" i="43"/>
  <c r="G3" i="45"/>
  <c r="I290" i="43"/>
  <c r="AM48" i="45"/>
  <c r="L51" i="31" s="1"/>
  <c r="M51" i="31" s="1"/>
  <c r="W48" i="45"/>
  <c r="W164" i="45"/>
  <c r="AM164" i="45"/>
  <c r="L173" i="31" s="1"/>
  <c r="M173" i="31" s="1"/>
  <c r="W66" i="45"/>
  <c r="AM66" i="45"/>
  <c r="L70" i="31" s="1"/>
  <c r="M70" i="31" s="1"/>
  <c r="AM29" i="45"/>
  <c r="L32" i="31" s="1"/>
  <c r="M32" i="31" s="1"/>
  <c r="W29" i="45"/>
  <c r="W89" i="45"/>
  <c r="AM89" i="45"/>
  <c r="L94" i="31" s="1"/>
  <c r="M94" i="31" s="1"/>
  <c r="W31" i="45"/>
  <c r="AM31" i="45"/>
  <c r="L34" i="31" s="1"/>
  <c r="M34" i="31" s="1"/>
  <c r="W128" i="45"/>
  <c r="AM128" i="45"/>
  <c r="L134" i="31" s="1"/>
  <c r="M134" i="31" s="1"/>
  <c r="W43" i="45"/>
  <c r="AM43" i="45"/>
  <c r="L46" i="31" s="1"/>
  <c r="M46" i="31" s="1"/>
  <c r="W22" i="45"/>
  <c r="AM22" i="45"/>
  <c r="L25" i="31" s="1"/>
  <c r="M25" i="31" s="1"/>
  <c r="W104" i="45"/>
  <c r="AM104" i="45"/>
  <c r="L110" i="31" s="1"/>
  <c r="M110" i="31" s="1"/>
  <c r="W70" i="45"/>
  <c r="AM70" i="45"/>
  <c r="L74" i="31" s="1"/>
  <c r="M74" i="31" s="1"/>
  <c r="AM25" i="45"/>
  <c r="L28" i="31" s="1"/>
  <c r="M28" i="31" s="1"/>
  <c r="W25" i="45"/>
  <c r="W112" i="45"/>
  <c r="AM112" i="45"/>
  <c r="L118" i="31" s="1"/>
  <c r="M118" i="31" s="1"/>
  <c r="AM196" i="45"/>
  <c r="L206" i="31" s="1"/>
  <c r="M206" i="31" s="1"/>
  <c r="W196" i="45"/>
  <c r="W234" i="45"/>
  <c r="AM234" i="45"/>
  <c r="L246" i="31" s="1"/>
  <c r="M246" i="31" s="1"/>
  <c r="W276" i="45"/>
  <c r="AM276" i="45"/>
  <c r="L289" i="31" s="1"/>
  <c r="M289" i="31" s="1"/>
  <c r="W113" i="45"/>
  <c r="AM113" i="45"/>
  <c r="L119" i="31" s="1"/>
  <c r="M119" i="31" s="1"/>
  <c r="W145" i="45"/>
  <c r="AM145" i="45"/>
  <c r="L153" i="31" s="1"/>
  <c r="M153" i="31" s="1"/>
  <c r="W177" i="45"/>
  <c r="AM177" i="45"/>
  <c r="L186" i="31" s="1"/>
  <c r="M186" i="31" s="1"/>
  <c r="W209" i="45"/>
  <c r="AM209" i="45"/>
  <c r="L220" i="31" s="1"/>
  <c r="M220" i="31" s="1"/>
  <c r="W246" i="45"/>
  <c r="AM246" i="45"/>
  <c r="L258" i="31" s="1"/>
  <c r="M258" i="31" s="1"/>
  <c r="W226" i="45"/>
  <c r="AM226" i="45"/>
  <c r="L237" i="31" s="1"/>
  <c r="M237" i="31" s="1"/>
  <c r="W114" i="45"/>
  <c r="AM114" i="45"/>
  <c r="L120" i="31" s="1"/>
  <c r="M120" i="31" s="1"/>
  <c r="W146" i="45"/>
  <c r="AM146" i="45"/>
  <c r="L154" i="31" s="1"/>
  <c r="M154" i="31" s="1"/>
  <c r="W178" i="45"/>
  <c r="AM178" i="45"/>
  <c r="L187" i="31" s="1"/>
  <c r="M187" i="31" s="1"/>
  <c r="AM210" i="45"/>
  <c r="L221" i="31" s="1"/>
  <c r="M221" i="31" s="1"/>
  <c r="W210" i="45"/>
  <c r="W244" i="45"/>
  <c r="AM244" i="45"/>
  <c r="L256" i="31" s="1"/>
  <c r="M256" i="31" s="1"/>
  <c r="W55" i="45"/>
  <c r="AM55" i="45"/>
  <c r="L59" i="31" s="1"/>
  <c r="M59" i="31" s="1"/>
  <c r="AM87" i="45"/>
  <c r="L92" i="31" s="1"/>
  <c r="M92" i="31" s="1"/>
  <c r="W87" i="45"/>
  <c r="W119" i="45"/>
  <c r="AM119" i="45"/>
  <c r="L125" i="31" s="1"/>
  <c r="M125" i="31" s="1"/>
  <c r="W151" i="45"/>
  <c r="AM151" i="45"/>
  <c r="L159" i="31" s="1"/>
  <c r="M159" i="31" s="1"/>
  <c r="AM183" i="45"/>
  <c r="L192" i="31" s="1"/>
  <c r="M192" i="31" s="1"/>
  <c r="W183" i="45"/>
  <c r="W215" i="45"/>
  <c r="AM215" i="45"/>
  <c r="L226" i="31" s="1"/>
  <c r="M226" i="31" s="1"/>
  <c r="AM255" i="45"/>
  <c r="L267" i="31" s="1"/>
  <c r="M267" i="31" s="1"/>
  <c r="W255" i="45"/>
  <c r="AM287" i="45"/>
  <c r="L300" i="31" s="1"/>
  <c r="M300" i="31" s="1"/>
  <c r="W287" i="45"/>
  <c r="W281" i="45"/>
  <c r="AM281" i="45"/>
  <c r="L294" i="31" s="1"/>
  <c r="M294" i="31" s="1"/>
  <c r="AE289" i="45"/>
  <c r="W58" i="45"/>
  <c r="AM58" i="45"/>
  <c r="L62" i="31" s="1"/>
  <c r="M62" i="31" s="1"/>
  <c r="W6" i="45"/>
  <c r="AM6" i="45"/>
  <c r="L8" i="31" s="1"/>
  <c r="M8" i="31" s="1"/>
  <c r="W69" i="45"/>
  <c r="AM69" i="45"/>
  <c r="L73" i="31" s="1"/>
  <c r="M73" i="31" s="1"/>
  <c r="AM40" i="45"/>
  <c r="L43" i="31" s="1"/>
  <c r="M43" i="31" s="1"/>
  <c r="W40" i="45"/>
  <c r="W92" i="45"/>
  <c r="AM92" i="45"/>
  <c r="L97" i="31" s="1"/>
  <c r="M97" i="31" s="1"/>
  <c r="W41" i="45"/>
  <c r="AM41" i="45"/>
  <c r="L44" i="31" s="1"/>
  <c r="M44" i="31" s="1"/>
  <c r="AM160" i="45"/>
  <c r="L169" i="31" s="1"/>
  <c r="M169" i="31" s="1"/>
  <c r="W160" i="45"/>
  <c r="W61" i="45"/>
  <c r="AM61" i="45"/>
  <c r="L65" i="31" s="1"/>
  <c r="M65" i="31" s="1"/>
  <c r="AM23" i="45"/>
  <c r="L26" i="31" s="1"/>
  <c r="M26" i="31" s="1"/>
  <c r="W23" i="45"/>
  <c r="W136" i="45"/>
  <c r="AM136" i="45"/>
  <c r="L143" i="31" s="1"/>
  <c r="M143" i="31" s="1"/>
  <c r="W73" i="45"/>
  <c r="AM73" i="45"/>
  <c r="L77" i="31" s="1"/>
  <c r="M77" i="31" s="1"/>
  <c r="AM36" i="45"/>
  <c r="L39" i="31" s="1"/>
  <c r="M39" i="31" s="1"/>
  <c r="W36" i="45"/>
  <c r="W144" i="45"/>
  <c r="AM144" i="45"/>
  <c r="L152" i="31" s="1"/>
  <c r="M152" i="31" s="1"/>
  <c r="AM200" i="45"/>
  <c r="L210" i="31" s="1"/>
  <c r="M210" i="31" s="1"/>
  <c r="W200" i="45"/>
  <c r="AM235" i="45"/>
  <c r="L247" i="31" s="1"/>
  <c r="M247" i="31" s="1"/>
  <c r="W235" i="45"/>
  <c r="W233" i="45"/>
  <c r="AM233" i="45"/>
  <c r="L245" i="31" s="1"/>
  <c r="M245" i="31" s="1"/>
  <c r="W117" i="45"/>
  <c r="AM117" i="45"/>
  <c r="L123" i="31" s="1"/>
  <c r="M123" i="31" s="1"/>
  <c r="W149" i="45"/>
  <c r="AM149" i="45"/>
  <c r="L157" i="31" s="1"/>
  <c r="M157" i="31" s="1"/>
  <c r="W181" i="45"/>
  <c r="AM181" i="45"/>
  <c r="L190" i="31" s="1"/>
  <c r="M190" i="31" s="1"/>
  <c r="W213" i="45"/>
  <c r="AM213" i="45"/>
  <c r="L224" i="31" s="1"/>
  <c r="M224" i="31" s="1"/>
  <c r="W247" i="45"/>
  <c r="AM247" i="45"/>
  <c r="L259" i="31" s="1"/>
  <c r="M259" i="31" s="1"/>
  <c r="W229" i="45"/>
  <c r="AM229" i="45"/>
  <c r="L241" i="31" s="1"/>
  <c r="M241" i="31" s="1"/>
  <c r="W118" i="45"/>
  <c r="AM118" i="45"/>
  <c r="L124" i="31" s="1"/>
  <c r="M124" i="31" s="1"/>
  <c r="W150" i="45"/>
  <c r="AM150" i="45"/>
  <c r="L158" i="31" s="1"/>
  <c r="M158" i="31" s="1"/>
  <c r="W182" i="45"/>
  <c r="AM182" i="45"/>
  <c r="L191" i="31" s="1"/>
  <c r="M191" i="31" s="1"/>
  <c r="AM214" i="45"/>
  <c r="L225" i="31" s="1"/>
  <c r="M225" i="31" s="1"/>
  <c r="W214" i="45"/>
  <c r="W258" i="45"/>
  <c r="AM258" i="45"/>
  <c r="L270" i="31" s="1"/>
  <c r="M270" i="31" s="1"/>
  <c r="W59" i="45"/>
  <c r="AM59" i="45"/>
  <c r="L63" i="31" s="1"/>
  <c r="M63" i="31" s="1"/>
  <c r="AM91" i="45"/>
  <c r="L96" i="31" s="1"/>
  <c r="M96" i="31" s="1"/>
  <c r="W91" i="45"/>
  <c r="W123" i="45"/>
  <c r="AM123" i="45"/>
  <c r="L129" i="31" s="1"/>
  <c r="M129" i="31" s="1"/>
  <c r="AM155" i="45"/>
  <c r="L163" i="31" s="1"/>
  <c r="M163" i="31" s="1"/>
  <c r="W155" i="45"/>
  <c r="AM187" i="45"/>
  <c r="L196" i="31" s="1"/>
  <c r="M196" i="31" s="1"/>
  <c r="W187" i="45"/>
  <c r="W219" i="45"/>
  <c r="AM219" i="45"/>
  <c r="L230" i="31" s="1"/>
  <c r="M230" i="31" s="1"/>
  <c r="AM259" i="45"/>
  <c r="L271" i="31" s="1"/>
  <c r="M271" i="31" s="1"/>
  <c r="W259" i="45"/>
  <c r="W285" i="45"/>
  <c r="AM285" i="45"/>
  <c r="L298" i="31" s="1"/>
  <c r="M298" i="31" s="1"/>
  <c r="F289" i="45"/>
  <c r="Z3" i="45"/>
  <c r="I3" i="45"/>
  <c r="K290" i="43"/>
  <c r="AC289" i="45"/>
  <c r="W78" i="45"/>
  <c r="AM78" i="45"/>
  <c r="L82" i="31" s="1"/>
  <c r="M82" i="31" s="1"/>
  <c r="W7" i="45"/>
  <c r="AM7" i="45"/>
  <c r="L9" i="31" s="1"/>
  <c r="M9" i="31" s="1"/>
  <c r="W72" i="45"/>
  <c r="AM72" i="45"/>
  <c r="L76" i="31" s="1"/>
  <c r="M76" i="31" s="1"/>
  <c r="W50" i="45"/>
  <c r="AM50" i="45"/>
  <c r="L53" i="31" s="1"/>
  <c r="M53" i="31" s="1"/>
  <c r="W108" i="45"/>
  <c r="AM108" i="45"/>
  <c r="L114" i="31" s="1"/>
  <c r="M114" i="31" s="1"/>
  <c r="AM52" i="45"/>
  <c r="L55" i="31" s="1"/>
  <c r="M55" i="31" s="1"/>
  <c r="W52" i="45"/>
  <c r="W176" i="45"/>
  <c r="AM176" i="45"/>
  <c r="L185" i="31" s="1"/>
  <c r="M185" i="31" s="1"/>
  <c r="AM65" i="45"/>
  <c r="L69" i="31" s="1"/>
  <c r="M69" i="31" s="1"/>
  <c r="W65" i="45"/>
  <c r="W33" i="45"/>
  <c r="AM33" i="45"/>
  <c r="L36" i="31" s="1"/>
  <c r="M36" i="31" s="1"/>
  <c r="W168" i="45"/>
  <c r="AM168" i="45"/>
  <c r="L177" i="31" s="1"/>
  <c r="M177" i="31" s="1"/>
  <c r="W76" i="45"/>
  <c r="AM76" i="45"/>
  <c r="L80" i="31" s="1"/>
  <c r="M80" i="31" s="1"/>
  <c r="W46" i="45"/>
  <c r="AM46" i="45"/>
  <c r="L49" i="31" s="1"/>
  <c r="M49" i="31" s="1"/>
  <c r="W237" i="45"/>
  <c r="AM237" i="45"/>
  <c r="L249" i="31" s="1"/>
  <c r="M249" i="31" s="1"/>
  <c r="AM204" i="45"/>
  <c r="L214" i="31" s="1"/>
  <c r="M214" i="31" s="1"/>
  <c r="W204" i="45"/>
  <c r="W236" i="45"/>
  <c r="AM236" i="45"/>
  <c r="L248" i="31" s="1"/>
  <c r="M248" i="31" s="1"/>
  <c r="W249" i="45"/>
  <c r="AM249" i="45"/>
  <c r="L261" i="31" s="1"/>
  <c r="M261" i="31" s="1"/>
  <c r="W121" i="45"/>
  <c r="AM121" i="45"/>
  <c r="L127" i="31" s="1"/>
  <c r="M127" i="31" s="1"/>
  <c r="W153" i="45"/>
  <c r="AM153" i="45"/>
  <c r="L161" i="31" s="1"/>
  <c r="M161" i="31" s="1"/>
  <c r="W185" i="45"/>
  <c r="AM185" i="45"/>
  <c r="L194" i="31" s="1"/>
  <c r="M194" i="31" s="1"/>
  <c r="W217" i="45"/>
  <c r="AM217" i="45"/>
  <c r="L228" i="31" s="1"/>
  <c r="M228" i="31" s="1"/>
  <c r="W248" i="45"/>
  <c r="AM248" i="45"/>
  <c r="L260" i="31" s="1"/>
  <c r="M260" i="31" s="1"/>
  <c r="W245" i="45"/>
  <c r="AM245" i="45"/>
  <c r="L257" i="31" s="1"/>
  <c r="M257" i="31" s="1"/>
  <c r="W122" i="45"/>
  <c r="AM122" i="45"/>
  <c r="L128" i="31" s="1"/>
  <c r="M128" i="31" s="1"/>
  <c r="W154" i="45"/>
  <c r="AM154" i="45"/>
  <c r="L162" i="31" s="1"/>
  <c r="M162" i="31" s="1"/>
  <c r="W186" i="45"/>
  <c r="AM186" i="45"/>
  <c r="L195" i="31" s="1"/>
  <c r="M195" i="31" s="1"/>
  <c r="AM218" i="45"/>
  <c r="L229" i="31" s="1"/>
  <c r="M229" i="31" s="1"/>
  <c r="W218" i="45"/>
  <c r="AM268" i="45"/>
  <c r="L281" i="31" s="1"/>
  <c r="M281" i="31" s="1"/>
  <c r="W268" i="45"/>
  <c r="AM63" i="45"/>
  <c r="L67" i="31" s="1"/>
  <c r="M67" i="31" s="1"/>
  <c r="W63" i="45"/>
  <c r="AM95" i="45"/>
  <c r="L100" i="31" s="1"/>
  <c r="M100" i="31" s="1"/>
  <c r="W95" i="45"/>
  <c r="W127" i="45"/>
  <c r="AM127" i="45"/>
  <c r="L133" i="31" s="1"/>
  <c r="M133" i="31" s="1"/>
  <c r="AM159" i="45"/>
  <c r="L168" i="31" s="1"/>
  <c r="M168" i="31" s="1"/>
  <c r="W159" i="45"/>
  <c r="W191" i="45"/>
  <c r="AM191" i="45"/>
  <c r="L201" i="31" s="1"/>
  <c r="M201" i="31" s="1"/>
  <c r="W223" i="45"/>
  <c r="AM223" i="45"/>
  <c r="L234" i="31" s="1"/>
  <c r="M234" i="31" s="1"/>
  <c r="AM263" i="45"/>
  <c r="L275" i="31" s="1"/>
  <c r="M275" i="31" s="1"/>
  <c r="W263" i="45"/>
  <c r="W257" i="45"/>
  <c r="AM257" i="45"/>
  <c r="L269" i="31" s="1"/>
  <c r="M269" i="31" s="1"/>
  <c r="E197" i="37"/>
  <c r="X197" i="37" s="1"/>
  <c r="Y197" i="37" s="1"/>
  <c r="E197" i="36"/>
  <c r="W197" i="36" s="1"/>
  <c r="E160" i="37"/>
  <c r="X160" i="37" s="1"/>
  <c r="Y160" i="37" s="1"/>
  <c r="E160" i="36"/>
  <c r="W160" i="36" s="1"/>
  <c r="E98" i="37"/>
  <c r="X98" i="37" s="1"/>
  <c r="Y98" i="37" s="1"/>
  <c r="E98" i="36"/>
  <c r="W98" i="36" s="1"/>
  <c r="E268" i="37"/>
  <c r="X268" i="37" s="1"/>
  <c r="Y268" i="37" s="1"/>
  <c r="E268" i="36"/>
  <c r="W268" i="36" s="1"/>
  <c r="I80" i="37"/>
  <c r="AF80" i="37" s="1"/>
  <c r="AG80" i="37" s="1"/>
  <c r="I80" i="36"/>
  <c r="AA80" i="36" s="1"/>
  <c r="I25" i="37"/>
  <c r="AF25" i="37" s="1"/>
  <c r="AG25" i="37" s="1"/>
  <c r="I25" i="36"/>
  <c r="AA25" i="36" s="1"/>
  <c r="I215" i="37"/>
  <c r="AF215" i="37" s="1"/>
  <c r="AG215" i="37" s="1"/>
  <c r="I215" i="36"/>
  <c r="AA215" i="36" s="1"/>
  <c r="I122" i="37"/>
  <c r="AF122" i="37" s="1"/>
  <c r="AG122" i="37" s="1"/>
  <c r="I122" i="36"/>
  <c r="AA122" i="36" s="1"/>
  <c r="I186" i="37"/>
  <c r="AF186" i="37" s="1"/>
  <c r="AG186" i="37" s="1"/>
  <c r="I186" i="36"/>
  <c r="AA186" i="36" s="1"/>
  <c r="I216" i="37"/>
  <c r="AF216" i="37" s="1"/>
  <c r="AG216" i="37" s="1"/>
  <c r="I216" i="36"/>
  <c r="AA216" i="36" s="1"/>
  <c r="I131" i="37"/>
  <c r="AF131" i="37" s="1"/>
  <c r="AG131" i="37" s="1"/>
  <c r="I131" i="36"/>
  <c r="AA131" i="36" s="1"/>
  <c r="I195" i="37"/>
  <c r="AF195" i="37" s="1"/>
  <c r="AG195" i="37" s="1"/>
  <c r="I195" i="36"/>
  <c r="AA195" i="36" s="1"/>
  <c r="I60" i="37"/>
  <c r="AF60" i="37" s="1"/>
  <c r="AG60" i="37" s="1"/>
  <c r="I60" i="36"/>
  <c r="AA60" i="36" s="1"/>
  <c r="I124" i="37"/>
  <c r="AF124" i="37" s="1"/>
  <c r="AG124" i="37" s="1"/>
  <c r="I124" i="36"/>
  <c r="AA124" i="36" s="1"/>
  <c r="I188" i="37"/>
  <c r="AF188" i="37" s="1"/>
  <c r="AG188" i="37" s="1"/>
  <c r="I188" i="36"/>
  <c r="AA188" i="36" s="1"/>
  <c r="I20" i="37"/>
  <c r="AF20" i="37" s="1"/>
  <c r="AG20" i="37" s="1"/>
  <c r="I20" i="36"/>
  <c r="AA20" i="36" s="1"/>
  <c r="I61" i="37"/>
  <c r="AF61" i="37" s="1"/>
  <c r="AG61" i="37" s="1"/>
  <c r="I61" i="36"/>
  <c r="AA61" i="36" s="1"/>
  <c r="I125" i="37"/>
  <c r="AF125" i="37" s="1"/>
  <c r="AG125" i="37" s="1"/>
  <c r="I125" i="36"/>
  <c r="AA125" i="36" s="1"/>
  <c r="I189" i="37"/>
  <c r="AF189" i="37" s="1"/>
  <c r="AG189" i="37" s="1"/>
  <c r="I189" i="36"/>
  <c r="AA189" i="36" s="1"/>
  <c r="I12" i="37"/>
  <c r="AF12" i="37" s="1"/>
  <c r="AG12" i="37" s="1"/>
  <c r="I12" i="36"/>
  <c r="AA12" i="36" s="1"/>
  <c r="I54" i="37"/>
  <c r="AF54" i="37" s="1"/>
  <c r="AG54" i="37" s="1"/>
  <c r="I54" i="36"/>
  <c r="AA54" i="36" s="1"/>
  <c r="I182" i="37"/>
  <c r="AF182" i="37" s="1"/>
  <c r="AG182" i="37" s="1"/>
  <c r="I182" i="36"/>
  <c r="AA182" i="36" s="1"/>
  <c r="I176" i="37"/>
  <c r="AF176" i="37" s="1"/>
  <c r="AG176" i="37" s="1"/>
  <c r="I176" i="36"/>
  <c r="AA176" i="36" s="1"/>
  <c r="I31" i="37"/>
  <c r="AF31" i="37" s="1"/>
  <c r="AG31" i="37" s="1"/>
  <c r="I31" i="36"/>
  <c r="AA31" i="36" s="1"/>
  <c r="I95" i="37"/>
  <c r="AF95" i="37" s="1"/>
  <c r="AG95" i="37" s="1"/>
  <c r="I95" i="36"/>
  <c r="AA95" i="36" s="1"/>
  <c r="I159" i="37"/>
  <c r="AF159" i="37" s="1"/>
  <c r="AG159" i="37" s="1"/>
  <c r="I159" i="36"/>
  <c r="AA159" i="36" s="1"/>
  <c r="I218" i="37"/>
  <c r="AF218" i="37" s="1"/>
  <c r="AG218" i="37" s="1"/>
  <c r="I218" i="36"/>
  <c r="AA218" i="36" s="1"/>
  <c r="I264" i="37"/>
  <c r="AF264" i="37" s="1"/>
  <c r="AG264" i="37" s="1"/>
  <c r="I264" i="36"/>
  <c r="AA264" i="36" s="1"/>
  <c r="I265" i="37"/>
  <c r="AF265" i="37" s="1"/>
  <c r="AG265" i="37" s="1"/>
  <c r="I265" i="36"/>
  <c r="AA265" i="36" s="1"/>
  <c r="I274" i="37"/>
  <c r="AF274" i="37" s="1"/>
  <c r="AG274" i="37" s="1"/>
  <c r="I274" i="36"/>
  <c r="AA274" i="36" s="1"/>
  <c r="I220" i="37"/>
  <c r="AF220" i="37" s="1"/>
  <c r="AG220" i="37" s="1"/>
  <c r="I220" i="36"/>
  <c r="AA220" i="36" s="1"/>
  <c r="I284" i="37"/>
  <c r="AF284" i="37" s="1"/>
  <c r="AG284" i="37" s="1"/>
  <c r="I284" i="36"/>
  <c r="AA284" i="36" s="1"/>
  <c r="I285" i="37"/>
  <c r="AF285" i="37" s="1"/>
  <c r="AG285" i="37" s="1"/>
  <c r="I285" i="36"/>
  <c r="AA285" i="36" s="1"/>
  <c r="I270" i="37"/>
  <c r="AF270" i="37" s="1"/>
  <c r="AG270" i="37" s="1"/>
  <c r="I270" i="36"/>
  <c r="AA270" i="36" s="1"/>
  <c r="E68" i="37"/>
  <c r="X68" i="37" s="1"/>
  <c r="Y68" i="37" s="1"/>
  <c r="E68" i="36"/>
  <c r="W68" i="36" s="1"/>
  <c r="E12" i="37"/>
  <c r="X12" i="37" s="1"/>
  <c r="Y12" i="37" s="1"/>
  <c r="E12" i="36"/>
  <c r="W12" i="36" s="1"/>
  <c r="E13" i="37"/>
  <c r="X13" i="37" s="1"/>
  <c r="Y13" i="37" s="1"/>
  <c r="E13" i="36"/>
  <c r="W13" i="36" s="1"/>
  <c r="E77" i="37"/>
  <c r="X77" i="37" s="1"/>
  <c r="Y77" i="37" s="1"/>
  <c r="E77" i="36"/>
  <c r="W77" i="36" s="1"/>
  <c r="E141" i="37"/>
  <c r="X141" i="37" s="1"/>
  <c r="Y141" i="37" s="1"/>
  <c r="E141" i="36"/>
  <c r="W141" i="36" s="1"/>
  <c r="E205" i="37"/>
  <c r="X205" i="37" s="1"/>
  <c r="Y205" i="37" s="1"/>
  <c r="E205" i="36"/>
  <c r="W205" i="36" s="1"/>
  <c r="E46" i="37"/>
  <c r="X46" i="37" s="1"/>
  <c r="Y46" i="37" s="1"/>
  <c r="E46" i="36"/>
  <c r="W46" i="36" s="1"/>
  <c r="E110" i="37"/>
  <c r="X110" i="37" s="1"/>
  <c r="Y110" i="37" s="1"/>
  <c r="E110" i="36"/>
  <c r="W110" i="36" s="1"/>
  <c r="E174" i="37"/>
  <c r="X174" i="37" s="1"/>
  <c r="Y174" i="37" s="1"/>
  <c r="E174" i="36"/>
  <c r="W174" i="36" s="1"/>
  <c r="E235" i="37"/>
  <c r="X235" i="37" s="1"/>
  <c r="Y235" i="37" s="1"/>
  <c r="E235" i="36"/>
  <c r="W235" i="36" s="1"/>
  <c r="E23" i="37"/>
  <c r="X23" i="37" s="1"/>
  <c r="Y23" i="37" s="1"/>
  <c r="E23" i="36"/>
  <c r="W23" i="36" s="1"/>
  <c r="E87" i="37"/>
  <c r="X87" i="37" s="1"/>
  <c r="Y87" i="37" s="1"/>
  <c r="E87" i="36"/>
  <c r="W87" i="36" s="1"/>
  <c r="E151" i="37"/>
  <c r="X151" i="37" s="1"/>
  <c r="Y151" i="37" s="1"/>
  <c r="E151" i="36"/>
  <c r="W151" i="36" s="1"/>
  <c r="E32" i="37"/>
  <c r="X32" i="37" s="1"/>
  <c r="Y32" i="37" s="1"/>
  <c r="E32" i="36"/>
  <c r="W32" i="36" s="1"/>
  <c r="E104" i="37"/>
  <c r="X104" i="37" s="1"/>
  <c r="Y104" i="37" s="1"/>
  <c r="E104" i="36"/>
  <c r="W104" i="36" s="1"/>
  <c r="E168" i="37"/>
  <c r="X168" i="37" s="1"/>
  <c r="Y168" i="37" s="1"/>
  <c r="E168" i="36"/>
  <c r="W168" i="36" s="1"/>
  <c r="E212" i="37"/>
  <c r="X212" i="37" s="1"/>
  <c r="Y212" i="37" s="1"/>
  <c r="E212" i="36"/>
  <c r="W212" i="36" s="1"/>
  <c r="E57" i="37"/>
  <c r="X57" i="37" s="1"/>
  <c r="Y57" i="37" s="1"/>
  <c r="E57" i="36"/>
  <c r="W57" i="36" s="1"/>
  <c r="E121" i="37"/>
  <c r="X121" i="37" s="1"/>
  <c r="Y121" i="37" s="1"/>
  <c r="E121" i="36"/>
  <c r="W121" i="36" s="1"/>
  <c r="E185" i="37"/>
  <c r="X185" i="37" s="1"/>
  <c r="Y185" i="37" s="1"/>
  <c r="E185" i="36"/>
  <c r="W185" i="36" s="1"/>
  <c r="E164" i="37"/>
  <c r="X164" i="37" s="1"/>
  <c r="Y164" i="37" s="1"/>
  <c r="E164" i="36"/>
  <c r="W164" i="36" s="1"/>
  <c r="E42" i="37"/>
  <c r="X42" i="37" s="1"/>
  <c r="Y42" i="37" s="1"/>
  <c r="E42" i="36"/>
  <c r="W42" i="36" s="1"/>
  <c r="E106" i="37"/>
  <c r="X106" i="37" s="1"/>
  <c r="Y106" i="37" s="1"/>
  <c r="E106" i="36"/>
  <c r="W106" i="36" s="1"/>
  <c r="E170" i="37"/>
  <c r="X170" i="37" s="1"/>
  <c r="Y170" i="37" s="1"/>
  <c r="E170" i="36"/>
  <c r="W170" i="36" s="1"/>
  <c r="E156" i="37"/>
  <c r="X156" i="37" s="1"/>
  <c r="Y156" i="37" s="1"/>
  <c r="E156" i="36"/>
  <c r="W156" i="36" s="1"/>
  <c r="E35" i="37"/>
  <c r="X35" i="37" s="1"/>
  <c r="Y35" i="37" s="1"/>
  <c r="E35" i="36"/>
  <c r="W35" i="36" s="1"/>
  <c r="E99" i="37"/>
  <c r="X99" i="37" s="1"/>
  <c r="Y99" i="37" s="1"/>
  <c r="E99" i="36"/>
  <c r="W99" i="36" s="1"/>
  <c r="E163" i="37"/>
  <c r="X163" i="37" s="1"/>
  <c r="Y163" i="37" s="1"/>
  <c r="E163" i="36"/>
  <c r="W163" i="36" s="1"/>
  <c r="E223" i="37"/>
  <c r="X223" i="37" s="1"/>
  <c r="Y223" i="37" s="1"/>
  <c r="E223" i="36"/>
  <c r="W223" i="36" s="1"/>
  <c r="E276" i="37"/>
  <c r="X276" i="37" s="1"/>
  <c r="Y276" i="37" s="1"/>
  <c r="E276" i="36"/>
  <c r="W276" i="36" s="1"/>
  <c r="E277" i="37"/>
  <c r="X277" i="37" s="1"/>
  <c r="Y277" i="37" s="1"/>
  <c r="E277" i="36"/>
  <c r="W277" i="36" s="1"/>
  <c r="E278" i="37"/>
  <c r="X278" i="37" s="1"/>
  <c r="Y278" i="37" s="1"/>
  <c r="E278" i="36"/>
  <c r="W278" i="36" s="1"/>
  <c r="E287" i="37"/>
  <c r="X287" i="37" s="1"/>
  <c r="Y287" i="37" s="1"/>
  <c r="E287" i="36"/>
  <c r="W287" i="36" s="1"/>
  <c r="E272" i="37"/>
  <c r="X272" i="37" s="1"/>
  <c r="Y272" i="37" s="1"/>
  <c r="E272" i="36"/>
  <c r="W272" i="36" s="1"/>
  <c r="E265" i="37"/>
  <c r="X265" i="37" s="1"/>
  <c r="Y265" i="37" s="1"/>
  <c r="E265" i="36"/>
  <c r="W265" i="36" s="1"/>
  <c r="E258" i="37"/>
  <c r="X258" i="37" s="1"/>
  <c r="Y258" i="37" s="1"/>
  <c r="E258" i="36"/>
  <c r="W258" i="36" s="1"/>
  <c r="I88" i="37"/>
  <c r="AF88" i="37" s="1"/>
  <c r="AG88" i="37" s="1"/>
  <c r="I88" i="36"/>
  <c r="AA88" i="36" s="1"/>
  <c r="I56" i="37"/>
  <c r="AF56" i="37" s="1"/>
  <c r="AG56" i="37" s="1"/>
  <c r="I56" i="36"/>
  <c r="AA56" i="36" s="1"/>
  <c r="I33" i="37"/>
  <c r="AF33" i="37" s="1"/>
  <c r="AG33" i="37" s="1"/>
  <c r="I33" i="36"/>
  <c r="AA33" i="36" s="1"/>
  <c r="I97" i="37"/>
  <c r="AF97" i="37" s="1"/>
  <c r="AG97" i="37" s="1"/>
  <c r="I97" i="36"/>
  <c r="AA97" i="36" s="1"/>
  <c r="I161" i="37"/>
  <c r="AF161" i="37" s="1"/>
  <c r="AG161" i="37" s="1"/>
  <c r="I161" i="36"/>
  <c r="AA161" i="36" s="1"/>
  <c r="I3" i="37"/>
  <c r="K290" i="34"/>
  <c r="I3" i="36"/>
  <c r="I66" i="37"/>
  <c r="AF66" i="37" s="1"/>
  <c r="AG66" i="37" s="1"/>
  <c r="I66" i="36"/>
  <c r="AA66" i="36" s="1"/>
  <c r="I130" i="37"/>
  <c r="AF130" i="37" s="1"/>
  <c r="AG130" i="37" s="1"/>
  <c r="I130" i="36"/>
  <c r="AA130" i="36" s="1"/>
  <c r="I194" i="37"/>
  <c r="AF194" i="37" s="1"/>
  <c r="AG194" i="37" s="1"/>
  <c r="I194" i="36"/>
  <c r="AA194" i="36" s="1"/>
  <c r="I11" i="37"/>
  <c r="AF11" i="37" s="1"/>
  <c r="AG11" i="37" s="1"/>
  <c r="I11" i="36"/>
  <c r="AA11" i="36" s="1"/>
  <c r="I75" i="37"/>
  <c r="AF75" i="37" s="1"/>
  <c r="AG75" i="37" s="1"/>
  <c r="I75" i="36"/>
  <c r="AA75" i="36" s="1"/>
  <c r="I139" i="37"/>
  <c r="AF139" i="37" s="1"/>
  <c r="AG139" i="37" s="1"/>
  <c r="I139" i="36"/>
  <c r="AA139" i="36" s="1"/>
  <c r="I203" i="37"/>
  <c r="AF203" i="37" s="1"/>
  <c r="AG203" i="37" s="1"/>
  <c r="I203" i="36"/>
  <c r="AA203" i="36" s="1"/>
  <c r="I68" i="37"/>
  <c r="AF68" i="37" s="1"/>
  <c r="AG68" i="37" s="1"/>
  <c r="I68" i="36"/>
  <c r="AA68" i="36" s="1"/>
  <c r="I132" i="37"/>
  <c r="AF132" i="37" s="1"/>
  <c r="AG132" i="37" s="1"/>
  <c r="I132" i="36"/>
  <c r="AA132" i="36" s="1"/>
  <c r="I196" i="37"/>
  <c r="AF196" i="37" s="1"/>
  <c r="AG196" i="37" s="1"/>
  <c r="I196" i="36"/>
  <c r="AA196" i="36" s="1"/>
  <c r="I5" i="37"/>
  <c r="AF5" i="37" s="1"/>
  <c r="AG5" i="37" s="1"/>
  <c r="I5" i="36"/>
  <c r="AA5" i="36" s="1"/>
  <c r="I69" i="37"/>
  <c r="AF69" i="37" s="1"/>
  <c r="AG69" i="37" s="1"/>
  <c r="I69" i="36"/>
  <c r="AA69" i="36" s="1"/>
  <c r="I133" i="37"/>
  <c r="AF133" i="37" s="1"/>
  <c r="AG133" i="37" s="1"/>
  <c r="I133" i="36"/>
  <c r="AA133" i="36" s="1"/>
  <c r="I197" i="37"/>
  <c r="AF197" i="37" s="1"/>
  <c r="AG197" i="37" s="1"/>
  <c r="I197" i="36"/>
  <c r="AA197" i="36" s="1"/>
  <c r="I36" i="37"/>
  <c r="AF36" i="37" s="1"/>
  <c r="AG36" i="37" s="1"/>
  <c r="I36" i="36"/>
  <c r="AA36" i="36" s="1"/>
  <c r="I62" i="37"/>
  <c r="AF62" i="37" s="1"/>
  <c r="AG62" i="37" s="1"/>
  <c r="I62" i="36"/>
  <c r="AA62" i="36" s="1"/>
  <c r="I126" i="37"/>
  <c r="AF126" i="37" s="1"/>
  <c r="AG126" i="37" s="1"/>
  <c r="I126" i="36"/>
  <c r="AA126" i="36" s="1"/>
  <c r="I190" i="37"/>
  <c r="AF190" i="37" s="1"/>
  <c r="AG190" i="37" s="1"/>
  <c r="I190" i="36"/>
  <c r="AA190" i="36" s="1"/>
  <c r="I184" i="37"/>
  <c r="AF184" i="37" s="1"/>
  <c r="AG184" i="37" s="1"/>
  <c r="I184" i="36"/>
  <c r="AA184" i="36" s="1"/>
  <c r="I39" i="37"/>
  <c r="AF39" i="37" s="1"/>
  <c r="AG39" i="37" s="1"/>
  <c r="I39" i="36"/>
  <c r="AA39" i="36" s="1"/>
  <c r="I103" i="37"/>
  <c r="AF103" i="37" s="1"/>
  <c r="AG103" i="37" s="1"/>
  <c r="I103" i="36"/>
  <c r="AA103" i="36" s="1"/>
  <c r="I167" i="37"/>
  <c r="AF167" i="37" s="1"/>
  <c r="AG167" i="37" s="1"/>
  <c r="I167" i="36"/>
  <c r="AA167" i="36" s="1"/>
  <c r="I226" i="37"/>
  <c r="AF226" i="37" s="1"/>
  <c r="AG226" i="37" s="1"/>
  <c r="I226" i="36"/>
  <c r="AA226" i="36" s="1"/>
  <c r="I272" i="37"/>
  <c r="AF272" i="37" s="1"/>
  <c r="AG272" i="37" s="1"/>
  <c r="I272" i="36"/>
  <c r="AA272" i="36" s="1"/>
  <c r="I273" i="37"/>
  <c r="AF273" i="37" s="1"/>
  <c r="AG273" i="37" s="1"/>
  <c r="I273" i="36"/>
  <c r="AA273" i="36" s="1"/>
  <c r="I282" i="37"/>
  <c r="AF282" i="37" s="1"/>
  <c r="AG282" i="37" s="1"/>
  <c r="I282" i="36"/>
  <c r="AA282" i="36" s="1"/>
  <c r="I228" i="37"/>
  <c r="AF228" i="37" s="1"/>
  <c r="AG228" i="37" s="1"/>
  <c r="I228" i="36"/>
  <c r="AA228" i="36" s="1"/>
  <c r="I229" i="37"/>
  <c r="AF229" i="37" s="1"/>
  <c r="AG229" i="37" s="1"/>
  <c r="I229" i="36"/>
  <c r="AA229" i="36" s="1"/>
  <c r="I214" i="37"/>
  <c r="AF214" i="37" s="1"/>
  <c r="AG214" i="37" s="1"/>
  <c r="I214" i="36"/>
  <c r="AA214" i="36" s="1"/>
  <c r="I278" i="37"/>
  <c r="AF278" i="37" s="1"/>
  <c r="AG278" i="37" s="1"/>
  <c r="I278" i="36"/>
  <c r="AA278" i="36" s="1"/>
  <c r="E5" i="37"/>
  <c r="X5" i="37" s="1"/>
  <c r="Y5" i="37" s="1"/>
  <c r="E5" i="36"/>
  <c r="W5" i="36" s="1"/>
  <c r="E79" i="37"/>
  <c r="X79" i="37" s="1"/>
  <c r="Y79" i="37" s="1"/>
  <c r="E79" i="36"/>
  <c r="W79" i="36" s="1"/>
  <c r="E49" i="37"/>
  <c r="X49" i="37" s="1"/>
  <c r="Y49" i="37" s="1"/>
  <c r="E49" i="36"/>
  <c r="W49" i="36" s="1"/>
  <c r="E162" i="37"/>
  <c r="X162" i="37" s="1"/>
  <c r="Y162" i="37" s="1"/>
  <c r="E162" i="36"/>
  <c r="W162" i="36" s="1"/>
  <c r="E269" i="37"/>
  <c r="X269" i="37" s="1"/>
  <c r="Y269" i="37" s="1"/>
  <c r="E269" i="36"/>
  <c r="W269" i="36" s="1"/>
  <c r="E149" i="37"/>
  <c r="X149" i="37" s="1"/>
  <c r="Y149" i="37" s="1"/>
  <c r="E149" i="36"/>
  <c r="W149" i="36" s="1"/>
  <c r="E40" i="37"/>
  <c r="X40" i="37" s="1"/>
  <c r="Y40" i="37" s="1"/>
  <c r="E40" i="36"/>
  <c r="W40" i="36" s="1"/>
  <c r="E114" i="37"/>
  <c r="X114" i="37" s="1"/>
  <c r="Y114" i="37" s="1"/>
  <c r="E114" i="36"/>
  <c r="W114" i="36" s="1"/>
  <c r="E275" i="37"/>
  <c r="X275" i="37" s="1"/>
  <c r="Y275" i="37" s="1"/>
  <c r="E275" i="36"/>
  <c r="W275" i="36" s="1"/>
  <c r="I104" i="37"/>
  <c r="AF104" i="37" s="1"/>
  <c r="AG104" i="37" s="1"/>
  <c r="I104" i="36"/>
  <c r="AA104" i="36" s="1"/>
  <c r="I64" i="37"/>
  <c r="AF64" i="37" s="1"/>
  <c r="AG64" i="37" s="1"/>
  <c r="I64" i="36"/>
  <c r="AA64" i="36" s="1"/>
  <c r="I41" i="37"/>
  <c r="AF41" i="37" s="1"/>
  <c r="AG41" i="37" s="1"/>
  <c r="I41" i="36"/>
  <c r="AA41" i="36" s="1"/>
  <c r="I105" i="37"/>
  <c r="AF105" i="37" s="1"/>
  <c r="AG105" i="37" s="1"/>
  <c r="I105" i="36"/>
  <c r="AA105" i="36" s="1"/>
  <c r="I169" i="37"/>
  <c r="AF169" i="37" s="1"/>
  <c r="AG169" i="37" s="1"/>
  <c r="I169" i="36"/>
  <c r="AA169" i="36" s="1"/>
  <c r="I10" i="37"/>
  <c r="AF10" i="37" s="1"/>
  <c r="AG10" i="37" s="1"/>
  <c r="I10" i="36"/>
  <c r="AA10" i="36" s="1"/>
  <c r="I74" i="37"/>
  <c r="AF74" i="37" s="1"/>
  <c r="AG74" i="37" s="1"/>
  <c r="I74" i="36"/>
  <c r="AA74" i="36" s="1"/>
  <c r="I138" i="37"/>
  <c r="AF138" i="37" s="1"/>
  <c r="AG138" i="37" s="1"/>
  <c r="I138" i="36"/>
  <c r="AA138" i="36" s="1"/>
  <c r="I202" i="37"/>
  <c r="AF202" i="37" s="1"/>
  <c r="AG202" i="37" s="1"/>
  <c r="I202" i="36"/>
  <c r="AA202" i="36" s="1"/>
  <c r="I19" i="37"/>
  <c r="AF19" i="37" s="1"/>
  <c r="AG19" i="37" s="1"/>
  <c r="I19" i="36"/>
  <c r="AA19" i="36" s="1"/>
  <c r="I83" i="37"/>
  <c r="AF83" i="37" s="1"/>
  <c r="AG83" i="37" s="1"/>
  <c r="I83" i="36"/>
  <c r="AA83" i="36" s="1"/>
  <c r="I147" i="37"/>
  <c r="AF147" i="37" s="1"/>
  <c r="AG147" i="37" s="1"/>
  <c r="I147" i="36"/>
  <c r="AA147" i="36" s="1"/>
  <c r="I211" i="37"/>
  <c r="AF211" i="37" s="1"/>
  <c r="AG211" i="37" s="1"/>
  <c r="I211" i="36"/>
  <c r="AA211" i="36" s="1"/>
  <c r="I76" i="37"/>
  <c r="AF76" i="37" s="1"/>
  <c r="AG76" i="37" s="1"/>
  <c r="I76" i="36"/>
  <c r="AA76" i="36" s="1"/>
  <c r="I140" i="37"/>
  <c r="AF140" i="37" s="1"/>
  <c r="AG140" i="37" s="1"/>
  <c r="I140" i="36"/>
  <c r="AA140" i="36" s="1"/>
  <c r="I204" i="37"/>
  <c r="AF204" i="37" s="1"/>
  <c r="AG204" i="37" s="1"/>
  <c r="I204" i="36"/>
  <c r="AA204" i="36" s="1"/>
  <c r="I13" i="37"/>
  <c r="AF13" i="37" s="1"/>
  <c r="AG13" i="37" s="1"/>
  <c r="I13" i="36"/>
  <c r="AA13" i="36" s="1"/>
  <c r="I77" i="37"/>
  <c r="AF77" i="37" s="1"/>
  <c r="AG77" i="37" s="1"/>
  <c r="I77" i="36"/>
  <c r="AA77" i="36" s="1"/>
  <c r="I141" i="37"/>
  <c r="AF141" i="37" s="1"/>
  <c r="AG141" i="37" s="1"/>
  <c r="I141" i="36"/>
  <c r="AA141" i="36" s="1"/>
  <c r="I205" i="37"/>
  <c r="AF205" i="37" s="1"/>
  <c r="AG205" i="37" s="1"/>
  <c r="I205" i="36"/>
  <c r="AA205" i="36" s="1"/>
  <c r="I6" i="37"/>
  <c r="AF6" i="37" s="1"/>
  <c r="AG6" i="37" s="1"/>
  <c r="I6" i="36"/>
  <c r="AA6" i="36" s="1"/>
  <c r="I70" i="37"/>
  <c r="AF70" i="37" s="1"/>
  <c r="AG70" i="37" s="1"/>
  <c r="I70" i="36"/>
  <c r="AA70" i="36" s="1"/>
  <c r="I134" i="37"/>
  <c r="AF134" i="37" s="1"/>
  <c r="AG134" i="37" s="1"/>
  <c r="I134" i="36"/>
  <c r="AA134" i="36" s="1"/>
  <c r="I198" i="37"/>
  <c r="AF198" i="37" s="1"/>
  <c r="AG198" i="37" s="1"/>
  <c r="I198" i="36"/>
  <c r="AA198" i="36" s="1"/>
  <c r="I200" i="37"/>
  <c r="AF200" i="37" s="1"/>
  <c r="AG200" i="37" s="1"/>
  <c r="I200" i="36"/>
  <c r="AA200" i="36" s="1"/>
  <c r="I47" i="37"/>
  <c r="AF47" i="37" s="1"/>
  <c r="AG47" i="37" s="1"/>
  <c r="I47" i="36"/>
  <c r="AA47" i="36" s="1"/>
  <c r="I111" i="37"/>
  <c r="AF111" i="37" s="1"/>
  <c r="AG111" i="37" s="1"/>
  <c r="I111" i="36"/>
  <c r="AA111" i="36" s="1"/>
  <c r="I175" i="37"/>
  <c r="AF175" i="37" s="1"/>
  <c r="AG175" i="37" s="1"/>
  <c r="I175" i="36"/>
  <c r="AA175" i="36" s="1"/>
  <c r="I231" i="37"/>
  <c r="AF231" i="37" s="1"/>
  <c r="AG231" i="37" s="1"/>
  <c r="I231" i="36"/>
  <c r="AA231" i="36" s="1"/>
  <c r="I280" i="37"/>
  <c r="AF280" i="37" s="1"/>
  <c r="AG280" i="37" s="1"/>
  <c r="I280" i="36"/>
  <c r="AA280" i="36" s="1"/>
  <c r="I281" i="37"/>
  <c r="AF281" i="37" s="1"/>
  <c r="AG281" i="37" s="1"/>
  <c r="I281" i="36"/>
  <c r="AA281" i="36" s="1"/>
  <c r="I243" i="37"/>
  <c r="AF243" i="37" s="1"/>
  <c r="AG243" i="37" s="1"/>
  <c r="I243" i="36"/>
  <c r="AA243" i="36" s="1"/>
  <c r="I236" i="37"/>
  <c r="AF236" i="37" s="1"/>
  <c r="AG236" i="37" s="1"/>
  <c r="I236" i="36"/>
  <c r="AA236" i="36" s="1"/>
  <c r="I237" i="37"/>
  <c r="AF237" i="37" s="1"/>
  <c r="AG237" i="37" s="1"/>
  <c r="I237" i="36"/>
  <c r="AA237" i="36" s="1"/>
  <c r="I222" i="37"/>
  <c r="AF222" i="37" s="1"/>
  <c r="AG222" i="37" s="1"/>
  <c r="I222" i="36"/>
  <c r="AA222" i="36" s="1"/>
  <c r="I286" i="37"/>
  <c r="AF286" i="37" s="1"/>
  <c r="AG286" i="37" s="1"/>
  <c r="I286" i="36"/>
  <c r="AA286" i="36" s="1"/>
  <c r="E132" i="37"/>
  <c r="X132" i="37" s="1"/>
  <c r="Y132" i="37" s="1"/>
  <c r="E132" i="36"/>
  <c r="W132" i="36" s="1"/>
  <c r="E102" i="37"/>
  <c r="X102" i="37" s="1"/>
  <c r="Y102" i="37" s="1"/>
  <c r="E102" i="36"/>
  <c r="W102" i="36" s="1"/>
  <c r="E227" i="37"/>
  <c r="X227" i="37" s="1"/>
  <c r="Y227" i="37" s="1"/>
  <c r="E227" i="36"/>
  <c r="W227" i="36" s="1"/>
  <c r="E96" i="37"/>
  <c r="X96" i="37" s="1"/>
  <c r="Y96" i="37" s="1"/>
  <c r="E96" i="36"/>
  <c r="W96" i="36" s="1"/>
  <c r="E267" i="37"/>
  <c r="X267" i="37" s="1"/>
  <c r="Y267" i="37" s="1"/>
  <c r="E267" i="36"/>
  <c r="W267" i="36" s="1"/>
  <c r="E27" i="37"/>
  <c r="X27" i="37" s="1"/>
  <c r="Y27" i="37" s="1"/>
  <c r="E27" i="36"/>
  <c r="W27" i="36" s="1"/>
  <c r="E270" i="37"/>
  <c r="X270" i="37" s="1"/>
  <c r="Y270" i="37" s="1"/>
  <c r="E270" i="36"/>
  <c r="W270" i="36" s="1"/>
  <c r="E76" i="37"/>
  <c r="X76" i="37" s="1"/>
  <c r="Y76" i="37" s="1"/>
  <c r="E76" i="36"/>
  <c r="W76" i="36" s="1"/>
  <c r="E182" i="37"/>
  <c r="X182" i="37" s="1"/>
  <c r="Y182" i="37" s="1"/>
  <c r="E182" i="36"/>
  <c r="W182" i="36" s="1"/>
  <c r="E112" i="37"/>
  <c r="X112" i="37" s="1"/>
  <c r="Y112" i="37" s="1"/>
  <c r="E112" i="36"/>
  <c r="W112" i="36" s="1"/>
  <c r="E50" i="37"/>
  <c r="X50" i="37" s="1"/>
  <c r="Y50" i="37" s="1"/>
  <c r="E50" i="36"/>
  <c r="W50" i="36" s="1"/>
  <c r="E107" i="37"/>
  <c r="X107" i="37" s="1"/>
  <c r="Y107" i="37" s="1"/>
  <c r="E107" i="36"/>
  <c r="W107" i="36" s="1"/>
  <c r="E285" i="37"/>
  <c r="X285" i="37" s="1"/>
  <c r="Y285" i="37" s="1"/>
  <c r="E285" i="36"/>
  <c r="W285" i="36" s="1"/>
  <c r="E266" i="37"/>
  <c r="X266" i="37" s="1"/>
  <c r="Y266" i="37" s="1"/>
  <c r="E266" i="36"/>
  <c r="W266" i="36" s="1"/>
  <c r="E44" i="37"/>
  <c r="X44" i="37" s="1"/>
  <c r="Y44" i="37" s="1"/>
  <c r="E44" i="36"/>
  <c r="W44" i="36" s="1"/>
  <c r="E190" i="37"/>
  <c r="X190" i="37" s="1"/>
  <c r="Y190" i="37" s="1"/>
  <c r="E190" i="36"/>
  <c r="W190" i="36" s="1"/>
  <c r="E167" i="37"/>
  <c r="X167" i="37" s="1"/>
  <c r="Y167" i="37" s="1"/>
  <c r="E167" i="36"/>
  <c r="W167" i="36" s="1"/>
  <c r="E9" i="37"/>
  <c r="X9" i="37" s="1"/>
  <c r="Y9" i="37" s="1"/>
  <c r="E9" i="36"/>
  <c r="W9" i="36" s="1"/>
  <c r="E137" i="37"/>
  <c r="X137" i="37" s="1"/>
  <c r="Y137" i="37" s="1"/>
  <c r="E137" i="36"/>
  <c r="W137" i="36" s="1"/>
  <c r="E48" i="37"/>
  <c r="X48" i="37" s="1"/>
  <c r="Y48" i="37" s="1"/>
  <c r="E48" i="36"/>
  <c r="W48" i="36" s="1"/>
  <c r="E122" i="37"/>
  <c r="X122" i="37" s="1"/>
  <c r="Y122" i="37" s="1"/>
  <c r="E122" i="36"/>
  <c r="W122" i="36" s="1"/>
  <c r="E186" i="37"/>
  <c r="X186" i="37" s="1"/>
  <c r="Y186" i="37" s="1"/>
  <c r="E186" i="36"/>
  <c r="W186" i="36" s="1"/>
  <c r="E214" i="37"/>
  <c r="X214" i="37" s="1"/>
  <c r="Y214" i="37" s="1"/>
  <c r="E214" i="36"/>
  <c r="W214" i="36" s="1"/>
  <c r="E51" i="37"/>
  <c r="X51" i="37" s="1"/>
  <c r="Y51" i="37" s="1"/>
  <c r="E51" i="36"/>
  <c r="W51" i="36" s="1"/>
  <c r="E115" i="37"/>
  <c r="X115" i="37" s="1"/>
  <c r="Y115" i="37" s="1"/>
  <c r="E115" i="36"/>
  <c r="W115" i="36" s="1"/>
  <c r="E179" i="37"/>
  <c r="X179" i="37" s="1"/>
  <c r="Y179" i="37" s="1"/>
  <c r="E179" i="36"/>
  <c r="W179" i="36" s="1"/>
  <c r="E228" i="37"/>
  <c r="X228" i="37" s="1"/>
  <c r="Y228" i="37" s="1"/>
  <c r="E228" i="36"/>
  <c r="W228" i="36" s="1"/>
  <c r="E229" i="37"/>
  <c r="X229" i="37" s="1"/>
  <c r="Y229" i="37" s="1"/>
  <c r="E229" i="36"/>
  <c r="W229" i="36" s="1"/>
  <c r="E230" i="37"/>
  <c r="X230" i="37" s="1"/>
  <c r="Y230" i="37" s="1"/>
  <c r="E230" i="36"/>
  <c r="W230" i="36" s="1"/>
  <c r="E239" i="37"/>
  <c r="X239" i="37" s="1"/>
  <c r="Y239" i="37" s="1"/>
  <c r="E239" i="36"/>
  <c r="W239" i="36" s="1"/>
  <c r="E224" i="37"/>
  <c r="X224" i="37" s="1"/>
  <c r="Y224" i="37" s="1"/>
  <c r="E224" i="36"/>
  <c r="W224" i="36" s="1"/>
  <c r="E288" i="37"/>
  <c r="X288" i="37" s="1"/>
  <c r="Y288" i="37" s="1"/>
  <c r="E288" i="36"/>
  <c r="W288" i="36" s="1"/>
  <c r="E281" i="37"/>
  <c r="X281" i="37" s="1"/>
  <c r="Y281" i="37" s="1"/>
  <c r="E281" i="36"/>
  <c r="W281" i="36" s="1"/>
  <c r="E274" i="37"/>
  <c r="X274" i="37" s="1"/>
  <c r="Y274" i="37" s="1"/>
  <c r="E274" i="36"/>
  <c r="W274" i="36" s="1"/>
  <c r="S289" i="36"/>
  <c r="U289" i="36" s="1"/>
  <c r="I112" i="37"/>
  <c r="AF112" i="37" s="1"/>
  <c r="AG112" i="37" s="1"/>
  <c r="I112" i="36"/>
  <c r="AA112" i="36" s="1"/>
  <c r="I96" i="37"/>
  <c r="AF96" i="37" s="1"/>
  <c r="AG96" i="37" s="1"/>
  <c r="I96" i="36"/>
  <c r="AA96" i="36" s="1"/>
  <c r="I49" i="37"/>
  <c r="AF49" i="37" s="1"/>
  <c r="AG49" i="37" s="1"/>
  <c r="I49" i="36"/>
  <c r="AA49" i="36" s="1"/>
  <c r="I113" i="37"/>
  <c r="AF113" i="37" s="1"/>
  <c r="AG113" i="37" s="1"/>
  <c r="I113" i="36"/>
  <c r="AA113" i="36" s="1"/>
  <c r="I177" i="37"/>
  <c r="AF177" i="37" s="1"/>
  <c r="AG177" i="37" s="1"/>
  <c r="I177" i="36"/>
  <c r="AA177" i="36" s="1"/>
  <c r="I18" i="37"/>
  <c r="AF18" i="37" s="1"/>
  <c r="AG18" i="37" s="1"/>
  <c r="I18" i="36"/>
  <c r="AA18" i="36" s="1"/>
  <c r="I82" i="37"/>
  <c r="AF82" i="37" s="1"/>
  <c r="AG82" i="37" s="1"/>
  <c r="I82" i="36"/>
  <c r="AA82" i="36" s="1"/>
  <c r="I146" i="37"/>
  <c r="AF146" i="37" s="1"/>
  <c r="AG146" i="37" s="1"/>
  <c r="I146" i="36"/>
  <c r="AA146" i="36" s="1"/>
  <c r="I210" i="37"/>
  <c r="AF210" i="37" s="1"/>
  <c r="AG210" i="37" s="1"/>
  <c r="I210" i="36"/>
  <c r="AA210" i="36" s="1"/>
  <c r="I27" i="37"/>
  <c r="AF27" i="37" s="1"/>
  <c r="AG27" i="37" s="1"/>
  <c r="I27" i="36"/>
  <c r="AA27" i="36" s="1"/>
  <c r="I91" i="37"/>
  <c r="AF91" i="37" s="1"/>
  <c r="AG91" i="37" s="1"/>
  <c r="I91" i="36"/>
  <c r="AA91" i="36" s="1"/>
  <c r="I155" i="37"/>
  <c r="AF155" i="37" s="1"/>
  <c r="AG155" i="37" s="1"/>
  <c r="I155" i="36"/>
  <c r="AA155" i="36" s="1"/>
  <c r="I227" i="37"/>
  <c r="AF227" i="37" s="1"/>
  <c r="AG227" i="37" s="1"/>
  <c r="I227" i="36"/>
  <c r="AA227" i="36" s="1"/>
  <c r="I84" i="37"/>
  <c r="AF84" i="37" s="1"/>
  <c r="AG84" i="37" s="1"/>
  <c r="I84" i="36"/>
  <c r="AA84" i="36" s="1"/>
  <c r="I148" i="37"/>
  <c r="AF148" i="37" s="1"/>
  <c r="AG148" i="37" s="1"/>
  <c r="I148" i="36"/>
  <c r="AA148" i="36" s="1"/>
  <c r="I212" i="37"/>
  <c r="AF212" i="37" s="1"/>
  <c r="AG212" i="37" s="1"/>
  <c r="I212" i="36"/>
  <c r="AA212" i="36" s="1"/>
  <c r="I21" i="37"/>
  <c r="AF21" i="37" s="1"/>
  <c r="AG21" i="37" s="1"/>
  <c r="I21" i="36"/>
  <c r="AA21" i="36" s="1"/>
  <c r="I85" i="37"/>
  <c r="AF85" i="37" s="1"/>
  <c r="AG85" i="37" s="1"/>
  <c r="I85" i="36"/>
  <c r="AA85" i="36" s="1"/>
  <c r="I149" i="37"/>
  <c r="AF149" i="37" s="1"/>
  <c r="AG149" i="37" s="1"/>
  <c r="I149" i="36"/>
  <c r="AA149" i="36" s="1"/>
  <c r="I239" i="37"/>
  <c r="AF239" i="37" s="1"/>
  <c r="AG239" i="37" s="1"/>
  <c r="I239" i="36"/>
  <c r="AA239" i="36" s="1"/>
  <c r="I14" i="37"/>
  <c r="AF14" i="37" s="1"/>
  <c r="AG14" i="37" s="1"/>
  <c r="I14" i="36"/>
  <c r="AA14" i="36" s="1"/>
  <c r="I78" i="37"/>
  <c r="AF78" i="37" s="1"/>
  <c r="AG78" i="37" s="1"/>
  <c r="I78" i="36"/>
  <c r="AA78" i="36" s="1"/>
  <c r="I142" i="37"/>
  <c r="AF142" i="37" s="1"/>
  <c r="AG142" i="37" s="1"/>
  <c r="I142" i="36"/>
  <c r="AA142" i="36" s="1"/>
  <c r="I206" i="37"/>
  <c r="AF206" i="37" s="1"/>
  <c r="AG206" i="37" s="1"/>
  <c r="I206" i="36"/>
  <c r="AA206" i="36" s="1"/>
  <c r="I223" i="37"/>
  <c r="AF223" i="37" s="1"/>
  <c r="AG223" i="37" s="1"/>
  <c r="I223" i="36"/>
  <c r="AA223" i="36" s="1"/>
  <c r="I55" i="37"/>
  <c r="AF55" i="37" s="1"/>
  <c r="AG55" i="37" s="1"/>
  <c r="I55" i="36"/>
  <c r="AA55" i="36" s="1"/>
  <c r="I119" i="37"/>
  <c r="AF119" i="37" s="1"/>
  <c r="AG119" i="37" s="1"/>
  <c r="I119" i="36"/>
  <c r="AA119" i="36" s="1"/>
  <c r="I183" i="37"/>
  <c r="AF183" i="37" s="1"/>
  <c r="AG183" i="37" s="1"/>
  <c r="I183" i="36"/>
  <c r="AA183" i="36" s="1"/>
  <c r="I224" i="37"/>
  <c r="AF224" i="37" s="1"/>
  <c r="AG224" i="37" s="1"/>
  <c r="I224" i="36"/>
  <c r="AA224" i="36" s="1"/>
  <c r="I288" i="37"/>
  <c r="AF288" i="37" s="1"/>
  <c r="AG288" i="37" s="1"/>
  <c r="I288" i="36"/>
  <c r="AA288" i="36" s="1"/>
  <c r="I234" i="37"/>
  <c r="AF234" i="37" s="1"/>
  <c r="AG234" i="37" s="1"/>
  <c r="I234" i="36"/>
  <c r="AA234" i="36" s="1"/>
  <c r="I251" i="37"/>
  <c r="AF251" i="37" s="1"/>
  <c r="AG251" i="37" s="1"/>
  <c r="I251" i="36"/>
  <c r="AA251" i="36" s="1"/>
  <c r="I244" i="37"/>
  <c r="AF244" i="37" s="1"/>
  <c r="AG244" i="37" s="1"/>
  <c r="I244" i="36"/>
  <c r="AA244" i="36" s="1"/>
  <c r="I245" i="37"/>
  <c r="AF245" i="37" s="1"/>
  <c r="AG245" i="37" s="1"/>
  <c r="I245" i="36"/>
  <c r="AA245" i="36" s="1"/>
  <c r="I230" i="37"/>
  <c r="AF230" i="37" s="1"/>
  <c r="AG230" i="37" s="1"/>
  <c r="I230" i="36"/>
  <c r="AA230" i="36" s="1"/>
  <c r="E38" i="37"/>
  <c r="X38" i="37" s="1"/>
  <c r="Y38" i="37" s="1"/>
  <c r="E38" i="36"/>
  <c r="W38" i="36" s="1"/>
  <c r="E140" i="37"/>
  <c r="X140" i="37" s="1"/>
  <c r="Y140" i="37" s="1"/>
  <c r="E140" i="36"/>
  <c r="W140" i="36" s="1"/>
  <c r="E34" i="37"/>
  <c r="X34" i="37" s="1"/>
  <c r="Y34" i="37" s="1"/>
  <c r="E34" i="36"/>
  <c r="W34" i="36" s="1"/>
  <c r="E215" i="37"/>
  <c r="X215" i="37" s="1"/>
  <c r="Y215" i="37" s="1"/>
  <c r="E215" i="36"/>
  <c r="W215" i="36" s="1"/>
  <c r="E257" i="37"/>
  <c r="X257" i="37" s="1"/>
  <c r="Y257" i="37" s="1"/>
  <c r="E257" i="36"/>
  <c r="W257" i="36" s="1"/>
  <c r="I40" i="37"/>
  <c r="AF40" i="37" s="1"/>
  <c r="AG40" i="37" s="1"/>
  <c r="I40" i="36"/>
  <c r="AA40" i="36" s="1"/>
  <c r="I89" i="37"/>
  <c r="AF89" i="37" s="1"/>
  <c r="AG89" i="37" s="1"/>
  <c r="I89" i="36"/>
  <c r="AA89" i="36" s="1"/>
  <c r="I153" i="37"/>
  <c r="AF153" i="37" s="1"/>
  <c r="AG153" i="37" s="1"/>
  <c r="I153" i="36"/>
  <c r="AA153" i="36" s="1"/>
  <c r="I58" i="37"/>
  <c r="AF58" i="37" s="1"/>
  <c r="AG58" i="37" s="1"/>
  <c r="I58" i="36"/>
  <c r="AA58" i="36" s="1"/>
  <c r="I67" i="37"/>
  <c r="AF67" i="37" s="1"/>
  <c r="AG67" i="37" s="1"/>
  <c r="I67" i="36"/>
  <c r="AA67" i="36" s="1"/>
  <c r="I118" i="37"/>
  <c r="AF118" i="37" s="1"/>
  <c r="AG118" i="37" s="1"/>
  <c r="I118" i="36"/>
  <c r="AA118" i="36" s="1"/>
  <c r="E20" i="37"/>
  <c r="X20" i="37" s="1"/>
  <c r="Y20" i="37" s="1"/>
  <c r="E20" i="36"/>
  <c r="W20" i="36" s="1"/>
  <c r="E172" i="37"/>
  <c r="X172" i="37" s="1"/>
  <c r="Y172" i="37" s="1"/>
  <c r="E172" i="36"/>
  <c r="W172" i="36" s="1"/>
  <c r="E176" i="37"/>
  <c r="X176" i="37" s="1"/>
  <c r="Y176" i="37" s="1"/>
  <c r="E176" i="36"/>
  <c r="W176" i="36" s="1"/>
  <c r="E129" i="37"/>
  <c r="X129" i="37" s="1"/>
  <c r="Y129" i="37" s="1"/>
  <c r="E129" i="36"/>
  <c r="W129" i="36" s="1"/>
  <c r="E178" i="37"/>
  <c r="X178" i="37" s="1"/>
  <c r="Y178" i="37" s="1"/>
  <c r="E178" i="36"/>
  <c r="W178" i="36" s="1"/>
  <c r="E171" i="37"/>
  <c r="X171" i="37" s="1"/>
  <c r="Y171" i="37" s="1"/>
  <c r="E171" i="36"/>
  <c r="W171" i="36" s="1"/>
  <c r="E280" i="37"/>
  <c r="X280" i="37" s="1"/>
  <c r="Y280" i="37" s="1"/>
  <c r="E280" i="36"/>
  <c r="W280" i="36" s="1"/>
  <c r="E92" i="37"/>
  <c r="X92" i="37" s="1"/>
  <c r="Y92" i="37" s="1"/>
  <c r="E92" i="36"/>
  <c r="W92" i="36" s="1"/>
  <c r="E29" i="37"/>
  <c r="X29" i="37" s="1"/>
  <c r="Y29" i="37" s="1"/>
  <c r="E29" i="36"/>
  <c r="W29" i="36" s="1"/>
  <c r="E93" i="37"/>
  <c r="X93" i="37" s="1"/>
  <c r="Y93" i="37" s="1"/>
  <c r="E93" i="36"/>
  <c r="W93" i="36" s="1"/>
  <c r="E157" i="37"/>
  <c r="X157" i="37" s="1"/>
  <c r="Y157" i="37" s="1"/>
  <c r="E157" i="36"/>
  <c r="W157" i="36" s="1"/>
  <c r="E283" i="37"/>
  <c r="X283" i="37" s="1"/>
  <c r="Y283" i="37" s="1"/>
  <c r="E283" i="36"/>
  <c r="W283" i="36" s="1"/>
  <c r="E62" i="37"/>
  <c r="X62" i="37" s="1"/>
  <c r="Y62" i="37" s="1"/>
  <c r="E62" i="36"/>
  <c r="W62" i="36" s="1"/>
  <c r="E126" i="37"/>
  <c r="X126" i="37" s="1"/>
  <c r="Y126" i="37" s="1"/>
  <c r="E126" i="36"/>
  <c r="W126" i="36" s="1"/>
  <c r="E188" i="37"/>
  <c r="X188" i="37" s="1"/>
  <c r="Y188" i="37" s="1"/>
  <c r="E188" i="36"/>
  <c r="W188" i="36" s="1"/>
  <c r="E39" i="37"/>
  <c r="X39" i="37" s="1"/>
  <c r="Y39" i="37" s="1"/>
  <c r="E39" i="36"/>
  <c r="W39" i="36" s="1"/>
  <c r="E103" i="37"/>
  <c r="X103" i="37" s="1"/>
  <c r="Y103" i="37" s="1"/>
  <c r="E103" i="36"/>
  <c r="W103" i="36" s="1"/>
  <c r="E56" i="37"/>
  <c r="X56" i="37" s="1"/>
  <c r="Y56" i="37" s="1"/>
  <c r="E56" i="36"/>
  <c r="W56" i="36" s="1"/>
  <c r="E120" i="37"/>
  <c r="X120" i="37" s="1"/>
  <c r="Y120" i="37" s="1"/>
  <c r="E120" i="36"/>
  <c r="W120" i="36" s="1"/>
  <c r="E184" i="37"/>
  <c r="X184" i="37" s="1"/>
  <c r="Y184" i="37" s="1"/>
  <c r="E184" i="36"/>
  <c r="W184" i="36" s="1"/>
  <c r="E73" i="37"/>
  <c r="X73" i="37" s="1"/>
  <c r="Y73" i="37" s="1"/>
  <c r="E73" i="36"/>
  <c r="W73" i="36" s="1"/>
  <c r="E201" i="37"/>
  <c r="X201" i="37" s="1"/>
  <c r="Y201" i="37" s="1"/>
  <c r="E201" i="36"/>
  <c r="W201" i="36" s="1"/>
  <c r="E58" i="37"/>
  <c r="X58" i="37" s="1"/>
  <c r="Y58" i="37" s="1"/>
  <c r="E58" i="36"/>
  <c r="W58" i="36" s="1"/>
  <c r="E100" i="37"/>
  <c r="X100" i="37" s="1"/>
  <c r="Y100" i="37" s="1"/>
  <c r="E100" i="36"/>
  <c r="W100" i="36" s="1"/>
  <c r="E4" i="37"/>
  <c r="X4" i="37" s="1"/>
  <c r="Y4" i="37" s="1"/>
  <c r="E4" i="36"/>
  <c r="W4" i="36" s="1"/>
  <c r="E37" i="37"/>
  <c r="X37" i="37" s="1"/>
  <c r="Y37" i="37" s="1"/>
  <c r="E37" i="36"/>
  <c r="W37" i="36" s="1"/>
  <c r="E101" i="37"/>
  <c r="X101" i="37" s="1"/>
  <c r="Y101" i="37" s="1"/>
  <c r="E101" i="36"/>
  <c r="W101" i="36" s="1"/>
  <c r="E165" i="37"/>
  <c r="X165" i="37" s="1"/>
  <c r="Y165" i="37" s="1"/>
  <c r="E165" i="36"/>
  <c r="W165" i="36" s="1"/>
  <c r="E6" i="37"/>
  <c r="X6" i="37" s="1"/>
  <c r="Y6" i="37" s="1"/>
  <c r="E6" i="36"/>
  <c r="W6" i="36" s="1"/>
  <c r="E70" i="37"/>
  <c r="X70" i="37" s="1"/>
  <c r="Y70" i="37" s="1"/>
  <c r="E70" i="36"/>
  <c r="W70" i="36" s="1"/>
  <c r="E134" i="37"/>
  <c r="X134" i="37" s="1"/>
  <c r="Y134" i="37" s="1"/>
  <c r="E134" i="36"/>
  <c r="W134" i="36" s="1"/>
  <c r="E198" i="37"/>
  <c r="X198" i="37" s="1"/>
  <c r="Y198" i="37" s="1"/>
  <c r="E198" i="36"/>
  <c r="W198" i="36" s="1"/>
  <c r="E196" i="37"/>
  <c r="X196" i="37" s="1"/>
  <c r="Y196" i="37" s="1"/>
  <c r="E196" i="36"/>
  <c r="W196" i="36" s="1"/>
  <c r="E47" i="37"/>
  <c r="X47" i="37" s="1"/>
  <c r="Y47" i="37" s="1"/>
  <c r="E47" i="36"/>
  <c r="W47" i="36" s="1"/>
  <c r="E111" i="37"/>
  <c r="X111" i="37" s="1"/>
  <c r="Y111" i="37" s="1"/>
  <c r="E111" i="36"/>
  <c r="W111" i="36" s="1"/>
  <c r="E175" i="37"/>
  <c r="X175" i="37" s="1"/>
  <c r="Y175" i="37" s="1"/>
  <c r="E175" i="36"/>
  <c r="W175" i="36" s="1"/>
  <c r="E64" i="37"/>
  <c r="X64" i="37" s="1"/>
  <c r="Y64" i="37" s="1"/>
  <c r="E64" i="36"/>
  <c r="W64" i="36" s="1"/>
  <c r="E128" i="37"/>
  <c r="X128" i="37" s="1"/>
  <c r="Y128" i="37" s="1"/>
  <c r="E128" i="36"/>
  <c r="W128" i="36" s="1"/>
  <c r="E192" i="37"/>
  <c r="X192" i="37" s="1"/>
  <c r="Y192" i="37" s="1"/>
  <c r="E192" i="36"/>
  <c r="W192" i="36" s="1"/>
  <c r="E17" i="37"/>
  <c r="X17" i="37" s="1"/>
  <c r="Y17" i="37" s="1"/>
  <c r="E17" i="36"/>
  <c r="W17" i="36" s="1"/>
  <c r="E81" i="37"/>
  <c r="X81" i="37" s="1"/>
  <c r="Y81" i="37" s="1"/>
  <c r="E81" i="36"/>
  <c r="W81" i="36" s="1"/>
  <c r="E145" i="37"/>
  <c r="X145" i="37" s="1"/>
  <c r="Y145" i="37" s="1"/>
  <c r="E145" i="36"/>
  <c r="W145" i="36" s="1"/>
  <c r="E209" i="37"/>
  <c r="X209" i="37" s="1"/>
  <c r="Y209" i="37" s="1"/>
  <c r="E209" i="36"/>
  <c r="W209" i="36" s="1"/>
  <c r="E3" i="37"/>
  <c r="G290" i="34"/>
  <c r="E66" i="37"/>
  <c r="X66" i="37" s="1"/>
  <c r="Y66" i="37" s="1"/>
  <c r="E66" i="36"/>
  <c r="W66" i="36" s="1"/>
  <c r="E130" i="37"/>
  <c r="X130" i="37" s="1"/>
  <c r="Y130" i="37" s="1"/>
  <c r="E130" i="36"/>
  <c r="W130" i="36" s="1"/>
  <c r="E194" i="37"/>
  <c r="X194" i="37" s="1"/>
  <c r="Y194" i="37" s="1"/>
  <c r="E194" i="36"/>
  <c r="W194" i="36" s="1"/>
  <c r="E16" i="37"/>
  <c r="X16" i="37" s="1"/>
  <c r="Y16" i="37" s="1"/>
  <c r="E16" i="36"/>
  <c r="W16" i="36" s="1"/>
  <c r="E59" i="37"/>
  <c r="X59" i="37" s="1"/>
  <c r="Y59" i="37" s="1"/>
  <c r="E59" i="36"/>
  <c r="W59" i="36" s="1"/>
  <c r="E123" i="37"/>
  <c r="X123" i="37" s="1"/>
  <c r="Y123" i="37" s="1"/>
  <c r="E123" i="36"/>
  <c r="W123" i="36" s="1"/>
  <c r="E187" i="37"/>
  <c r="X187" i="37" s="1"/>
  <c r="Y187" i="37" s="1"/>
  <c r="E187" i="36"/>
  <c r="W187" i="36" s="1"/>
  <c r="E236" i="37"/>
  <c r="X236" i="37" s="1"/>
  <c r="Y236" i="37" s="1"/>
  <c r="E236" i="36"/>
  <c r="W236" i="36" s="1"/>
  <c r="E237" i="37"/>
  <c r="X237" i="37" s="1"/>
  <c r="Y237" i="37" s="1"/>
  <c r="E237" i="36"/>
  <c r="W237" i="36" s="1"/>
  <c r="E238" i="37"/>
  <c r="X238" i="37" s="1"/>
  <c r="Y238" i="37" s="1"/>
  <c r="E238" i="36"/>
  <c r="W238" i="36" s="1"/>
  <c r="E247" i="37"/>
  <c r="X247" i="37" s="1"/>
  <c r="Y247" i="37" s="1"/>
  <c r="E247" i="36"/>
  <c r="W247" i="36" s="1"/>
  <c r="E232" i="37"/>
  <c r="X232" i="37" s="1"/>
  <c r="Y232" i="37" s="1"/>
  <c r="E232" i="36"/>
  <c r="W232" i="36" s="1"/>
  <c r="E225" i="37"/>
  <c r="X225" i="37" s="1"/>
  <c r="Y225" i="37" s="1"/>
  <c r="E225" i="36"/>
  <c r="W225" i="36" s="1"/>
  <c r="E218" i="37"/>
  <c r="X218" i="37" s="1"/>
  <c r="Y218" i="37" s="1"/>
  <c r="E218" i="36"/>
  <c r="W218" i="36" s="1"/>
  <c r="E282" i="37"/>
  <c r="X282" i="37" s="1"/>
  <c r="Y282" i="37" s="1"/>
  <c r="E282" i="36"/>
  <c r="W282" i="36" s="1"/>
  <c r="H281" i="34"/>
  <c r="H273" i="34"/>
  <c r="H265" i="34"/>
  <c r="H257" i="34"/>
  <c r="H249" i="34"/>
  <c r="H241" i="34"/>
  <c r="H233" i="34"/>
  <c r="H225" i="34"/>
  <c r="H217" i="34"/>
  <c r="H288" i="34"/>
  <c r="H280" i="34"/>
  <c r="H272" i="34"/>
  <c r="H264" i="34"/>
  <c r="H256" i="34"/>
  <c r="H248" i="34"/>
  <c r="H240" i="34"/>
  <c r="H232" i="34"/>
  <c r="H224" i="34"/>
  <c r="H287" i="34"/>
  <c r="H279" i="34"/>
  <c r="H271" i="34"/>
  <c r="H263" i="34"/>
  <c r="H255" i="34"/>
  <c r="H247" i="34"/>
  <c r="H239" i="34"/>
  <c r="H231" i="34"/>
  <c r="H223" i="34"/>
  <c r="H215" i="34"/>
  <c r="H286" i="34"/>
  <c r="H278" i="34"/>
  <c r="H270" i="34"/>
  <c r="H262" i="34"/>
  <c r="H254" i="34"/>
  <c r="H246" i="34"/>
  <c r="H238" i="34"/>
  <c r="H285" i="34"/>
  <c r="H277" i="34"/>
  <c r="H269" i="34"/>
  <c r="H261" i="34"/>
  <c r="H253" i="34"/>
  <c r="H245" i="34"/>
  <c r="H237" i="34"/>
  <c r="H229" i="34"/>
  <c r="H284" i="34"/>
  <c r="H276" i="34"/>
  <c r="H268" i="34"/>
  <c r="H260" i="34"/>
  <c r="H252" i="34"/>
  <c r="H244" i="34"/>
  <c r="H236" i="34"/>
  <c r="H228" i="34"/>
  <c r="H283" i="34"/>
  <c r="H275" i="34"/>
  <c r="H267" i="34"/>
  <c r="H259" i="34"/>
  <c r="H251" i="34"/>
  <c r="H243" i="34"/>
  <c r="H235" i="34"/>
  <c r="H227" i="34"/>
  <c r="H234" i="34"/>
  <c r="H210" i="34"/>
  <c r="H202" i="34"/>
  <c r="H194" i="34"/>
  <c r="H186" i="34"/>
  <c r="H178" i="34"/>
  <c r="H170" i="34"/>
  <c r="H162" i="34"/>
  <c r="H154" i="34"/>
  <c r="H146" i="34"/>
  <c r="H138" i="34"/>
  <c r="H130" i="34"/>
  <c r="H122" i="34"/>
  <c r="H114" i="34"/>
  <c r="H106" i="34"/>
  <c r="H98" i="34"/>
  <c r="H90" i="34"/>
  <c r="H82" i="34"/>
  <c r="H74" i="34"/>
  <c r="H66" i="34"/>
  <c r="H58" i="34"/>
  <c r="H50" i="34"/>
  <c r="H42" i="34"/>
  <c r="H34" i="34"/>
  <c r="H26" i="34"/>
  <c r="H18" i="34"/>
  <c r="H10" i="34"/>
  <c r="H3" i="34"/>
  <c r="H39" i="34"/>
  <c r="H7" i="34"/>
  <c r="H282" i="34"/>
  <c r="H203" i="34"/>
  <c r="H187" i="34"/>
  <c r="H163" i="34"/>
  <c r="H139" i="34"/>
  <c r="H274" i="34"/>
  <c r="H226" i="34"/>
  <c r="H216" i="34"/>
  <c r="H209" i="34"/>
  <c r="H201" i="34"/>
  <c r="H193" i="34"/>
  <c r="H185" i="34"/>
  <c r="H177" i="34"/>
  <c r="H169" i="34"/>
  <c r="H161" i="34"/>
  <c r="H153" i="34"/>
  <c r="H145" i="34"/>
  <c r="H137" i="34"/>
  <c r="H129" i="34"/>
  <c r="H121" i="34"/>
  <c r="H113" i="34"/>
  <c r="H105" i="34"/>
  <c r="H97" i="34"/>
  <c r="H89" i="34"/>
  <c r="H81" i="34"/>
  <c r="H73" i="34"/>
  <c r="H65" i="34"/>
  <c r="H57" i="34"/>
  <c r="H49" i="34"/>
  <c r="H41" i="34"/>
  <c r="H33" i="34"/>
  <c r="H25" i="34"/>
  <c r="H17" i="34"/>
  <c r="H9" i="34"/>
  <c r="H23" i="34"/>
  <c r="H15" i="34"/>
  <c r="H155" i="34"/>
  <c r="H208" i="34"/>
  <c r="H200" i="34"/>
  <c r="H192" i="34"/>
  <c r="H184" i="34"/>
  <c r="H176" i="34"/>
  <c r="H168" i="34"/>
  <c r="H160" i="34"/>
  <c r="H152" i="34"/>
  <c r="H144" i="34"/>
  <c r="H136" i="34"/>
  <c r="H128" i="34"/>
  <c r="H120" i="34"/>
  <c r="H112" i="34"/>
  <c r="H104" i="34"/>
  <c r="H96" i="34"/>
  <c r="H88" i="34"/>
  <c r="H80" i="34"/>
  <c r="H72" i="34"/>
  <c r="H64" i="34"/>
  <c r="H56" i="34"/>
  <c r="H48" i="34"/>
  <c r="H40" i="34"/>
  <c r="H32" i="34"/>
  <c r="H24" i="34"/>
  <c r="H16" i="34"/>
  <c r="H8" i="34"/>
  <c r="H31" i="34"/>
  <c r="H195" i="34"/>
  <c r="H171" i="34"/>
  <c r="H218" i="34"/>
  <c r="H207" i="34"/>
  <c r="H199" i="34"/>
  <c r="H191" i="34"/>
  <c r="H183" i="34"/>
  <c r="H175" i="34"/>
  <c r="H167" i="34"/>
  <c r="H159" i="34"/>
  <c r="H151" i="34"/>
  <c r="H143" i="34"/>
  <c r="H135" i="34"/>
  <c r="H127" i="34"/>
  <c r="H119" i="34"/>
  <c r="H111" i="34"/>
  <c r="H103" i="34"/>
  <c r="H95" i="34"/>
  <c r="H87" i="34"/>
  <c r="H79" i="34"/>
  <c r="H71" i="34"/>
  <c r="H63" i="34"/>
  <c r="H55" i="34"/>
  <c r="H47" i="34"/>
  <c r="H266" i="34"/>
  <c r="H258" i="34"/>
  <c r="H250" i="34"/>
  <c r="H242" i="34"/>
  <c r="H230" i="34"/>
  <c r="H220" i="34"/>
  <c r="H219" i="34"/>
  <c r="H206" i="34"/>
  <c r="H198" i="34"/>
  <c r="H190" i="34"/>
  <c r="H182" i="34"/>
  <c r="H174" i="34"/>
  <c r="H166" i="34"/>
  <c r="H158" i="34"/>
  <c r="H150" i="34"/>
  <c r="H142" i="34"/>
  <c r="H134" i="34"/>
  <c r="H126" i="34"/>
  <c r="H118" i="34"/>
  <c r="H110" i="34"/>
  <c r="H102" i="34"/>
  <c r="H94" i="34"/>
  <c r="H86" i="34"/>
  <c r="H78" i="34"/>
  <c r="H70" i="34"/>
  <c r="H62" i="34"/>
  <c r="H54" i="34"/>
  <c r="H46" i="34"/>
  <c r="H38" i="34"/>
  <c r="H30" i="34"/>
  <c r="H22" i="34"/>
  <c r="H14" i="34"/>
  <c r="H6" i="34"/>
  <c r="H211" i="34"/>
  <c r="H179" i="34"/>
  <c r="H221" i="34"/>
  <c r="H205" i="34"/>
  <c r="H197" i="34"/>
  <c r="H189" i="34"/>
  <c r="H181" i="34"/>
  <c r="H173" i="34"/>
  <c r="H165" i="34"/>
  <c r="H157" i="34"/>
  <c r="H149" i="34"/>
  <c r="H141" i="34"/>
  <c r="H133" i="34"/>
  <c r="H125" i="34"/>
  <c r="H117" i="34"/>
  <c r="H109" i="34"/>
  <c r="H101" i="34"/>
  <c r="H93" i="34"/>
  <c r="H85" i="34"/>
  <c r="H77" i="34"/>
  <c r="H69" i="34"/>
  <c r="H61" i="34"/>
  <c r="H53" i="34"/>
  <c r="H45" i="34"/>
  <c r="H37" i="34"/>
  <c r="H29" i="34"/>
  <c r="H21" i="34"/>
  <c r="H13" i="34"/>
  <c r="H5" i="34"/>
  <c r="H147" i="34"/>
  <c r="H222" i="34"/>
  <c r="H214" i="34"/>
  <c r="H213" i="34"/>
  <c r="H212" i="34"/>
  <c r="H204" i="34"/>
  <c r="H196" i="34"/>
  <c r="H188" i="34"/>
  <c r="H180" i="34"/>
  <c r="H172" i="34"/>
  <c r="H164" i="34"/>
  <c r="H156" i="34"/>
  <c r="H148" i="34"/>
  <c r="H140" i="34"/>
  <c r="H132" i="34"/>
  <c r="H124" i="34"/>
  <c r="H116" i="34"/>
  <c r="H108" i="34"/>
  <c r="H100" i="34"/>
  <c r="H92" i="34"/>
  <c r="H84" i="34"/>
  <c r="H76" i="34"/>
  <c r="H68" i="34"/>
  <c r="H60" i="34"/>
  <c r="H52" i="34"/>
  <c r="H44" i="34"/>
  <c r="H36" i="34"/>
  <c r="H28" i="34"/>
  <c r="H20" i="34"/>
  <c r="H12" i="34"/>
  <c r="H4" i="34"/>
  <c r="H123" i="34"/>
  <c r="H107" i="34"/>
  <c r="H91" i="34"/>
  <c r="H75" i="34"/>
  <c r="H59" i="34"/>
  <c r="H43" i="34"/>
  <c r="H99" i="34"/>
  <c r="H51" i="34"/>
  <c r="H27" i="34"/>
  <c r="H11" i="34"/>
  <c r="H131" i="34"/>
  <c r="H115" i="34"/>
  <c r="H83" i="34"/>
  <c r="H67" i="34"/>
  <c r="H35" i="34"/>
  <c r="H19" i="34"/>
  <c r="I120" i="37"/>
  <c r="AF120" i="37" s="1"/>
  <c r="AG120" i="37" s="1"/>
  <c r="I120" i="36"/>
  <c r="AA120" i="36" s="1"/>
  <c r="I16" i="37"/>
  <c r="AF16" i="37" s="1"/>
  <c r="AG16" i="37" s="1"/>
  <c r="I16" i="36"/>
  <c r="AA16" i="36" s="1"/>
  <c r="I57" i="37"/>
  <c r="AF57" i="37" s="1"/>
  <c r="AG57" i="37" s="1"/>
  <c r="I57" i="36"/>
  <c r="AA57" i="36" s="1"/>
  <c r="I121" i="37"/>
  <c r="AF121" i="37" s="1"/>
  <c r="AG121" i="37" s="1"/>
  <c r="I121" i="36"/>
  <c r="AA121" i="36" s="1"/>
  <c r="I185" i="37"/>
  <c r="AF185" i="37" s="1"/>
  <c r="AG185" i="37" s="1"/>
  <c r="I185" i="36"/>
  <c r="AA185" i="36" s="1"/>
  <c r="I26" i="37"/>
  <c r="AF26" i="37" s="1"/>
  <c r="AG26" i="37" s="1"/>
  <c r="I26" i="36"/>
  <c r="AA26" i="36" s="1"/>
  <c r="I90" i="37"/>
  <c r="AF90" i="37" s="1"/>
  <c r="AG90" i="37" s="1"/>
  <c r="I90" i="36"/>
  <c r="AA90" i="36" s="1"/>
  <c r="I154" i="37"/>
  <c r="AF154" i="37" s="1"/>
  <c r="AG154" i="37" s="1"/>
  <c r="I154" i="36"/>
  <c r="AA154" i="36" s="1"/>
  <c r="I225" i="37"/>
  <c r="AF225" i="37" s="1"/>
  <c r="AG225" i="37" s="1"/>
  <c r="I225" i="36"/>
  <c r="AA225" i="36" s="1"/>
  <c r="I35" i="37"/>
  <c r="AF35" i="37" s="1"/>
  <c r="AG35" i="37" s="1"/>
  <c r="I35" i="36"/>
  <c r="AA35" i="36" s="1"/>
  <c r="I99" i="37"/>
  <c r="AF99" i="37" s="1"/>
  <c r="AG99" i="37" s="1"/>
  <c r="I99" i="36"/>
  <c r="AA99" i="36" s="1"/>
  <c r="I163" i="37"/>
  <c r="AF163" i="37" s="1"/>
  <c r="AG163" i="37" s="1"/>
  <c r="I163" i="36"/>
  <c r="AA163" i="36" s="1"/>
  <c r="I235" i="37"/>
  <c r="AF235" i="37" s="1"/>
  <c r="AG235" i="37" s="1"/>
  <c r="I235" i="36"/>
  <c r="AA235" i="36" s="1"/>
  <c r="I92" i="37"/>
  <c r="AF92" i="37" s="1"/>
  <c r="AG92" i="37" s="1"/>
  <c r="I92" i="36"/>
  <c r="AA92" i="36" s="1"/>
  <c r="I156" i="37"/>
  <c r="AF156" i="37" s="1"/>
  <c r="AG156" i="37" s="1"/>
  <c r="I156" i="36"/>
  <c r="AA156" i="36" s="1"/>
  <c r="I213" i="37"/>
  <c r="AF213" i="37" s="1"/>
  <c r="AG213" i="37" s="1"/>
  <c r="I213" i="36"/>
  <c r="AA213" i="36" s="1"/>
  <c r="I29" i="37"/>
  <c r="AF29" i="37" s="1"/>
  <c r="AG29" i="37" s="1"/>
  <c r="I29" i="36"/>
  <c r="AA29" i="36" s="1"/>
  <c r="I93" i="37"/>
  <c r="AF93" i="37" s="1"/>
  <c r="AG93" i="37" s="1"/>
  <c r="I93" i="36"/>
  <c r="AA93" i="36" s="1"/>
  <c r="I157" i="37"/>
  <c r="AF157" i="37" s="1"/>
  <c r="AG157" i="37" s="1"/>
  <c r="I157" i="36"/>
  <c r="AA157" i="36" s="1"/>
  <c r="I247" i="37"/>
  <c r="AF247" i="37" s="1"/>
  <c r="AG247" i="37" s="1"/>
  <c r="I247" i="36"/>
  <c r="AA247" i="36" s="1"/>
  <c r="I22" i="37"/>
  <c r="AF22" i="37" s="1"/>
  <c r="AG22" i="37" s="1"/>
  <c r="I22" i="36"/>
  <c r="AA22" i="36" s="1"/>
  <c r="I86" i="37"/>
  <c r="AF86" i="37" s="1"/>
  <c r="AG86" i="37" s="1"/>
  <c r="I86" i="36"/>
  <c r="AA86" i="36" s="1"/>
  <c r="I150" i="37"/>
  <c r="AF150" i="37" s="1"/>
  <c r="AG150" i="37" s="1"/>
  <c r="I150" i="36"/>
  <c r="AA150" i="36" s="1"/>
  <c r="I219" i="37"/>
  <c r="AF219" i="37" s="1"/>
  <c r="AG219" i="37" s="1"/>
  <c r="I219" i="36"/>
  <c r="AA219" i="36" s="1"/>
  <c r="I4" i="37"/>
  <c r="AF4" i="37" s="1"/>
  <c r="AG4" i="37" s="1"/>
  <c r="I4" i="36"/>
  <c r="AA4" i="36" s="1"/>
  <c r="I63" i="37"/>
  <c r="AF63" i="37" s="1"/>
  <c r="AG63" i="37" s="1"/>
  <c r="I63" i="36"/>
  <c r="AA63" i="36" s="1"/>
  <c r="I127" i="37"/>
  <c r="AF127" i="37" s="1"/>
  <c r="AG127" i="37" s="1"/>
  <c r="I127" i="36"/>
  <c r="AA127" i="36" s="1"/>
  <c r="I191" i="37"/>
  <c r="AF191" i="37" s="1"/>
  <c r="AG191" i="37" s="1"/>
  <c r="I191" i="36"/>
  <c r="AA191" i="36" s="1"/>
  <c r="I232" i="37"/>
  <c r="AF232" i="37" s="1"/>
  <c r="AG232" i="37" s="1"/>
  <c r="I232" i="36"/>
  <c r="AA232" i="36" s="1"/>
  <c r="I233" i="37"/>
  <c r="AF233" i="37" s="1"/>
  <c r="AG233" i="37" s="1"/>
  <c r="I233" i="36"/>
  <c r="AA233" i="36" s="1"/>
  <c r="I242" i="37"/>
  <c r="AF242" i="37" s="1"/>
  <c r="AG242" i="37" s="1"/>
  <c r="I242" i="36"/>
  <c r="AA242" i="36" s="1"/>
  <c r="I259" i="37"/>
  <c r="AF259" i="37" s="1"/>
  <c r="AG259" i="37" s="1"/>
  <c r="I259" i="36"/>
  <c r="AA259" i="36" s="1"/>
  <c r="I252" i="37"/>
  <c r="AF252" i="37" s="1"/>
  <c r="AG252" i="37" s="1"/>
  <c r="I252" i="36"/>
  <c r="AA252" i="36" s="1"/>
  <c r="I253" i="37"/>
  <c r="AF253" i="37" s="1"/>
  <c r="AG253" i="37" s="1"/>
  <c r="I253" i="36"/>
  <c r="AA253" i="36" s="1"/>
  <c r="I238" i="37"/>
  <c r="AF238" i="37" s="1"/>
  <c r="AG238" i="37" s="1"/>
  <c r="I238" i="36"/>
  <c r="AA238" i="36" s="1"/>
  <c r="L285" i="34"/>
  <c r="L277" i="34"/>
  <c r="L269" i="34"/>
  <c r="L261" i="34"/>
  <c r="L253" i="34"/>
  <c r="L245" i="34"/>
  <c r="L237" i="34"/>
  <c r="L229" i="34"/>
  <c r="L221" i="34"/>
  <c r="L213" i="34"/>
  <c r="L284" i="34"/>
  <c r="L276" i="34"/>
  <c r="L268" i="34"/>
  <c r="L260" i="34"/>
  <c r="L252" i="34"/>
  <c r="L244" i="34"/>
  <c r="L236" i="34"/>
  <c r="L228" i="34"/>
  <c r="L283" i="34"/>
  <c r="L275" i="34"/>
  <c r="L267" i="34"/>
  <c r="L259" i="34"/>
  <c r="L251" i="34"/>
  <c r="L243" i="34"/>
  <c r="L235" i="34"/>
  <c r="L227" i="34"/>
  <c r="L219" i="34"/>
  <c r="L282" i="34"/>
  <c r="L274" i="34"/>
  <c r="L266" i="34"/>
  <c r="L258" i="34"/>
  <c r="L250" i="34"/>
  <c r="L242" i="34"/>
  <c r="L281" i="34"/>
  <c r="L273" i="34"/>
  <c r="L265" i="34"/>
  <c r="L257" i="34"/>
  <c r="L249" i="34"/>
  <c r="L241" i="34"/>
  <c r="L233" i="34"/>
  <c r="L288" i="34"/>
  <c r="L280" i="34"/>
  <c r="L272" i="34"/>
  <c r="L264" i="34"/>
  <c r="L256" i="34"/>
  <c r="L248" i="34"/>
  <c r="L240" i="34"/>
  <c r="L232" i="34"/>
  <c r="L287" i="34"/>
  <c r="L279" i="34"/>
  <c r="L271" i="34"/>
  <c r="L263" i="34"/>
  <c r="L255" i="34"/>
  <c r="L247" i="34"/>
  <c r="L239" i="34"/>
  <c r="L231" i="34"/>
  <c r="L206" i="34"/>
  <c r="L198" i="34"/>
  <c r="L190" i="34"/>
  <c r="L182" i="34"/>
  <c r="L174" i="34"/>
  <c r="L166" i="34"/>
  <c r="L158" i="34"/>
  <c r="L150" i="34"/>
  <c r="L142" i="34"/>
  <c r="L134" i="34"/>
  <c r="L126" i="34"/>
  <c r="L118" i="34"/>
  <c r="L110" i="34"/>
  <c r="L102" i="34"/>
  <c r="L94" i="34"/>
  <c r="L86" i="34"/>
  <c r="L78" i="34"/>
  <c r="L70" i="34"/>
  <c r="L62" i="34"/>
  <c r="L54" i="34"/>
  <c r="L46" i="34"/>
  <c r="L38" i="34"/>
  <c r="L30" i="34"/>
  <c r="L22" i="34"/>
  <c r="L14" i="34"/>
  <c r="L6" i="34"/>
  <c r="L27" i="34"/>
  <c r="L11" i="34"/>
  <c r="L226" i="34"/>
  <c r="L217" i="34"/>
  <c r="L167" i="34"/>
  <c r="L143" i="34"/>
  <c r="L224" i="34"/>
  <c r="L220" i="34"/>
  <c r="L205" i="34"/>
  <c r="L197" i="34"/>
  <c r="L189" i="34"/>
  <c r="L181" i="34"/>
  <c r="L173" i="34"/>
  <c r="L165" i="34"/>
  <c r="L157" i="34"/>
  <c r="L149" i="34"/>
  <c r="L141" i="34"/>
  <c r="L133" i="34"/>
  <c r="L125" i="34"/>
  <c r="L117" i="34"/>
  <c r="L109" i="34"/>
  <c r="L101" i="34"/>
  <c r="L93" i="34"/>
  <c r="L85" i="34"/>
  <c r="L77" i="34"/>
  <c r="L69" i="34"/>
  <c r="L61" i="34"/>
  <c r="L53" i="34"/>
  <c r="L45" i="34"/>
  <c r="L37" i="34"/>
  <c r="L29" i="34"/>
  <c r="L21" i="34"/>
  <c r="L13" i="34"/>
  <c r="L5" i="34"/>
  <c r="L19" i="34"/>
  <c r="L191" i="34"/>
  <c r="L159" i="34"/>
  <c r="L286" i="34"/>
  <c r="L212" i="34"/>
  <c r="L204" i="34"/>
  <c r="L196" i="34"/>
  <c r="L188" i="34"/>
  <c r="L180" i="34"/>
  <c r="L172" i="34"/>
  <c r="L164" i="34"/>
  <c r="L156" i="34"/>
  <c r="L148" i="34"/>
  <c r="L140" i="34"/>
  <c r="L132" i="34"/>
  <c r="L124" i="34"/>
  <c r="L116" i="34"/>
  <c r="L108" i="34"/>
  <c r="L100" i="34"/>
  <c r="L92" i="34"/>
  <c r="L84" i="34"/>
  <c r="L76" i="34"/>
  <c r="L68" i="34"/>
  <c r="L60" i="34"/>
  <c r="L52" i="34"/>
  <c r="L44" i="34"/>
  <c r="L36" i="34"/>
  <c r="L28" i="34"/>
  <c r="L20" i="34"/>
  <c r="L12" i="34"/>
  <c r="L4" i="34"/>
  <c r="L218" i="34"/>
  <c r="L199" i="34"/>
  <c r="L135" i="34"/>
  <c r="L230" i="34"/>
  <c r="L211" i="34"/>
  <c r="L203" i="34"/>
  <c r="L195" i="34"/>
  <c r="L187" i="34"/>
  <c r="L179" i="34"/>
  <c r="L171" i="34"/>
  <c r="L163" i="34"/>
  <c r="L155" i="34"/>
  <c r="L147" i="34"/>
  <c r="L139" i="34"/>
  <c r="L131" i="34"/>
  <c r="L123" i="34"/>
  <c r="L115" i="34"/>
  <c r="L107" i="34"/>
  <c r="L99" i="34"/>
  <c r="L91" i="34"/>
  <c r="L83" i="34"/>
  <c r="L75" i="34"/>
  <c r="L67" i="34"/>
  <c r="L59" i="34"/>
  <c r="L51" i="34"/>
  <c r="L43" i="34"/>
  <c r="L35" i="34"/>
  <c r="L278" i="34"/>
  <c r="L262" i="34"/>
  <c r="L254" i="34"/>
  <c r="L246" i="34"/>
  <c r="L238" i="34"/>
  <c r="L225" i="34"/>
  <c r="L222" i="34"/>
  <c r="L214" i="34"/>
  <c r="L210" i="34"/>
  <c r="L202" i="34"/>
  <c r="L194" i="34"/>
  <c r="L186" i="34"/>
  <c r="L178" i="34"/>
  <c r="L170" i="34"/>
  <c r="L162" i="34"/>
  <c r="L154" i="34"/>
  <c r="L146" i="34"/>
  <c r="L138" i="34"/>
  <c r="L130" i="34"/>
  <c r="L122" i="34"/>
  <c r="L114" i="34"/>
  <c r="L106" i="34"/>
  <c r="L98" i="34"/>
  <c r="L90" i="34"/>
  <c r="L82" i="34"/>
  <c r="L74" i="34"/>
  <c r="L66" i="34"/>
  <c r="L58" i="34"/>
  <c r="L50" i="34"/>
  <c r="L42" i="34"/>
  <c r="L34" i="34"/>
  <c r="L26" i="34"/>
  <c r="L18" i="34"/>
  <c r="L10" i="34"/>
  <c r="L3" i="34"/>
  <c r="L234" i="34"/>
  <c r="L207" i="34"/>
  <c r="L183" i="34"/>
  <c r="L175" i="34"/>
  <c r="L215" i="34"/>
  <c r="L209" i="34"/>
  <c r="L201" i="34"/>
  <c r="L193" i="34"/>
  <c r="L185" i="34"/>
  <c r="L177" i="34"/>
  <c r="L169" i="34"/>
  <c r="L161" i="34"/>
  <c r="L153" i="34"/>
  <c r="L145" i="34"/>
  <c r="L137" i="34"/>
  <c r="L129" i="34"/>
  <c r="L121" i="34"/>
  <c r="L113" i="34"/>
  <c r="L105" i="34"/>
  <c r="L97" i="34"/>
  <c r="L89" i="34"/>
  <c r="L81" i="34"/>
  <c r="L73" i="34"/>
  <c r="L65" i="34"/>
  <c r="L57" i="34"/>
  <c r="L49" i="34"/>
  <c r="L41" i="34"/>
  <c r="L33" i="34"/>
  <c r="L25" i="34"/>
  <c r="L17" i="34"/>
  <c r="L9" i="34"/>
  <c r="L151" i="34"/>
  <c r="L270" i="34"/>
  <c r="L223" i="34"/>
  <c r="L216" i="34"/>
  <c r="L208" i="34"/>
  <c r="L200" i="34"/>
  <c r="L192" i="34"/>
  <c r="L184" i="34"/>
  <c r="L176" i="34"/>
  <c r="L168" i="34"/>
  <c r="L160" i="34"/>
  <c r="L152" i="34"/>
  <c r="L144" i="34"/>
  <c r="L136" i="34"/>
  <c r="L128" i="34"/>
  <c r="L120" i="34"/>
  <c r="L112" i="34"/>
  <c r="L104" i="34"/>
  <c r="L96" i="34"/>
  <c r="L88" i="34"/>
  <c r="L80" i="34"/>
  <c r="L72" i="34"/>
  <c r="L64" i="34"/>
  <c r="L56" i="34"/>
  <c r="L48" i="34"/>
  <c r="L40" i="34"/>
  <c r="L32" i="34"/>
  <c r="L24" i="34"/>
  <c r="L16" i="34"/>
  <c r="L8" i="34"/>
  <c r="L31" i="34"/>
  <c r="L15" i="34"/>
  <c r="L127" i="34"/>
  <c r="L111" i="34"/>
  <c r="L87" i="34"/>
  <c r="L71" i="34"/>
  <c r="L63" i="34"/>
  <c r="L39" i="34"/>
  <c r="L103" i="34"/>
  <c r="L95" i="34"/>
  <c r="L55" i="34"/>
  <c r="L7" i="34"/>
  <c r="L119" i="34"/>
  <c r="L79" i="34"/>
  <c r="L47" i="34"/>
  <c r="L23" i="34"/>
  <c r="E60" i="37"/>
  <c r="X60" i="37" s="1"/>
  <c r="Y60" i="37" s="1"/>
  <c r="E60" i="36"/>
  <c r="W60" i="36" s="1"/>
  <c r="E143" i="37"/>
  <c r="X143" i="37" s="1"/>
  <c r="Y143" i="37" s="1"/>
  <c r="E143" i="36"/>
  <c r="W143" i="36" s="1"/>
  <c r="E148" i="37"/>
  <c r="X148" i="37" s="1"/>
  <c r="Y148" i="37" s="1"/>
  <c r="E148" i="36"/>
  <c r="W148" i="36" s="1"/>
  <c r="E250" i="37"/>
  <c r="X250" i="37" s="1"/>
  <c r="Y250" i="37" s="1"/>
  <c r="E250" i="36"/>
  <c r="W250" i="36" s="1"/>
  <c r="E85" i="37"/>
  <c r="X85" i="37" s="1"/>
  <c r="Y85" i="37" s="1"/>
  <c r="E85" i="36"/>
  <c r="W85" i="36" s="1"/>
  <c r="E118" i="37"/>
  <c r="X118" i="37" s="1"/>
  <c r="Y118" i="37" s="1"/>
  <c r="E118" i="36"/>
  <c r="W118" i="36" s="1"/>
  <c r="E159" i="37"/>
  <c r="X159" i="37" s="1"/>
  <c r="Y159" i="37" s="1"/>
  <c r="E159" i="36"/>
  <c r="W159" i="36" s="1"/>
  <c r="E213" i="37"/>
  <c r="X213" i="37" s="1"/>
  <c r="Y213" i="37" s="1"/>
  <c r="E213" i="36"/>
  <c r="W213" i="36" s="1"/>
  <c r="E286" i="37"/>
  <c r="X286" i="37" s="1"/>
  <c r="Y286" i="37" s="1"/>
  <c r="E286" i="36"/>
  <c r="W286" i="36" s="1"/>
  <c r="E36" i="37"/>
  <c r="X36" i="37" s="1"/>
  <c r="Y36" i="37" s="1"/>
  <c r="E36" i="36"/>
  <c r="W36" i="36" s="1"/>
  <c r="E109" i="37"/>
  <c r="X109" i="37" s="1"/>
  <c r="Y109" i="37" s="1"/>
  <c r="E109" i="36"/>
  <c r="W109" i="36" s="1"/>
  <c r="E14" i="37"/>
  <c r="X14" i="37" s="1"/>
  <c r="Y14" i="37" s="1"/>
  <c r="E14" i="36"/>
  <c r="W14" i="36" s="1"/>
  <c r="E142" i="37"/>
  <c r="X142" i="37" s="1"/>
  <c r="Y142" i="37" s="1"/>
  <c r="E142" i="36"/>
  <c r="W142" i="36" s="1"/>
  <c r="E204" i="37"/>
  <c r="X204" i="37" s="1"/>
  <c r="Y204" i="37" s="1"/>
  <c r="E204" i="36"/>
  <c r="W204" i="36" s="1"/>
  <c r="E55" i="37"/>
  <c r="X55" i="37" s="1"/>
  <c r="Y55" i="37" s="1"/>
  <c r="E55" i="36"/>
  <c r="W55" i="36" s="1"/>
  <c r="E119" i="37"/>
  <c r="X119" i="37" s="1"/>
  <c r="Y119" i="37" s="1"/>
  <c r="E119" i="36"/>
  <c r="W119" i="36" s="1"/>
  <c r="E183" i="37"/>
  <c r="X183" i="37" s="1"/>
  <c r="Y183" i="37" s="1"/>
  <c r="E183" i="36"/>
  <c r="W183" i="36" s="1"/>
  <c r="E72" i="37"/>
  <c r="X72" i="37" s="1"/>
  <c r="Y72" i="37" s="1"/>
  <c r="E72" i="36"/>
  <c r="W72" i="36" s="1"/>
  <c r="E136" i="37"/>
  <c r="X136" i="37" s="1"/>
  <c r="Y136" i="37" s="1"/>
  <c r="E136" i="36"/>
  <c r="W136" i="36" s="1"/>
  <c r="E200" i="37"/>
  <c r="X200" i="37" s="1"/>
  <c r="Y200" i="37" s="1"/>
  <c r="E200" i="36"/>
  <c r="W200" i="36" s="1"/>
  <c r="E25" i="37"/>
  <c r="X25" i="37" s="1"/>
  <c r="Y25" i="37" s="1"/>
  <c r="E25" i="36"/>
  <c r="W25" i="36" s="1"/>
  <c r="E89" i="37"/>
  <c r="X89" i="37" s="1"/>
  <c r="Y89" i="37" s="1"/>
  <c r="E89" i="36"/>
  <c r="W89" i="36" s="1"/>
  <c r="E153" i="37"/>
  <c r="X153" i="37" s="1"/>
  <c r="Y153" i="37" s="1"/>
  <c r="E153" i="36"/>
  <c r="W153" i="36" s="1"/>
  <c r="E243" i="37"/>
  <c r="X243" i="37" s="1"/>
  <c r="Y243" i="37" s="1"/>
  <c r="E243" i="36"/>
  <c r="W243" i="36" s="1"/>
  <c r="E10" i="37"/>
  <c r="X10" i="37" s="1"/>
  <c r="Y10" i="37" s="1"/>
  <c r="E10" i="36"/>
  <c r="W10" i="36" s="1"/>
  <c r="E74" i="37"/>
  <c r="X74" i="37" s="1"/>
  <c r="Y74" i="37" s="1"/>
  <c r="E74" i="36"/>
  <c r="W74" i="36" s="1"/>
  <c r="E138" i="37"/>
  <c r="X138" i="37" s="1"/>
  <c r="Y138" i="37" s="1"/>
  <c r="E138" i="36"/>
  <c r="W138" i="36" s="1"/>
  <c r="E202" i="37"/>
  <c r="X202" i="37" s="1"/>
  <c r="Y202" i="37" s="1"/>
  <c r="E202" i="36"/>
  <c r="W202" i="36" s="1"/>
  <c r="E24" i="37"/>
  <c r="X24" i="37" s="1"/>
  <c r="Y24" i="37" s="1"/>
  <c r="E24" i="36"/>
  <c r="W24" i="36" s="1"/>
  <c r="E67" i="37"/>
  <c r="X67" i="37" s="1"/>
  <c r="Y67" i="37" s="1"/>
  <c r="E67" i="36"/>
  <c r="W67" i="36" s="1"/>
  <c r="E131" i="37"/>
  <c r="X131" i="37" s="1"/>
  <c r="Y131" i="37" s="1"/>
  <c r="E131" i="36"/>
  <c r="W131" i="36" s="1"/>
  <c r="E195" i="37"/>
  <c r="X195" i="37" s="1"/>
  <c r="Y195" i="37" s="1"/>
  <c r="E195" i="36"/>
  <c r="W195" i="36" s="1"/>
  <c r="E244" i="37"/>
  <c r="X244" i="37" s="1"/>
  <c r="Y244" i="37" s="1"/>
  <c r="E244" i="36"/>
  <c r="W244" i="36" s="1"/>
  <c r="E245" i="37"/>
  <c r="X245" i="37" s="1"/>
  <c r="Y245" i="37" s="1"/>
  <c r="E245" i="36"/>
  <c r="W245" i="36" s="1"/>
  <c r="E246" i="37"/>
  <c r="X246" i="37" s="1"/>
  <c r="Y246" i="37" s="1"/>
  <c r="E246" i="36"/>
  <c r="W246" i="36" s="1"/>
  <c r="E255" i="37"/>
  <c r="X255" i="37" s="1"/>
  <c r="Y255" i="37" s="1"/>
  <c r="E255" i="36"/>
  <c r="W255" i="36" s="1"/>
  <c r="E240" i="37"/>
  <c r="X240" i="37" s="1"/>
  <c r="Y240" i="37" s="1"/>
  <c r="E240" i="36"/>
  <c r="W240" i="36" s="1"/>
  <c r="E233" i="37"/>
  <c r="X233" i="37" s="1"/>
  <c r="Y233" i="37" s="1"/>
  <c r="E233" i="36"/>
  <c r="W233" i="36" s="1"/>
  <c r="E226" i="37"/>
  <c r="X226" i="37" s="1"/>
  <c r="Y226" i="37" s="1"/>
  <c r="E226" i="36"/>
  <c r="W226" i="36" s="1"/>
  <c r="M284" i="34"/>
  <c r="M276" i="34"/>
  <c r="M268" i="34"/>
  <c r="M260" i="34"/>
  <c r="M252" i="34"/>
  <c r="M244" i="34"/>
  <c r="M236" i="34"/>
  <c r="M228" i="34"/>
  <c r="M220" i="34"/>
  <c r="M212" i="34"/>
  <c r="M283" i="34"/>
  <c r="M275" i="34"/>
  <c r="M267" i="34"/>
  <c r="M259" i="34"/>
  <c r="M251" i="34"/>
  <c r="M243" i="34"/>
  <c r="M235" i="34"/>
  <c r="M227" i="34"/>
  <c r="M282" i="34"/>
  <c r="M274" i="34"/>
  <c r="M266" i="34"/>
  <c r="M258" i="34"/>
  <c r="M250" i="34"/>
  <c r="M242" i="34"/>
  <c r="M234" i="34"/>
  <c r="M226" i="34"/>
  <c r="M218" i="34"/>
  <c r="M281" i="34"/>
  <c r="M273" i="34"/>
  <c r="M265" i="34"/>
  <c r="M257" i="34"/>
  <c r="M249" i="34"/>
  <c r="M241" i="34"/>
  <c r="M288" i="34"/>
  <c r="M280" i="34"/>
  <c r="M272" i="34"/>
  <c r="M264" i="34"/>
  <c r="M256" i="34"/>
  <c r="M248" i="34"/>
  <c r="M240" i="34"/>
  <c r="M232" i="34"/>
  <c r="M287" i="34"/>
  <c r="M279" i="34"/>
  <c r="M271" i="34"/>
  <c r="M263" i="34"/>
  <c r="M255" i="34"/>
  <c r="M247" i="34"/>
  <c r="M239" i="34"/>
  <c r="M231" i="34"/>
  <c r="M286" i="34"/>
  <c r="M278" i="34"/>
  <c r="M270" i="34"/>
  <c r="M262" i="34"/>
  <c r="M254" i="34"/>
  <c r="M246" i="34"/>
  <c r="M238" i="34"/>
  <c r="M230" i="34"/>
  <c r="M224" i="34"/>
  <c r="M219" i="34"/>
  <c r="M205" i="34"/>
  <c r="M197" i="34"/>
  <c r="M189" i="34"/>
  <c r="M181" i="34"/>
  <c r="M173" i="34"/>
  <c r="M165" i="34"/>
  <c r="M157" i="34"/>
  <c r="M149" i="34"/>
  <c r="M141" i="34"/>
  <c r="M133" i="34"/>
  <c r="M125" i="34"/>
  <c r="M117" i="34"/>
  <c r="M109" i="34"/>
  <c r="M101" i="34"/>
  <c r="M93" i="34"/>
  <c r="M85" i="34"/>
  <c r="M77" i="34"/>
  <c r="M69" i="34"/>
  <c r="M61" i="34"/>
  <c r="M53" i="34"/>
  <c r="M45" i="34"/>
  <c r="M37" i="34"/>
  <c r="M29" i="34"/>
  <c r="M21" i="34"/>
  <c r="M13" i="34"/>
  <c r="M5" i="34"/>
  <c r="M50" i="34"/>
  <c r="M18" i="34"/>
  <c r="M206" i="34"/>
  <c r="M190" i="34"/>
  <c r="M204" i="34"/>
  <c r="M196" i="34"/>
  <c r="M188" i="34"/>
  <c r="M180" i="34"/>
  <c r="M172" i="34"/>
  <c r="M164" i="34"/>
  <c r="M156" i="34"/>
  <c r="M148" i="34"/>
  <c r="M140" i="34"/>
  <c r="M132" i="34"/>
  <c r="M124" i="34"/>
  <c r="M116" i="34"/>
  <c r="M108" i="34"/>
  <c r="M100" i="34"/>
  <c r="M92" i="34"/>
  <c r="M84" i="34"/>
  <c r="M76" i="34"/>
  <c r="M68" i="34"/>
  <c r="M60" i="34"/>
  <c r="M52" i="34"/>
  <c r="M44" i="34"/>
  <c r="M36" i="34"/>
  <c r="M28" i="34"/>
  <c r="M20" i="34"/>
  <c r="M12" i="34"/>
  <c r="M4" i="34"/>
  <c r="M26" i="34"/>
  <c r="M3" i="34"/>
  <c r="M174" i="34"/>
  <c r="M150" i="34"/>
  <c r="M233" i="34"/>
  <c r="M221" i="34"/>
  <c r="M213" i="34"/>
  <c r="M211" i="34"/>
  <c r="M203" i="34"/>
  <c r="M195" i="34"/>
  <c r="M187" i="34"/>
  <c r="M179" i="34"/>
  <c r="M171" i="34"/>
  <c r="M163" i="34"/>
  <c r="M155" i="34"/>
  <c r="M147" i="34"/>
  <c r="M139" i="34"/>
  <c r="M131" i="34"/>
  <c r="M123" i="34"/>
  <c r="M115" i="34"/>
  <c r="M107" i="34"/>
  <c r="M99" i="34"/>
  <c r="M91" i="34"/>
  <c r="M83" i="34"/>
  <c r="M75" i="34"/>
  <c r="M67" i="34"/>
  <c r="M59" i="34"/>
  <c r="M51" i="34"/>
  <c r="M43" i="34"/>
  <c r="M35" i="34"/>
  <c r="M27" i="34"/>
  <c r="M19" i="34"/>
  <c r="M11" i="34"/>
  <c r="M34" i="34"/>
  <c r="M10" i="34"/>
  <c r="M182" i="34"/>
  <c r="M158" i="34"/>
  <c r="M285" i="34"/>
  <c r="M225" i="34"/>
  <c r="M222" i="34"/>
  <c r="M214" i="34"/>
  <c r="M210" i="34"/>
  <c r="M202" i="34"/>
  <c r="M194" i="34"/>
  <c r="M186" i="34"/>
  <c r="M178" i="34"/>
  <c r="M170" i="34"/>
  <c r="M162" i="34"/>
  <c r="M154" i="34"/>
  <c r="M146" i="34"/>
  <c r="M138" i="34"/>
  <c r="M130" i="34"/>
  <c r="M122" i="34"/>
  <c r="M114" i="34"/>
  <c r="M106" i="34"/>
  <c r="M98" i="34"/>
  <c r="M90" i="34"/>
  <c r="M82" i="34"/>
  <c r="M74" i="34"/>
  <c r="M66" i="34"/>
  <c r="M58" i="34"/>
  <c r="M42" i="34"/>
  <c r="M215" i="34"/>
  <c r="M209" i="34"/>
  <c r="M201" i="34"/>
  <c r="M193" i="34"/>
  <c r="M185" i="34"/>
  <c r="M177" i="34"/>
  <c r="M169" i="34"/>
  <c r="M161" i="34"/>
  <c r="M153" i="34"/>
  <c r="M145" i="34"/>
  <c r="M137" i="34"/>
  <c r="M129" i="34"/>
  <c r="M121" i="34"/>
  <c r="M113" i="34"/>
  <c r="M105" i="34"/>
  <c r="M97" i="34"/>
  <c r="M89" i="34"/>
  <c r="M81" i="34"/>
  <c r="M73" i="34"/>
  <c r="M65" i="34"/>
  <c r="M57" i="34"/>
  <c r="M49" i="34"/>
  <c r="M41" i="34"/>
  <c r="M33" i="34"/>
  <c r="M25" i="34"/>
  <c r="M17" i="34"/>
  <c r="M9" i="34"/>
  <c r="M269" i="34"/>
  <c r="M277" i="34"/>
  <c r="M223" i="34"/>
  <c r="M216" i="34"/>
  <c r="M208" i="34"/>
  <c r="M200" i="34"/>
  <c r="M192" i="34"/>
  <c r="M184" i="34"/>
  <c r="M176" i="34"/>
  <c r="M168" i="34"/>
  <c r="M160" i="34"/>
  <c r="M152" i="34"/>
  <c r="M144" i="34"/>
  <c r="M136" i="34"/>
  <c r="M128" i="34"/>
  <c r="M120" i="34"/>
  <c r="M112" i="34"/>
  <c r="M104" i="34"/>
  <c r="M96" i="34"/>
  <c r="M88" i="34"/>
  <c r="M80" i="34"/>
  <c r="M72" i="34"/>
  <c r="M64" i="34"/>
  <c r="M56" i="34"/>
  <c r="M48" i="34"/>
  <c r="M40" i="34"/>
  <c r="M32" i="34"/>
  <c r="M24" i="34"/>
  <c r="M16" i="34"/>
  <c r="M8" i="34"/>
  <c r="M198" i="34"/>
  <c r="M166" i="34"/>
  <c r="M142" i="34"/>
  <c r="M261" i="34"/>
  <c r="M253" i="34"/>
  <c r="M245" i="34"/>
  <c r="M237" i="34"/>
  <c r="M229" i="34"/>
  <c r="M217" i="34"/>
  <c r="M207" i="34"/>
  <c r="M199" i="34"/>
  <c r="M191" i="34"/>
  <c r="M183" i="34"/>
  <c r="M175" i="34"/>
  <c r="M167" i="34"/>
  <c r="M159" i="34"/>
  <c r="M151" i="34"/>
  <c r="M143" i="34"/>
  <c r="M135" i="34"/>
  <c r="M127" i="34"/>
  <c r="M119" i="34"/>
  <c r="M111" i="34"/>
  <c r="M103" i="34"/>
  <c r="M95" i="34"/>
  <c r="M87" i="34"/>
  <c r="M79" i="34"/>
  <c r="M71" i="34"/>
  <c r="M63" i="34"/>
  <c r="M55" i="34"/>
  <c r="M47" i="34"/>
  <c r="M39" i="34"/>
  <c r="M31" i="34"/>
  <c r="M23" i="34"/>
  <c r="M15" i="34"/>
  <c r="M7" i="34"/>
  <c r="M134" i="34"/>
  <c r="M126" i="34"/>
  <c r="M118" i="34"/>
  <c r="M110" i="34"/>
  <c r="M102" i="34"/>
  <c r="M94" i="34"/>
  <c r="M86" i="34"/>
  <c r="M78" i="34"/>
  <c r="M70" i="34"/>
  <c r="M62" i="34"/>
  <c r="M54" i="34"/>
  <c r="M46" i="34"/>
  <c r="M38" i="34"/>
  <c r="M30" i="34"/>
  <c r="M22" i="34"/>
  <c r="M14" i="34"/>
  <c r="M6" i="34"/>
  <c r="F283" i="34"/>
  <c r="F275" i="34"/>
  <c r="F267" i="34"/>
  <c r="F259" i="34"/>
  <c r="F251" i="34"/>
  <c r="F243" i="34"/>
  <c r="F235" i="34"/>
  <c r="F227" i="34"/>
  <c r="F219" i="34"/>
  <c r="F282" i="34"/>
  <c r="F274" i="34"/>
  <c r="F266" i="34"/>
  <c r="F258" i="34"/>
  <c r="F250" i="34"/>
  <c r="F242" i="34"/>
  <c r="F234" i="34"/>
  <c r="F226" i="34"/>
  <c r="N289" i="34"/>
  <c r="F281" i="34"/>
  <c r="F273" i="34"/>
  <c r="F265" i="34"/>
  <c r="F257" i="34"/>
  <c r="F249" i="34"/>
  <c r="F241" i="34"/>
  <c r="F233" i="34"/>
  <c r="F225" i="34"/>
  <c r="F217" i="34"/>
  <c r="F288" i="34"/>
  <c r="F280" i="34"/>
  <c r="F272" i="34"/>
  <c r="F264" i="34"/>
  <c r="F256" i="34"/>
  <c r="F248" i="34"/>
  <c r="F240" i="34"/>
  <c r="F287" i="34"/>
  <c r="F279" i="34"/>
  <c r="F271" i="34"/>
  <c r="F263" i="34"/>
  <c r="F255" i="34"/>
  <c r="F247" i="34"/>
  <c r="F239" i="34"/>
  <c r="F231" i="34"/>
  <c r="F286" i="34"/>
  <c r="F278" i="34"/>
  <c r="F270" i="34"/>
  <c r="F262" i="34"/>
  <c r="F254" i="34"/>
  <c r="F246" i="34"/>
  <c r="F238" i="34"/>
  <c r="F230" i="34"/>
  <c r="F285" i="34"/>
  <c r="F277" i="34"/>
  <c r="F269" i="34"/>
  <c r="F261" i="34"/>
  <c r="F253" i="34"/>
  <c r="F245" i="34"/>
  <c r="F237" i="34"/>
  <c r="F229" i="34"/>
  <c r="F260" i="34"/>
  <c r="F252" i="34"/>
  <c r="F244" i="34"/>
  <c r="F222" i="34"/>
  <c r="F214" i="34"/>
  <c r="F213" i="34"/>
  <c r="F212" i="34"/>
  <c r="F204" i="34"/>
  <c r="F196" i="34"/>
  <c r="F188" i="34"/>
  <c r="F180" i="34"/>
  <c r="F172" i="34"/>
  <c r="F164" i="34"/>
  <c r="F156" i="34"/>
  <c r="F148" i="34"/>
  <c r="F140" i="34"/>
  <c r="F132" i="34"/>
  <c r="F124" i="34"/>
  <c r="F116" i="34"/>
  <c r="F108" i="34"/>
  <c r="F100" i="34"/>
  <c r="F92" i="34"/>
  <c r="F84" i="34"/>
  <c r="F76" i="34"/>
  <c r="F68" i="34"/>
  <c r="F60" i="34"/>
  <c r="F52" i="34"/>
  <c r="F44" i="34"/>
  <c r="F36" i="34"/>
  <c r="F28" i="34"/>
  <c r="F20" i="34"/>
  <c r="F12" i="34"/>
  <c r="F4" i="34"/>
  <c r="F221" i="34"/>
  <c r="F197" i="34"/>
  <c r="F173" i="34"/>
  <c r="F268" i="34"/>
  <c r="F223" i="34"/>
  <c r="F215" i="34"/>
  <c r="F211" i="34"/>
  <c r="F203" i="34"/>
  <c r="F195" i="34"/>
  <c r="F187" i="34"/>
  <c r="F179" i="34"/>
  <c r="F171" i="34"/>
  <c r="F163" i="34"/>
  <c r="F155" i="34"/>
  <c r="F147" i="34"/>
  <c r="F139" i="34"/>
  <c r="F131" i="34"/>
  <c r="F123" i="34"/>
  <c r="F115" i="34"/>
  <c r="F107" i="34"/>
  <c r="F99" i="34"/>
  <c r="F91" i="34"/>
  <c r="F83" i="34"/>
  <c r="F75" i="34"/>
  <c r="F67" i="34"/>
  <c r="F59" i="34"/>
  <c r="F51" i="34"/>
  <c r="F43" i="34"/>
  <c r="F35" i="34"/>
  <c r="F27" i="34"/>
  <c r="F19" i="34"/>
  <c r="F11" i="34"/>
  <c r="F33" i="34"/>
  <c r="F9" i="34"/>
  <c r="F236" i="34"/>
  <c r="F228" i="34"/>
  <c r="F216" i="34"/>
  <c r="F210" i="34"/>
  <c r="F202" i="34"/>
  <c r="F194" i="34"/>
  <c r="F186" i="34"/>
  <c r="F178" i="34"/>
  <c r="F170" i="34"/>
  <c r="F162" i="34"/>
  <c r="F154" i="34"/>
  <c r="F146" i="34"/>
  <c r="F138" i="34"/>
  <c r="F130" i="34"/>
  <c r="F122" i="34"/>
  <c r="F114" i="34"/>
  <c r="F106" i="34"/>
  <c r="F98" i="34"/>
  <c r="F90" i="34"/>
  <c r="F82" i="34"/>
  <c r="F74" i="34"/>
  <c r="F66" i="34"/>
  <c r="F58" i="34"/>
  <c r="F50" i="34"/>
  <c r="F42" i="34"/>
  <c r="F34" i="34"/>
  <c r="F26" i="34"/>
  <c r="F18" i="34"/>
  <c r="F10" i="34"/>
  <c r="F3" i="34"/>
  <c r="F17" i="34"/>
  <c r="F276" i="34"/>
  <c r="F224" i="34"/>
  <c r="F209" i="34"/>
  <c r="F201" i="34"/>
  <c r="F193" i="34"/>
  <c r="F185" i="34"/>
  <c r="F177" i="34"/>
  <c r="F169" i="34"/>
  <c r="F161" i="34"/>
  <c r="F153" i="34"/>
  <c r="F145" i="34"/>
  <c r="F137" i="34"/>
  <c r="F129" i="34"/>
  <c r="F121" i="34"/>
  <c r="F113" i="34"/>
  <c r="F105" i="34"/>
  <c r="F97" i="34"/>
  <c r="F89" i="34"/>
  <c r="F81" i="34"/>
  <c r="F73" i="34"/>
  <c r="F65" i="34"/>
  <c r="F57" i="34"/>
  <c r="F49" i="34"/>
  <c r="F41" i="34"/>
  <c r="F25" i="34"/>
  <c r="F218" i="34"/>
  <c r="F208" i="34"/>
  <c r="F200" i="34"/>
  <c r="F192" i="34"/>
  <c r="F184" i="34"/>
  <c r="F176" i="34"/>
  <c r="F168" i="34"/>
  <c r="F160" i="34"/>
  <c r="F152" i="34"/>
  <c r="F144" i="34"/>
  <c r="F136" i="34"/>
  <c r="F128" i="34"/>
  <c r="F120" i="34"/>
  <c r="F112" i="34"/>
  <c r="F104" i="34"/>
  <c r="F96" i="34"/>
  <c r="F88" i="34"/>
  <c r="F80" i="34"/>
  <c r="F72" i="34"/>
  <c r="F64" i="34"/>
  <c r="F56" i="34"/>
  <c r="F48" i="34"/>
  <c r="F40" i="34"/>
  <c r="F32" i="34"/>
  <c r="F24" i="34"/>
  <c r="F16" i="34"/>
  <c r="F8" i="34"/>
  <c r="F165" i="34"/>
  <c r="F157" i="34"/>
  <c r="F149" i="34"/>
  <c r="F141" i="34"/>
  <c r="F284" i="34"/>
  <c r="F207" i="34"/>
  <c r="F199" i="34"/>
  <c r="F191" i="34"/>
  <c r="F183" i="34"/>
  <c r="F175" i="34"/>
  <c r="F167" i="34"/>
  <c r="F159" i="34"/>
  <c r="F151" i="34"/>
  <c r="F143" i="34"/>
  <c r="F135" i="34"/>
  <c r="F127" i="34"/>
  <c r="F119" i="34"/>
  <c r="F111" i="34"/>
  <c r="F103" i="34"/>
  <c r="F95" i="34"/>
  <c r="F87" i="34"/>
  <c r="F79" i="34"/>
  <c r="F71" i="34"/>
  <c r="F63" i="34"/>
  <c r="F55" i="34"/>
  <c r="F47" i="34"/>
  <c r="F39" i="34"/>
  <c r="F31" i="34"/>
  <c r="F23" i="34"/>
  <c r="F15" i="34"/>
  <c r="F7" i="34"/>
  <c r="F205" i="34"/>
  <c r="F189" i="34"/>
  <c r="F181" i="34"/>
  <c r="F232" i="34"/>
  <c r="F220" i="34"/>
  <c r="F206" i="34"/>
  <c r="F198" i="34"/>
  <c r="F190" i="34"/>
  <c r="F182" i="34"/>
  <c r="F174" i="34"/>
  <c r="F166" i="34"/>
  <c r="F158" i="34"/>
  <c r="F150" i="34"/>
  <c r="F142" i="34"/>
  <c r="F134" i="34"/>
  <c r="F126" i="34"/>
  <c r="F118" i="34"/>
  <c r="F110" i="34"/>
  <c r="F102" i="34"/>
  <c r="F94" i="34"/>
  <c r="F86" i="34"/>
  <c r="F78" i="34"/>
  <c r="F70" i="34"/>
  <c r="F62" i="34"/>
  <c r="F54" i="34"/>
  <c r="F46" i="34"/>
  <c r="F38" i="34"/>
  <c r="F30" i="34"/>
  <c r="F22" i="34"/>
  <c r="F14" i="34"/>
  <c r="F6" i="34"/>
  <c r="F133" i="34"/>
  <c r="F125" i="34"/>
  <c r="F117" i="34"/>
  <c r="F109" i="34"/>
  <c r="F101" i="34"/>
  <c r="F93" i="34"/>
  <c r="F85" i="34"/>
  <c r="F77" i="34"/>
  <c r="F69" i="34"/>
  <c r="F61" i="34"/>
  <c r="F53" i="34"/>
  <c r="F45" i="34"/>
  <c r="F37" i="34"/>
  <c r="F29" i="34"/>
  <c r="F21" i="34"/>
  <c r="F13" i="34"/>
  <c r="F5" i="34"/>
  <c r="S289" i="37"/>
  <c r="I136" i="37"/>
  <c r="AF136" i="37" s="1"/>
  <c r="AG136" i="37" s="1"/>
  <c r="I136" i="36"/>
  <c r="AA136" i="36" s="1"/>
  <c r="I128" i="37"/>
  <c r="AF128" i="37" s="1"/>
  <c r="AG128" i="37" s="1"/>
  <c r="I128" i="36"/>
  <c r="AA128" i="36" s="1"/>
  <c r="I24" i="37"/>
  <c r="AF24" i="37" s="1"/>
  <c r="AG24" i="37" s="1"/>
  <c r="I24" i="36"/>
  <c r="AA24" i="36" s="1"/>
  <c r="I65" i="37"/>
  <c r="AF65" i="37" s="1"/>
  <c r="AG65" i="37" s="1"/>
  <c r="I65" i="36"/>
  <c r="AA65" i="36" s="1"/>
  <c r="I129" i="37"/>
  <c r="AF129" i="37" s="1"/>
  <c r="AG129" i="37" s="1"/>
  <c r="I129" i="36"/>
  <c r="AA129" i="36" s="1"/>
  <c r="I193" i="37"/>
  <c r="AF193" i="37" s="1"/>
  <c r="AG193" i="37" s="1"/>
  <c r="I193" i="36"/>
  <c r="AA193" i="36" s="1"/>
  <c r="I34" i="37"/>
  <c r="AF34" i="37" s="1"/>
  <c r="AG34" i="37" s="1"/>
  <c r="I34" i="36"/>
  <c r="AA34" i="36" s="1"/>
  <c r="I98" i="37"/>
  <c r="AF98" i="37" s="1"/>
  <c r="AG98" i="37" s="1"/>
  <c r="I98" i="36"/>
  <c r="AA98" i="36" s="1"/>
  <c r="I162" i="37"/>
  <c r="AF162" i="37" s="1"/>
  <c r="AG162" i="37" s="1"/>
  <c r="I162" i="36"/>
  <c r="AA162" i="36" s="1"/>
  <c r="I271" i="37"/>
  <c r="AF271" i="37" s="1"/>
  <c r="AG271" i="37" s="1"/>
  <c r="I271" i="36"/>
  <c r="AA271" i="36" s="1"/>
  <c r="I43" i="37"/>
  <c r="AF43" i="37" s="1"/>
  <c r="AG43" i="37" s="1"/>
  <c r="I43" i="36"/>
  <c r="AA43" i="36" s="1"/>
  <c r="I107" i="37"/>
  <c r="AF107" i="37" s="1"/>
  <c r="AG107" i="37" s="1"/>
  <c r="I107" i="36"/>
  <c r="AA107" i="36" s="1"/>
  <c r="I171" i="37"/>
  <c r="AF171" i="37" s="1"/>
  <c r="AG171" i="37" s="1"/>
  <c r="I171" i="36"/>
  <c r="AA171" i="36" s="1"/>
  <c r="I28" i="37"/>
  <c r="AF28" i="37" s="1"/>
  <c r="AG28" i="37" s="1"/>
  <c r="I28" i="36"/>
  <c r="AA28" i="36" s="1"/>
  <c r="I100" i="37"/>
  <c r="AF100" i="37" s="1"/>
  <c r="AG100" i="37" s="1"/>
  <c r="I100" i="36"/>
  <c r="AA100" i="36" s="1"/>
  <c r="I164" i="37"/>
  <c r="AF164" i="37" s="1"/>
  <c r="AG164" i="37" s="1"/>
  <c r="I164" i="36"/>
  <c r="AA164" i="36" s="1"/>
  <c r="I221" i="37"/>
  <c r="AF221" i="37" s="1"/>
  <c r="AG221" i="37" s="1"/>
  <c r="I221" i="36"/>
  <c r="AA221" i="36" s="1"/>
  <c r="I37" i="37"/>
  <c r="AF37" i="37" s="1"/>
  <c r="AG37" i="37" s="1"/>
  <c r="I37" i="36"/>
  <c r="AA37" i="36" s="1"/>
  <c r="I101" i="37"/>
  <c r="AF101" i="37" s="1"/>
  <c r="AG101" i="37" s="1"/>
  <c r="I101" i="36"/>
  <c r="AA101" i="36" s="1"/>
  <c r="I165" i="37"/>
  <c r="AF165" i="37" s="1"/>
  <c r="AG165" i="37" s="1"/>
  <c r="I165" i="36"/>
  <c r="AA165" i="36" s="1"/>
  <c r="I255" i="37"/>
  <c r="AF255" i="37" s="1"/>
  <c r="AG255" i="37" s="1"/>
  <c r="I255" i="36"/>
  <c r="AA255" i="36" s="1"/>
  <c r="I30" i="37"/>
  <c r="AF30" i="37" s="1"/>
  <c r="AG30" i="37" s="1"/>
  <c r="I30" i="36"/>
  <c r="AA30" i="36" s="1"/>
  <c r="I94" i="37"/>
  <c r="AF94" i="37" s="1"/>
  <c r="AG94" i="37" s="1"/>
  <c r="I94" i="36"/>
  <c r="AA94" i="36" s="1"/>
  <c r="I158" i="37"/>
  <c r="AF158" i="37" s="1"/>
  <c r="AG158" i="37" s="1"/>
  <c r="I158" i="36"/>
  <c r="AA158" i="36" s="1"/>
  <c r="I287" i="37"/>
  <c r="AF287" i="37" s="1"/>
  <c r="AG287" i="37" s="1"/>
  <c r="I287" i="36"/>
  <c r="AA287" i="36" s="1"/>
  <c r="I7" i="37"/>
  <c r="AF7" i="37" s="1"/>
  <c r="AG7" i="37" s="1"/>
  <c r="I7" i="36"/>
  <c r="AA7" i="36" s="1"/>
  <c r="I71" i="37"/>
  <c r="AF71" i="37" s="1"/>
  <c r="AG71" i="37" s="1"/>
  <c r="I71" i="36"/>
  <c r="AA71" i="36" s="1"/>
  <c r="I135" i="37"/>
  <c r="AF135" i="37" s="1"/>
  <c r="AG135" i="37" s="1"/>
  <c r="I135" i="36"/>
  <c r="AA135" i="36" s="1"/>
  <c r="I199" i="37"/>
  <c r="AF199" i="37" s="1"/>
  <c r="AG199" i="37" s="1"/>
  <c r="I199" i="36"/>
  <c r="AA199" i="36" s="1"/>
  <c r="I240" i="37"/>
  <c r="AF240" i="37" s="1"/>
  <c r="AG240" i="37" s="1"/>
  <c r="I240" i="36"/>
  <c r="AA240" i="36" s="1"/>
  <c r="I241" i="37"/>
  <c r="AF241" i="37" s="1"/>
  <c r="AG241" i="37" s="1"/>
  <c r="I241" i="36"/>
  <c r="AA241" i="36" s="1"/>
  <c r="I250" i="37"/>
  <c r="AF250" i="37" s="1"/>
  <c r="AG250" i="37" s="1"/>
  <c r="I250" i="36"/>
  <c r="AA250" i="36" s="1"/>
  <c r="I267" i="37"/>
  <c r="AF267" i="37" s="1"/>
  <c r="AG267" i="37" s="1"/>
  <c r="I267" i="36"/>
  <c r="AA267" i="36" s="1"/>
  <c r="I260" i="37"/>
  <c r="AF260" i="37" s="1"/>
  <c r="AG260" i="37" s="1"/>
  <c r="I260" i="36"/>
  <c r="AA260" i="36" s="1"/>
  <c r="I261" i="37"/>
  <c r="AF261" i="37" s="1"/>
  <c r="AG261" i="37" s="1"/>
  <c r="I261" i="36"/>
  <c r="AA261" i="36" s="1"/>
  <c r="I246" i="37"/>
  <c r="AF246" i="37" s="1"/>
  <c r="AG246" i="37" s="1"/>
  <c r="I246" i="36"/>
  <c r="AA246" i="36" s="1"/>
  <c r="E69" i="37"/>
  <c r="X69" i="37" s="1"/>
  <c r="Y69" i="37" s="1"/>
  <c r="E69" i="36"/>
  <c r="W69" i="36" s="1"/>
  <c r="E15" i="37"/>
  <c r="X15" i="37" s="1"/>
  <c r="Y15" i="37" s="1"/>
  <c r="E15" i="36"/>
  <c r="W15" i="36" s="1"/>
  <c r="E113" i="37"/>
  <c r="X113" i="37" s="1"/>
  <c r="Y113" i="37" s="1"/>
  <c r="E113" i="36"/>
  <c r="W113" i="36" s="1"/>
  <c r="E91" i="37"/>
  <c r="X91" i="37" s="1"/>
  <c r="Y91" i="37" s="1"/>
  <c r="E91" i="36"/>
  <c r="W91" i="36" s="1"/>
  <c r="E264" i="37"/>
  <c r="X264" i="37" s="1"/>
  <c r="Y264" i="37" s="1"/>
  <c r="E264" i="36"/>
  <c r="W264" i="36" s="1"/>
  <c r="E221" i="37"/>
  <c r="X221" i="37" s="1"/>
  <c r="Y221" i="37" s="1"/>
  <c r="E221" i="36"/>
  <c r="W221" i="36" s="1"/>
  <c r="E95" i="37"/>
  <c r="X95" i="37" s="1"/>
  <c r="Y95" i="37" s="1"/>
  <c r="E95" i="36"/>
  <c r="W95" i="36" s="1"/>
  <c r="E65" i="37"/>
  <c r="X65" i="37" s="1"/>
  <c r="Y65" i="37" s="1"/>
  <c r="E65" i="36"/>
  <c r="W65" i="36" s="1"/>
  <c r="E43" i="37"/>
  <c r="X43" i="37" s="1"/>
  <c r="Y43" i="37" s="1"/>
  <c r="E43" i="36"/>
  <c r="W43" i="36" s="1"/>
  <c r="E216" i="37"/>
  <c r="X216" i="37" s="1"/>
  <c r="Y216" i="37" s="1"/>
  <c r="E216" i="36"/>
  <c r="W216" i="36" s="1"/>
  <c r="E53" i="37"/>
  <c r="X53" i="37" s="1"/>
  <c r="Y53" i="37" s="1"/>
  <c r="E53" i="36"/>
  <c r="W53" i="36" s="1"/>
  <c r="E86" i="37"/>
  <c r="X86" i="37" s="1"/>
  <c r="Y86" i="37" s="1"/>
  <c r="E86" i="36"/>
  <c r="W86" i="36" s="1"/>
  <c r="E127" i="37"/>
  <c r="X127" i="37" s="1"/>
  <c r="Y127" i="37" s="1"/>
  <c r="E127" i="36"/>
  <c r="W127" i="36" s="1"/>
  <c r="E144" i="37"/>
  <c r="X144" i="37" s="1"/>
  <c r="Y144" i="37" s="1"/>
  <c r="E144" i="36"/>
  <c r="W144" i="36" s="1"/>
  <c r="E97" i="37"/>
  <c r="X97" i="37" s="1"/>
  <c r="Y97" i="37" s="1"/>
  <c r="E97" i="36"/>
  <c r="W97" i="36" s="1"/>
  <c r="E18" i="37"/>
  <c r="X18" i="37" s="1"/>
  <c r="Y18" i="37" s="1"/>
  <c r="E18" i="36"/>
  <c r="W18" i="36" s="1"/>
  <c r="E210" i="37"/>
  <c r="X210" i="37" s="1"/>
  <c r="Y210" i="37" s="1"/>
  <c r="E210" i="36"/>
  <c r="W210" i="36" s="1"/>
  <c r="E75" i="37"/>
  <c r="X75" i="37" s="1"/>
  <c r="Y75" i="37" s="1"/>
  <c r="E75" i="36"/>
  <c r="W75" i="36" s="1"/>
  <c r="E139" i="37"/>
  <c r="X139" i="37" s="1"/>
  <c r="Y139" i="37" s="1"/>
  <c r="E139" i="36"/>
  <c r="W139" i="36" s="1"/>
  <c r="E253" i="37"/>
  <c r="X253" i="37" s="1"/>
  <c r="Y253" i="37" s="1"/>
  <c r="E253" i="36"/>
  <c r="W253" i="36" s="1"/>
  <c r="E241" i="37"/>
  <c r="X241" i="37" s="1"/>
  <c r="Y241" i="37" s="1"/>
  <c r="E241" i="36"/>
  <c r="W241" i="36" s="1"/>
  <c r="I288" i="34"/>
  <c r="I280" i="34"/>
  <c r="I272" i="34"/>
  <c r="I264" i="34"/>
  <c r="I256" i="34"/>
  <c r="I248" i="34"/>
  <c r="I240" i="34"/>
  <c r="I232" i="34"/>
  <c r="I224" i="34"/>
  <c r="I216" i="34"/>
  <c r="I287" i="34"/>
  <c r="I279" i="34"/>
  <c r="I271" i="34"/>
  <c r="I263" i="34"/>
  <c r="I255" i="34"/>
  <c r="I247" i="34"/>
  <c r="I239" i="34"/>
  <c r="I231" i="34"/>
  <c r="I223" i="34"/>
  <c r="I286" i="34"/>
  <c r="I278" i="34"/>
  <c r="I270" i="34"/>
  <c r="I262" i="34"/>
  <c r="I254" i="34"/>
  <c r="I246" i="34"/>
  <c r="I238" i="34"/>
  <c r="I230" i="34"/>
  <c r="I222" i="34"/>
  <c r="I214" i="34"/>
  <c r="I285" i="34"/>
  <c r="I277" i="34"/>
  <c r="I269" i="34"/>
  <c r="I261" i="34"/>
  <c r="I253" i="34"/>
  <c r="I245" i="34"/>
  <c r="I284" i="34"/>
  <c r="I276" i="34"/>
  <c r="I268" i="34"/>
  <c r="I260" i="34"/>
  <c r="I252" i="34"/>
  <c r="I244" i="34"/>
  <c r="I236" i="34"/>
  <c r="I228" i="34"/>
  <c r="I283" i="34"/>
  <c r="I275" i="34"/>
  <c r="I267" i="34"/>
  <c r="I259" i="34"/>
  <c r="I251" i="34"/>
  <c r="I243" i="34"/>
  <c r="I235" i="34"/>
  <c r="I227" i="34"/>
  <c r="I282" i="34"/>
  <c r="I274" i="34"/>
  <c r="I266" i="34"/>
  <c r="I258" i="34"/>
  <c r="I250" i="34"/>
  <c r="I242" i="34"/>
  <c r="I234" i="34"/>
  <c r="I226" i="34"/>
  <c r="I281" i="34"/>
  <c r="I209" i="34"/>
  <c r="I201" i="34"/>
  <c r="I193" i="34"/>
  <c r="I185" i="34"/>
  <c r="I177" i="34"/>
  <c r="I169" i="34"/>
  <c r="I161" i="34"/>
  <c r="I153" i="34"/>
  <c r="I145" i="34"/>
  <c r="I137" i="34"/>
  <c r="I129" i="34"/>
  <c r="I121" i="34"/>
  <c r="I113" i="34"/>
  <c r="I105" i="34"/>
  <c r="I97" i="34"/>
  <c r="I89" i="34"/>
  <c r="I81" i="34"/>
  <c r="I73" i="34"/>
  <c r="I65" i="34"/>
  <c r="I57" i="34"/>
  <c r="I49" i="34"/>
  <c r="I41" i="34"/>
  <c r="I33" i="34"/>
  <c r="I25" i="34"/>
  <c r="I17" i="34"/>
  <c r="I9" i="34"/>
  <c r="I22" i="34"/>
  <c r="I14" i="34"/>
  <c r="I237" i="34"/>
  <c r="I210" i="34"/>
  <c r="I208" i="34"/>
  <c r="I200" i="34"/>
  <c r="I192" i="34"/>
  <c r="I184" i="34"/>
  <c r="I176" i="34"/>
  <c r="I168" i="34"/>
  <c r="I160" i="34"/>
  <c r="I152" i="34"/>
  <c r="I144" i="34"/>
  <c r="I136" i="34"/>
  <c r="I128" i="34"/>
  <c r="I120" i="34"/>
  <c r="I112" i="34"/>
  <c r="I104" i="34"/>
  <c r="I96" i="34"/>
  <c r="I88" i="34"/>
  <c r="I80" i="34"/>
  <c r="I72" i="34"/>
  <c r="I64" i="34"/>
  <c r="I56" i="34"/>
  <c r="I48" i="34"/>
  <c r="I40" i="34"/>
  <c r="I32" i="34"/>
  <c r="I24" i="34"/>
  <c r="I16" i="34"/>
  <c r="I8" i="34"/>
  <c r="I30" i="34"/>
  <c r="I6" i="34"/>
  <c r="I202" i="34"/>
  <c r="I186" i="34"/>
  <c r="I146" i="34"/>
  <c r="I273" i="34"/>
  <c r="I218" i="34"/>
  <c r="I217" i="34"/>
  <c r="I207" i="34"/>
  <c r="I199" i="34"/>
  <c r="I191" i="34"/>
  <c r="I183" i="34"/>
  <c r="I175" i="34"/>
  <c r="I167" i="34"/>
  <c r="I159" i="34"/>
  <c r="I151" i="34"/>
  <c r="I143" i="34"/>
  <c r="I135" i="34"/>
  <c r="I127" i="34"/>
  <c r="I119" i="34"/>
  <c r="I111" i="34"/>
  <c r="I103" i="34"/>
  <c r="I95" i="34"/>
  <c r="I87" i="34"/>
  <c r="I79" i="34"/>
  <c r="I71" i="34"/>
  <c r="I63" i="34"/>
  <c r="I55" i="34"/>
  <c r="I47" i="34"/>
  <c r="I39" i="34"/>
  <c r="I31" i="34"/>
  <c r="I23" i="34"/>
  <c r="I15" i="34"/>
  <c r="I7" i="34"/>
  <c r="I46" i="34"/>
  <c r="I38" i="34"/>
  <c r="I229" i="34"/>
  <c r="I154" i="34"/>
  <c r="I233" i="34"/>
  <c r="I220" i="34"/>
  <c r="I219" i="34"/>
  <c r="I206" i="34"/>
  <c r="I198" i="34"/>
  <c r="I190" i="34"/>
  <c r="I182" i="34"/>
  <c r="I174" i="34"/>
  <c r="I166" i="34"/>
  <c r="I158" i="34"/>
  <c r="I150" i="34"/>
  <c r="I142" i="34"/>
  <c r="I134" i="34"/>
  <c r="I126" i="34"/>
  <c r="I118" i="34"/>
  <c r="I110" i="34"/>
  <c r="I102" i="34"/>
  <c r="I94" i="34"/>
  <c r="I86" i="34"/>
  <c r="I78" i="34"/>
  <c r="I70" i="34"/>
  <c r="I62" i="34"/>
  <c r="I54" i="34"/>
  <c r="I221" i="34"/>
  <c r="I205" i="34"/>
  <c r="I197" i="34"/>
  <c r="I189" i="34"/>
  <c r="I181" i="34"/>
  <c r="I173" i="34"/>
  <c r="I165" i="34"/>
  <c r="I157" i="34"/>
  <c r="I149" i="34"/>
  <c r="I141" i="34"/>
  <c r="I133" i="34"/>
  <c r="I125" i="34"/>
  <c r="I117" i="34"/>
  <c r="I109" i="34"/>
  <c r="I101" i="34"/>
  <c r="I93" i="34"/>
  <c r="I85" i="34"/>
  <c r="I77" i="34"/>
  <c r="I69" i="34"/>
  <c r="I61" i="34"/>
  <c r="I53" i="34"/>
  <c r="I45" i="34"/>
  <c r="I37" i="34"/>
  <c r="I29" i="34"/>
  <c r="I21" i="34"/>
  <c r="I13" i="34"/>
  <c r="I5" i="34"/>
  <c r="I213" i="34"/>
  <c r="I212" i="34"/>
  <c r="I204" i="34"/>
  <c r="I196" i="34"/>
  <c r="I188" i="34"/>
  <c r="I180" i="34"/>
  <c r="I172" i="34"/>
  <c r="I164" i="34"/>
  <c r="I156" i="34"/>
  <c r="I148" i="34"/>
  <c r="I140" i="34"/>
  <c r="I132" i="34"/>
  <c r="I124" i="34"/>
  <c r="I116" i="34"/>
  <c r="I108" i="34"/>
  <c r="I100" i="34"/>
  <c r="I92" i="34"/>
  <c r="I84" i="34"/>
  <c r="I76" i="34"/>
  <c r="I68" i="34"/>
  <c r="I60" i="34"/>
  <c r="I52" i="34"/>
  <c r="I44" i="34"/>
  <c r="I36" i="34"/>
  <c r="I28" i="34"/>
  <c r="I20" i="34"/>
  <c r="I12" i="34"/>
  <c r="I4" i="34"/>
  <c r="I215" i="34"/>
  <c r="I194" i="34"/>
  <c r="I178" i="34"/>
  <c r="I162" i="34"/>
  <c r="I138" i="34"/>
  <c r="I265" i="34"/>
  <c r="I257" i="34"/>
  <c r="I249" i="34"/>
  <c r="I241" i="34"/>
  <c r="I225" i="34"/>
  <c r="I211" i="34"/>
  <c r="I203" i="34"/>
  <c r="I195" i="34"/>
  <c r="I187" i="34"/>
  <c r="I179" i="34"/>
  <c r="I171" i="34"/>
  <c r="I163" i="34"/>
  <c r="I155" i="34"/>
  <c r="I147" i="34"/>
  <c r="I139" i="34"/>
  <c r="I131" i="34"/>
  <c r="I123" i="34"/>
  <c r="I115" i="34"/>
  <c r="I107" i="34"/>
  <c r="I99" i="34"/>
  <c r="I91" i="34"/>
  <c r="I83" i="34"/>
  <c r="I75" i="34"/>
  <c r="I67" i="34"/>
  <c r="I59" i="34"/>
  <c r="I51" i="34"/>
  <c r="I43" i="34"/>
  <c r="I35" i="34"/>
  <c r="I27" i="34"/>
  <c r="I19" i="34"/>
  <c r="I11" i="34"/>
  <c r="I170" i="34"/>
  <c r="I3" i="34"/>
  <c r="I130" i="34"/>
  <c r="I122" i="34"/>
  <c r="I114" i="34"/>
  <c r="I106" i="34"/>
  <c r="I98" i="34"/>
  <c r="I90" i="34"/>
  <c r="I82" i="34"/>
  <c r="I74" i="34"/>
  <c r="I66" i="34"/>
  <c r="I58" i="34"/>
  <c r="I50" i="34"/>
  <c r="I42" i="34"/>
  <c r="I34" i="34"/>
  <c r="I26" i="34"/>
  <c r="I18" i="34"/>
  <c r="I10" i="34"/>
  <c r="J287" i="34"/>
  <c r="J279" i="34"/>
  <c r="J271" i="34"/>
  <c r="J263" i="34"/>
  <c r="J255" i="34"/>
  <c r="J247" i="34"/>
  <c r="J239" i="34"/>
  <c r="J231" i="34"/>
  <c r="J223" i="34"/>
  <c r="J215" i="34"/>
  <c r="J286" i="34"/>
  <c r="J278" i="34"/>
  <c r="J270" i="34"/>
  <c r="J262" i="34"/>
  <c r="J254" i="34"/>
  <c r="J246" i="34"/>
  <c r="J238" i="34"/>
  <c r="J230" i="34"/>
  <c r="J285" i="34"/>
  <c r="J277" i="34"/>
  <c r="J269" i="34"/>
  <c r="J261" i="34"/>
  <c r="J253" i="34"/>
  <c r="J245" i="34"/>
  <c r="J237" i="34"/>
  <c r="J229" i="34"/>
  <c r="J221" i="34"/>
  <c r="J284" i="34"/>
  <c r="J276" i="34"/>
  <c r="J268" i="34"/>
  <c r="J260" i="34"/>
  <c r="J252" i="34"/>
  <c r="J244" i="34"/>
  <c r="J283" i="34"/>
  <c r="J275" i="34"/>
  <c r="J267" i="34"/>
  <c r="J259" i="34"/>
  <c r="J251" i="34"/>
  <c r="J243" i="34"/>
  <c r="J235" i="34"/>
  <c r="J227" i="34"/>
  <c r="J282" i="34"/>
  <c r="J274" i="34"/>
  <c r="J266" i="34"/>
  <c r="J258" i="34"/>
  <c r="J250" i="34"/>
  <c r="J242" i="34"/>
  <c r="J234" i="34"/>
  <c r="J226" i="34"/>
  <c r="J281" i="34"/>
  <c r="J273" i="34"/>
  <c r="J265" i="34"/>
  <c r="J257" i="34"/>
  <c r="J249" i="34"/>
  <c r="J241" i="34"/>
  <c r="J233" i="34"/>
  <c r="J225" i="34"/>
  <c r="J288" i="34"/>
  <c r="J264" i="34"/>
  <c r="J256" i="34"/>
  <c r="J248" i="34"/>
  <c r="J240" i="34"/>
  <c r="J216" i="34"/>
  <c r="J208" i="34"/>
  <c r="J200" i="34"/>
  <c r="J192" i="34"/>
  <c r="J184" i="34"/>
  <c r="J176" i="34"/>
  <c r="J168" i="34"/>
  <c r="J160" i="34"/>
  <c r="J152" i="34"/>
  <c r="J144" i="34"/>
  <c r="J136" i="34"/>
  <c r="J128" i="34"/>
  <c r="J120" i="34"/>
  <c r="J112" i="34"/>
  <c r="J104" i="34"/>
  <c r="J96" i="34"/>
  <c r="J88" i="34"/>
  <c r="J80" i="34"/>
  <c r="J72" i="34"/>
  <c r="J64" i="34"/>
  <c r="J56" i="34"/>
  <c r="J48" i="34"/>
  <c r="J40" i="34"/>
  <c r="J32" i="34"/>
  <c r="J24" i="34"/>
  <c r="J16" i="34"/>
  <c r="J8" i="34"/>
  <c r="J193" i="34"/>
  <c r="J236" i="34"/>
  <c r="J228" i="34"/>
  <c r="J218" i="34"/>
  <c r="J217" i="34"/>
  <c r="J207" i="34"/>
  <c r="J199" i="34"/>
  <c r="J191" i="34"/>
  <c r="J183" i="34"/>
  <c r="J175" i="34"/>
  <c r="J167" i="34"/>
  <c r="J159" i="34"/>
  <c r="J151" i="34"/>
  <c r="J143" i="34"/>
  <c r="J135" i="34"/>
  <c r="J127" i="34"/>
  <c r="J119" i="34"/>
  <c r="J111" i="34"/>
  <c r="J103" i="34"/>
  <c r="J95" i="34"/>
  <c r="J87" i="34"/>
  <c r="J79" i="34"/>
  <c r="J71" i="34"/>
  <c r="J63" i="34"/>
  <c r="J55" i="34"/>
  <c r="J47" i="34"/>
  <c r="J39" i="34"/>
  <c r="J31" i="34"/>
  <c r="J23" i="34"/>
  <c r="J15" i="34"/>
  <c r="J7" i="34"/>
  <c r="J169" i="34"/>
  <c r="J280" i="34"/>
  <c r="J224" i="34"/>
  <c r="J220" i="34"/>
  <c r="J219" i="34"/>
  <c r="J206" i="34"/>
  <c r="J198" i="34"/>
  <c r="J190" i="34"/>
  <c r="J182" i="34"/>
  <c r="J174" i="34"/>
  <c r="J166" i="34"/>
  <c r="J158" i="34"/>
  <c r="J150" i="34"/>
  <c r="J142" i="34"/>
  <c r="J134" i="34"/>
  <c r="J126" i="34"/>
  <c r="J118" i="34"/>
  <c r="J110" i="34"/>
  <c r="J102" i="34"/>
  <c r="J94" i="34"/>
  <c r="J86" i="34"/>
  <c r="J78" i="34"/>
  <c r="J70" i="34"/>
  <c r="J62" i="34"/>
  <c r="J54" i="34"/>
  <c r="J46" i="34"/>
  <c r="J38" i="34"/>
  <c r="J30" i="34"/>
  <c r="J22" i="34"/>
  <c r="J14" i="34"/>
  <c r="J6" i="34"/>
  <c r="J29" i="34"/>
  <c r="J13" i="34"/>
  <c r="J5" i="34"/>
  <c r="J209" i="34"/>
  <c r="J177" i="34"/>
  <c r="J205" i="34"/>
  <c r="J197" i="34"/>
  <c r="J189" i="34"/>
  <c r="J181" i="34"/>
  <c r="J173" i="34"/>
  <c r="J165" i="34"/>
  <c r="J157" i="34"/>
  <c r="J149" i="34"/>
  <c r="J141" i="34"/>
  <c r="J133" i="34"/>
  <c r="J125" i="34"/>
  <c r="J117" i="34"/>
  <c r="J109" i="34"/>
  <c r="J101" i="34"/>
  <c r="J93" i="34"/>
  <c r="J85" i="34"/>
  <c r="J77" i="34"/>
  <c r="J69" i="34"/>
  <c r="J61" i="34"/>
  <c r="J53" i="34"/>
  <c r="J45" i="34"/>
  <c r="J37" i="34"/>
  <c r="J21" i="34"/>
  <c r="J272" i="34"/>
  <c r="J213" i="34"/>
  <c r="J212" i="34"/>
  <c r="J204" i="34"/>
  <c r="J196" i="34"/>
  <c r="J188" i="34"/>
  <c r="J180" i="34"/>
  <c r="J172" i="34"/>
  <c r="J164" i="34"/>
  <c r="J156" i="34"/>
  <c r="J148" i="34"/>
  <c r="J140" i="34"/>
  <c r="J132" i="34"/>
  <c r="J124" i="34"/>
  <c r="J116" i="34"/>
  <c r="J108" i="34"/>
  <c r="J100" i="34"/>
  <c r="J92" i="34"/>
  <c r="J84" i="34"/>
  <c r="J76" i="34"/>
  <c r="J68" i="34"/>
  <c r="J60" i="34"/>
  <c r="J52" i="34"/>
  <c r="J44" i="34"/>
  <c r="J36" i="34"/>
  <c r="J28" i="34"/>
  <c r="J20" i="34"/>
  <c r="J12" i="34"/>
  <c r="J4" i="34"/>
  <c r="J201" i="34"/>
  <c r="J161" i="34"/>
  <c r="J153" i="34"/>
  <c r="J145" i="34"/>
  <c r="J137" i="34"/>
  <c r="J232" i="34"/>
  <c r="J222" i="34"/>
  <c r="J214" i="34"/>
  <c r="J211" i="34"/>
  <c r="J203" i="34"/>
  <c r="J195" i="34"/>
  <c r="J187" i="34"/>
  <c r="J179" i="34"/>
  <c r="J171" i="34"/>
  <c r="J163" i="34"/>
  <c r="J155" i="34"/>
  <c r="J147" i="34"/>
  <c r="J139" i="34"/>
  <c r="J131" i="34"/>
  <c r="J123" i="34"/>
  <c r="J115" i="34"/>
  <c r="J107" i="34"/>
  <c r="J99" i="34"/>
  <c r="J91" i="34"/>
  <c r="J83" i="34"/>
  <c r="J75" i="34"/>
  <c r="J67" i="34"/>
  <c r="J59" i="34"/>
  <c r="J51" i="34"/>
  <c r="J43" i="34"/>
  <c r="J35" i="34"/>
  <c r="J27" i="34"/>
  <c r="J19" i="34"/>
  <c r="J11" i="34"/>
  <c r="J185" i="34"/>
  <c r="J210" i="34"/>
  <c r="J202" i="34"/>
  <c r="J194" i="34"/>
  <c r="J186" i="34"/>
  <c r="J178" i="34"/>
  <c r="J170" i="34"/>
  <c r="J162" i="34"/>
  <c r="J154" i="34"/>
  <c r="J146" i="34"/>
  <c r="J138" i="34"/>
  <c r="J130" i="34"/>
  <c r="J122" i="34"/>
  <c r="J114" i="34"/>
  <c r="J106" i="34"/>
  <c r="J98" i="34"/>
  <c r="J90" i="34"/>
  <c r="J82" i="34"/>
  <c r="J74" i="34"/>
  <c r="J66" i="34"/>
  <c r="J58" i="34"/>
  <c r="J50" i="34"/>
  <c r="J42" i="34"/>
  <c r="J34" i="34"/>
  <c r="J26" i="34"/>
  <c r="J18" i="34"/>
  <c r="J10" i="34"/>
  <c r="J3" i="34"/>
  <c r="J129" i="34"/>
  <c r="J121" i="34"/>
  <c r="J113" i="34"/>
  <c r="J105" i="34"/>
  <c r="J97" i="34"/>
  <c r="J89" i="34"/>
  <c r="J81" i="34"/>
  <c r="J73" i="34"/>
  <c r="J65" i="34"/>
  <c r="J57" i="34"/>
  <c r="J49" i="34"/>
  <c r="J41" i="34"/>
  <c r="J33" i="34"/>
  <c r="J25" i="34"/>
  <c r="J17" i="34"/>
  <c r="J9" i="34"/>
  <c r="I48" i="37"/>
  <c r="AF48" i="37" s="1"/>
  <c r="AG48" i="37" s="1"/>
  <c r="I48" i="36"/>
  <c r="AA48" i="36" s="1"/>
  <c r="I8" i="37"/>
  <c r="AF8" i="37" s="1"/>
  <c r="AG8" i="37" s="1"/>
  <c r="I8" i="36"/>
  <c r="AA8" i="36" s="1"/>
  <c r="I9" i="37"/>
  <c r="AF9" i="37" s="1"/>
  <c r="AG9" i="37" s="1"/>
  <c r="I9" i="36"/>
  <c r="AA9" i="36" s="1"/>
  <c r="I73" i="37"/>
  <c r="AF73" i="37" s="1"/>
  <c r="AG73" i="37" s="1"/>
  <c r="I73" i="36"/>
  <c r="AA73" i="36" s="1"/>
  <c r="I137" i="37"/>
  <c r="AF137" i="37" s="1"/>
  <c r="AG137" i="37" s="1"/>
  <c r="I137" i="36"/>
  <c r="AA137" i="36" s="1"/>
  <c r="I201" i="37"/>
  <c r="AF201" i="37" s="1"/>
  <c r="AG201" i="37" s="1"/>
  <c r="I201" i="36"/>
  <c r="AA201" i="36" s="1"/>
  <c r="I42" i="37"/>
  <c r="AF42" i="37" s="1"/>
  <c r="AG42" i="37" s="1"/>
  <c r="I42" i="36"/>
  <c r="AA42" i="36" s="1"/>
  <c r="I106" i="37"/>
  <c r="AF106" i="37" s="1"/>
  <c r="AG106" i="37" s="1"/>
  <c r="I106" i="36"/>
  <c r="AA106" i="36" s="1"/>
  <c r="I170" i="37"/>
  <c r="AF170" i="37" s="1"/>
  <c r="AG170" i="37" s="1"/>
  <c r="I170" i="36"/>
  <c r="AA170" i="36" s="1"/>
  <c r="I168" i="37"/>
  <c r="AF168" i="37" s="1"/>
  <c r="AG168" i="37" s="1"/>
  <c r="I168" i="36"/>
  <c r="AA168" i="36" s="1"/>
  <c r="I51" i="37"/>
  <c r="AF51" i="37" s="1"/>
  <c r="AG51" i="37" s="1"/>
  <c r="I51" i="36"/>
  <c r="AA51" i="36" s="1"/>
  <c r="I115" i="37"/>
  <c r="AF115" i="37" s="1"/>
  <c r="AG115" i="37" s="1"/>
  <c r="I115" i="36"/>
  <c r="AA115" i="36" s="1"/>
  <c r="I179" i="37"/>
  <c r="AF179" i="37" s="1"/>
  <c r="AG179" i="37" s="1"/>
  <c r="I179" i="36"/>
  <c r="AA179" i="36" s="1"/>
  <c r="I44" i="37"/>
  <c r="AF44" i="37" s="1"/>
  <c r="AG44" i="37" s="1"/>
  <c r="I44" i="36"/>
  <c r="AA44" i="36" s="1"/>
  <c r="I108" i="37"/>
  <c r="AF108" i="37" s="1"/>
  <c r="AG108" i="37" s="1"/>
  <c r="I108" i="36"/>
  <c r="AA108" i="36" s="1"/>
  <c r="I172" i="37"/>
  <c r="AF172" i="37" s="1"/>
  <c r="AG172" i="37" s="1"/>
  <c r="I172" i="36"/>
  <c r="AA172" i="36" s="1"/>
  <c r="I279" i="37"/>
  <c r="AF279" i="37" s="1"/>
  <c r="AG279" i="37" s="1"/>
  <c r="I279" i="36"/>
  <c r="AA279" i="36" s="1"/>
  <c r="I45" i="37"/>
  <c r="AF45" i="37" s="1"/>
  <c r="AG45" i="37" s="1"/>
  <c r="I45" i="36"/>
  <c r="AA45" i="36" s="1"/>
  <c r="I109" i="37"/>
  <c r="AF109" i="37" s="1"/>
  <c r="AG109" i="37" s="1"/>
  <c r="I109" i="36"/>
  <c r="AA109" i="36" s="1"/>
  <c r="I173" i="37"/>
  <c r="AF173" i="37" s="1"/>
  <c r="AG173" i="37" s="1"/>
  <c r="I173" i="36"/>
  <c r="AA173" i="36" s="1"/>
  <c r="I263" i="37"/>
  <c r="AF263" i="37" s="1"/>
  <c r="AG263" i="37" s="1"/>
  <c r="I263" i="36"/>
  <c r="AA263" i="36" s="1"/>
  <c r="I38" i="37"/>
  <c r="AF38" i="37" s="1"/>
  <c r="AG38" i="37" s="1"/>
  <c r="I38" i="36"/>
  <c r="AA38" i="36" s="1"/>
  <c r="I102" i="37"/>
  <c r="AF102" i="37" s="1"/>
  <c r="AG102" i="37" s="1"/>
  <c r="I102" i="36"/>
  <c r="AA102" i="36" s="1"/>
  <c r="I166" i="37"/>
  <c r="AF166" i="37" s="1"/>
  <c r="AG166" i="37" s="1"/>
  <c r="I166" i="36"/>
  <c r="AA166" i="36" s="1"/>
  <c r="I152" i="37"/>
  <c r="AF152" i="37" s="1"/>
  <c r="AG152" i="37" s="1"/>
  <c r="I152" i="36"/>
  <c r="AA152" i="36" s="1"/>
  <c r="I15" i="37"/>
  <c r="AF15" i="37" s="1"/>
  <c r="AG15" i="37" s="1"/>
  <c r="I15" i="36"/>
  <c r="AA15" i="36" s="1"/>
  <c r="I79" i="37"/>
  <c r="AF79" i="37" s="1"/>
  <c r="AG79" i="37" s="1"/>
  <c r="I79" i="36"/>
  <c r="AA79" i="36" s="1"/>
  <c r="I143" i="37"/>
  <c r="AF143" i="37" s="1"/>
  <c r="AG143" i="37" s="1"/>
  <c r="I143" i="36"/>
  <c r="AA143" i="36" s="1"/>
  <c r="I207" i="37"/>
  <c r="AF207" i="37" s="1"/>
  <c r="AG207" i="37" s="1"/>
  <c r="I207" i="36"/>
  <c r="AA207" i="36" s="1"/>
  <c r="I248" i="37"/>
  <c r="AF248" i="37" s="1"/>
  <c r="AG248" i="37" s="1"/>
  <c r="I248" i="36"/>
  <c r="AA248" i="36" s="1"/>
  <c r="I249" i="37"/>
  <c r="AF249" i="37" s="1"/>
  <c r="AG249" i="37" s="1"/>
  <c r="I249" i="36"/>
  <c r="AA249" i="36" s="1"/>
  <c r="I258" i="37"/>
  <c r="AF258" i="37" s="1"/>
  <c r="AG258" i="37" s="1"/>
  <c r="I258" i="36"/>
  <c r="AA258" i="36" s="1"/>
  <c r="I275" i="37"/>
  <c r="AF275" i="37" s="1"/>
  <c r="AG275" i="37" s="1"/>
  <c r="I275" i="36"/>
  <c r="AA275" i="36" s="1"/>
  <c r="I268" i="37"/>
  <c r="AF268" i="37" s="1"/>
  <c r="AG268" i="37" s="1"/>
  <c r="I268" i="36"/>
  <c r="AA268" i="36" s="1"/>
  <c r="I269" i="37"/>
  <c r="AF269" i="37" s="1"/>
  <c r="AG269" i="37" s="1"/>
  <c r="I269" i="36"/>
  <c r="AA269" i="36" s="1"/>
  <c r="I254" i="37"/>
  <c r="AF254" i="37" s="1"/>
  <c r="AG254" i="37" s="1"/>
  <c r="I254" i="36"/>
  <c r="AA254" i="36" s="1"/>
  <c r="E133" i="37"/>
  <c r="X133" i="37" s="1"/>
  <c r="Y133" i="37" s="1"/>
  <c r="E133" i="36"/>
  <c r="W133" i="36" s="1"/>
  <c r="E166" i="37"/>
  <c r="X166" i="37" s="1"/>
  <c r="Y166" i="37" s="1"/>
  <c r="E166" i="36"/>
  <c r="W166" i="36" s="1"/>
  <c r="E207" i="37"/>
  <c r="X207" i="37" s="1"/>
  <c r="Y207" i="37" s="1"/>
  <c r="E207" i="36"/>
  <c r="W207" i="36" s="1"/>
  <c r="E177" i="37"/>
  <c r="X177" i="37" s="1"/>
  <c r="Y177" i="37" s="1"/>
  <c r="E177" i="36"/>
  <c r="W177" i="36" s="1"/>
  <c r="E155" i="37"/>
  <c r="X155" i="37" s="1"/>
  <c r="Y155" i="37" s="1"/>
  <c r="E155" i="36"/>
  <c r="W155" i="36" s="1"/>
  <c r="E279" i="37"/>
  <c r="X279" i="37" s="1"/>
  <c r="Y279" i="37" s="1"/>
  <c r="E279" i="36"/>
  <c r="W279" i="36" s="1"/>
  <c r="E21" i="37"/>
  <c r="X21" i="37" s="1"/>
  <c r="Y21" i="37" s="1"/>
  <c r="E21" i="36"/>
  <c r="W21" i="36" s="1"/>
  <c r="E54" i="37"/>
  <c r="X54" i="37" s="1"/>
  <c r="Y54" i="37" s="1"/>
  <c r="E54" i="36"/>
  <c r="W54" i="36" s="1"/>
  <c r="E31" i="37"/>
  <c r="X31" i="37" s="1"/>
  <c r="Y31" i="37" s="1"/>
  <c r="E31" i="36"/>
  <c r="W31" i="36" s="1"/>
  <c r="E8" i="37"/>
  <c r="X8" i="37" s="1"/>
  <c r="Y8" i="37" s="1"/>
  <c r="E8" i="36"/>
  <c r="W8" i="36" s="1"/>
  <c r="E193" i="37"/>
  <c r="X193" i="37" s="1"/>
  <c r="Y193" i="37" s="1"/>
  <c r="E193" i="36"/>
  <c r="W193" i="36" s="1"/>
  <c r="E180" i="37"/>
  <c r="X180" i="37" s="1"/>
  <c r="Y180" i="37" s="1"/>
  <c r="E180" i="36"/>
  <c r="W180" i="36" s="1"/>
  <c r="E284" i="37"/>
  <c r="X284" i="37" s="1"/>
  <c r="Y284" i="37" s="1"/>
  <c r="E284" i="36"/>
  <c r="W284" i="36" s="1"/>
  <c r="E273" i="37"/>
  <c r="X273" i="37" s="1"/>
  <c r="Y273" i="37" s="1"/>
  <c r="E273" i="36"/>
  <c r="W273" i="36" s="1"/>
  <c r="E108" i="37"/>
  <c r="X108" i="37" s="1"/>
  <c r="Y108" i="37" s="1"/>
  <c r="E108" i="36"/>
  <c r="W108" i="36" s="1"/>
  <c r="E45" i="37"/>
  <c r="X45" i="37" s="1"/>
  <c r="Y45" i="37" s="1"/>
  <c r="E45" i="36"/>
  <c r="W45" i="36" s="1"/>
  <c r="E173" i="37"/>
  <c r="X173" i="37" s="1"/>
  <c r="Y173" i="37" s="1"/>
  <c r="E173" i="36"/>
  <c r="W173" i="36" s="1"/>
  <c r="E78" i="37"/>
  <c r="X78" i="37" s="1"/>
  <c r="Y78" i="37" s="1"/>
  <c r="E78" i="36"/>
  <c r="W78" i="36" s="1"/>
  <c r="E206" i="37"/>
  <c r="X206" i="37" s="1"/>
  <c r="Y206" i="37" s="1"/>
  <c r="E206" i="36"/>
  <c r="W206" i="36" s="1"/>
  <c r="E116" i="37"/>
  <c r="X116" i="37" s="1"/>
  <c r="Y116" i="37" s="1"/>
  <c r="E116" i="36"/>
  <c r="W116" i="36" s="1"/>
  <c r="E52" i="37"/>
  <c r="X52" i="37" s="1"/>
  <c r="Y52" i="37" s="1"/>
  <c r="E52" i="36"/>
  <c r="W52" i="36" s="1"/>
  <c r="E117" i="37"/>
  <c r="X117" i="37" s="1"/>
  <c r="Y117" i="37" s="1"/>
  <c r="E117" i="36"/>
  <c r="W117" i="36" s="1"/>
  <c r="E181" i="37"/>
  <c r="X181" i="37" s="1"/>
  <c r="Y181" i="37" s="1"/>
  <c r="E181" i="36"/>
  <c r="W181" i="36" s="1"/>
  <c r="E22" i="37"/>
  <c r="X22" i="37" s="1"/>
  <c r="Y22" i="37" s="1"/>
  <c r="E22" i="36"/>
  <c r="W22" i="36" s="1"/>
  <c r="E150" i="37"/>
  <c r="X150" i="37" s="1"/>
  <c r="Y150" i="37" s="1"/>
  <c r="E150" i="36"/>
  <c r="W150" i="36" s="1"/>
  <c r="E219" i="37"/>
  <c r="X219" i="37" s="1"/>
  <c r="Y219" i="37" s="1"/>
  <c r="E219" i="36"/>
  <c r="W219" i="36" s="1"/>
  <c r="E222" i="37"/>
  <c r="X222" i="37" s="1"/>
  <c r="Y222" i="37" s="1"/>
  <c r="E222" i="36"/>
  <c r="W222" i="36" s="1"/>
  <c r="E63" i="37"/>
  <c r="X63" i="37" s="1"/>
  <c r="Y63" i="37" s="1"/>
  <c r="E63" i="36"/>
  <c r="W63" i="36" s="1"/>
  <c r="E191" i="37"/>
  <c r="X191" i="37" s="1"/>
  <c r="Y191" i="37" s="1"/>
  <c r="E191" i="36"/>
  <c r="W191" i="36" s="1"/>
  <c r="E80" i="37"/>
  <c r="X80" i="37" s="1"/>
  <c r="Y80" i="37" s="1"/>
  <c r="E80" i="36"/>
  <c r="W80" i="36" s="1"/>
  <c r="E208" i="37"/>
  <c r="X208" i="37" s="1"/>
  <c r="Y208" i="37" s="1"/>
  <c r="E208" i="36"/>
  <c r="W208" i="36" s="1"/>
  <c r="E33" i="37"/>
  <c r="X33" i="37" s="1"/>
  <c r="Y33" i="37" s="1"/>
  <c r="E33" i="36"/>
  <c r="W33" i="36" s="1"/>
  <c r="E161" i="37"/>
  <c r="X161" i="37" s="1"/>
  <c r="Y161" i="37" s="1"/>
  <c r="E161" i="36"/>
  <c r="W161" i="36" s="1"/>
  <c r="E251" i="37"/>
  <c r="X251" i="37" s="1"/>
  <c r="Y251" i="37" s="1"/>
  <c r="E251" i="36"/>
  <c r="W251" i="36" s="1"/>
  <c r="E82" i="37"/>
  <c r="X82" i="37" s="1"/>
  <c r="Y82" i="37" s="1"/>
  <c r="E82" i="36"/>
  <c r="W82" i="36" s="1"/>
  <c r="E146" i="37"/>
  <c r="X146" i="37" s="1"/>
  <c r="Y146" i="37" s="1"/>
  <c r="E146" i="36"/>
  <c r="W146" i="36" s="1"/>
  <c r="E11" i="37"/>
  <c r="X11" i="37" s="1"/>
  <c r="Y11" i="37" s="1"/>
  <c r="E11" i="36"/>
  <c r="W11" i="36" s="1"/>
  <c r="E203" i="37"/>
  <c r="X203" i="37" s="1"/>
  <c r="Y203" i="37" s="1"/>
  <c r="E203" i="36"/>
  <c r="W203" i="36" s="1"/>
  <c r="E252" i="37"/>
  <c r="X252" i="37" s="1"/>
  <c r="Y252" i="37" s="1"/>
  <c r="E252" i="36"/>
  <c r="W252" i="36" s="1"/>
  <c r="E254" i="37"/>
  <c r="X254" i="37" s="1"/>
  <c r="Y254" i="37" s="1"/>
  <c r="E254" i="36"/>
  <c r="W254" i="36" s="1"/>
  <c r="E263" i="37"/>
  <c r="X263" i="37" s="1"/>
  <c r="Y263" i="37" s="1"/>
  <c r="E263" i="36"/>
  <c r="W263" i="36" s="1"/>
  <c r="E248" i="37"/>
  <c r="X248" i="37" s="1"/>
  <c r="Y248" i="37" s="1"/>
  <c r="E248" i="36"/>
  <c r="W248" i="36" s="1"/>
  <c r="E234" i="37"/>
  <c r="X234" i="37" s="1"/>
  <c r="Y234" i="37" s="1"/>
  <c r="E234" i="36"/>
  <c r="W234" i="36" s="1"/>
  <c r="E28" i="37"/>
  <c r="X28" i="37" s="1"/>
  <c r="Y28" i="37" s="1"/>
  <c r="E28" i="36"/>
  <c r="W28" i="36" s="1"/>
  <c r="E124" i="37"/>
  <c r="X124" i="37" s="1"/>
  <c r="Y124" i="37" s="1"/>
  <c r="E124" i="36"/>
  <c r="W124" i="36" s="1"/>
  <c r="E84" i="37"/>
  <c r="X84" i="37" s="1"/>
  <c r="Y84" i="37" s="1"/>
  <c r="E84" i="36"/>
  <c r="W84" i="36" s="1"/>
  <c r="E61" i="37"/>
  <c r="X61" i="37" s="1"/>
  <c r="Y61" i="37" s="1"/>
  <c r="E61" i="36"/>
  <c r="W61" i="36" s="1"/>
  <c r="E125" i="37"/>
  <c r="X125" i="37" s="1"/>
  <c r="Y125" i="37" s="1"/>
  <c r="E125" i="36"/>
  <c r="W125" i="36" s="1"/>
  <c r="E189" i="37"/>
  <c r="X189" i="37" s="1"/>
  <c r="Y189" i="37" s="1"/>
  <c r="E189" i="36"/>
  <c r="W189" i="36" s="1"/>
  <c r="E30" i="37"/>
  <c r="X30" i="37" s="1"/>
  <c r="Y30" i="37" s="1"/>
  <c r="E30" i="36"/>
  <c r="W30" i="36" s="1"/>
  <c r="E94" i="37"/>
  <c r="X94" i="37" s="1"/>
  <c r="Y94" i="37" s="1"/>
  <c r="E94" i="36"/>
  <c r="W94" i="36" s="1"/>
  <c r="E158" i="37"/>
  <c r="X158" i="37" s="1"/>
  <c r="Y158" i="37" s="1"/>
  <c r="E158" i="36"/>
  <c r="W158" i="36" s="1"/>
  <c r="E220" i="37"/>
  <c r="X220" i="37" s="1"/>
  <c r="Y220" i="37" s="1"/>
  <c r="E220" i="36"/>
  <c r="W220" i="36" s="1"/>
  <c r="E7" i="37"/>
  <c r="X7" i="37" s="1"/>
  <c r="Y7" i="37" s="1"/>
  <c r="E7" i="36"/>
  <c r="W7" i="36" s="1"/>
  <c r="E71" i="37"/>
  <c r="X71" i="37" s="1"/>
  <c r="Y71" i="37" s="1"/>
  <c r="E71" i="36"/>
  <c r="W71" i="36" s="1"/>
  <c r="E135" i="37"/>
  <c r="X135" i="37" s="1"/>
  <c r="Y135" i="37" s="1"/>
  <c r="E135" i="36"/>
  <c r="W135" i="36" s="1"/>
  <c r="E199" i="37"/>
  <c r="X199" i="37" s="1"/>
  <c r="Y199" i="37" s="1"/>
  <c r="E199" i="36"/>
  <c r="W199" i="36" s="1"/>
  <c r="E88" i="37"/>
  <c r="X88" i="37" s="1"/>
  <c r="Y88" i="37" s="1"/>
  <c r="E88" i="36"/>
  <c r="W88" i="36" s="1"/>
  <c r="E152" i="37"/>
  <c r="X152" i="37" s="1"/>
  <c r="Y152" i="37" s="1"/>
  <c r="E152" i="36"/>
  <c r="W152" i="36" s="1"/>
  <c r="E217" i="37"/>
  <c r="X217" i="37" s="1"/>
  <c r="Y217" i="37" s="1"/>
  <c r="E217" i="36"/>
  <c r="W217" i="36" s="1"/>
  <c r="E41" i="37"/>
  <c r="X41" i="37" s="1"/>
  <c r="Y41" i="37" s="1"/>
  <c r="E41" i="36"/>
  <c r="W41" i="36" s="1"/>
  <c r="E105" i="37"/>
  <c r="X105" i="37" s="1"/>
  <c r="Y105" i="37" s="1"/>
  <c r="E105" i="36"/>
  <c r="W105" i="36" s="1"/>
  <c r="E169" i="37"/>
  <c r="X169" i="37" s="1"/>
  <c r="Y169" i="37" s="1"/>
  <c r="E169" i="36"/>
  <c r="W169" i="36" s="1"/>
  <c r="E259" i="37"/>
  <c r="X259" i="37" s="1"/>
  <c r="Y259" i="37" s="1"/>
  <c r="E259" i="36"/>
  <c r="W259" i="36" s="1"/>
  <c r="E26" i="37"/>
  <c r="X26" i="37" s="1"/>
  <c r="Y26" i="37" s="1"/>
  <c r="E26" i="36"/>
  <c r="W26" i="36" s="1"/>
  <c r="E90" i="37"/>
  <c r="X90" i="37" s="1"/>
  <c r="Y90" i="37" s="1"/>
  <c r="E90" i="36"/>
  <c r="W90" i="36" s="1"/>
  <c r="E154" i="37"/>
  <c r="X154" i="37" s="1"/>
  <c r="Y154" i="37" s="1"/>
  <c r="E154" i="36"/>
  <c r="W154" i="36" s="1"/>
  <c r="E231" i="37"/>
  <c r="X231" i="37" s="1"/>
  <c r="Y231" i="37" s="1"/>
  <c r="E231" i="36"/>
  <c r="W231" i="36" s="1"/>
  <c r="E19" i="37"/>
  <c r="X19" i="37" s="1"/>
  <c r="Y19" i="37" s="1"/>
  <c r="E19" i="36"/>
  <c r="W19" i="36" s="1"/>
  <c r="E83" i="37"/>
  <c r="X83" i="37" s="1"/>
  <c r="Y83" i="37" s="1"/>
  <c r="E83" i="36"/>
  <c r="W83" i="36" s="1"/>
  <c r="E147" i="37"/>
  <c r="X147" i="37" s="1"/>
  <c r="Y147" i="37" s="1"/>
  <c r="E147" i="36"/>
  <c r="W147" i="36" s="1"/>
  <c r="E211" i="37"/>
  <c r="X211" i="37" s="1"/>
  <c r="Y211" i="37" s="1"/>
  <c r="E211" i="36"/>
  <c r="W211" i="36" s="1"/>
  <c r="E260" i="37"/>
  <c r="X260" i="37" s="1"/>
  <c r="Y260" i="37" s="1"/>
  <c r="E260" i="36"/>
  <c r="W260" i="36" s="1"/>
  <c r="E261" i="37"/>
  <c r="X261" i="37" s="1"/>
  <c r="Y261" i="37" s="1"/>
  <c r="E261" i="36"/>
  <c r="W261" i="36" s="1"/>
  <c r="E262" i="37"/>
  <c r="X262" i="37" s="1"/>
  <c r="Y262" i="37" s="1"/>
  <c r="E262" i="36"/>
  <c r="W262" i="36" s="1"/>
  <c r="E271" i="37"/>
  <c r="X271" i="37" s="1"/>
  <c r="Y271" i="37" s="1"/>
  <c r="E271" i="36"/>
  <c r="W271" i="36" s="1"/>
  <c r="E256" i="37"/>
  <c r="X256" i="37" s="1"/>
  <c r="Y256" i="37" s="1"/>
  <c r="E256" i="36"/>
  <c r="W256" i="36" s="1"/>
  <c r="E249" i="37"/>
  <c r="X249" i="37" s="1"/>
  <c r="Y249" i="37" s="1"/>
  <c r="E249" i="36"/>
  <c r="W249" i="36" s="1"/>
  <c r="E242" i="37"/>
  <c r="X242" i="37" s="1"/>
  <c r="Y242" i="37" s="1"/>
  <c r="E242" i="36"/>
  <c r="W242" i="36" s="1"/>
  <c r="I72" i="37"/>
  <c r="AF72" i="37" s="1"/>
  <c r="AG72" i="37" s="1"/>
  <c r="I72" i="36"/>
  <c r="AA72" i="36" s="1"/>
  <c r="I32" i="37"/>
  <c r="AF32" i="37" s="1"/>
  <c r="AG32" i="37" s="1"/>
  <c r="I32" i="36"/>
  <c r="AA32" i="36" s="1"/>
  <c r="I17" i="37"/>
  <c r="AF17" i="37" s="1"/>
  <c r="AG17" i="37" s="1"/>
  <c r="I17" i="36"/>
  <c r="AA17" i="36" s="1"/>
  <c r="I81" i="37"/>
  <c r="AF81" i="37" s="1"/>
  <c r="AG81" i="37" s="1"/>
  <c r="I81" i="36"/>
  <c r="AA81" i="36" s="1"/>
  <c r="I145" i="37"/>
  <c r="AF145" i="37" s="1"/>
  <c r="AG145" i="37" s="1"/>
  <c r="I145" i="36"/>
  <c r="AA145" i="36" s="1"/>
  <c r="I209" i="37"/>
  <c r="AF209" i="37" s="1"/>
  <c r="AG209" i="37" s="1"/>
  <c r="I209" i="36"/>
  <c r="AA209" i="36" s="1"/>
  <c r="I50" i="37"/>
  <c r="AF50" i="37" s="1"/>
  <c r="AG50" i="37" s="1"/>
  <c r="I50" i="36"/>
  <c r="AA50" i="36" s="1"/>
  <c r="I114" i="37"/>
  <c r="AF114" i="37" s="1"/>
  <c r="AG114" i="37" s="1"/>
  <c r="I114" i="36"/>
  <c r="AA114" i="36" s="1"/>
  <c r="I178" i="37"/>
  <c r="AF178" i="37" s="1"/>
  <c r="AG178" i="37" s="1"/>
  <c r="I178" i="36"/>
  <c r="AA178" i="36" s="1"/>
  <c r="I192" i="37"/>
  <c r="AF192" i="37" s="1"/>
  <c r="AG192" i="37" s="1"/>
  <c r="I192" i="36"/>
  <c r="AA192" i="36" s="1"/>
  <c r="I59" i="37"/>
  <c r="AF59" i="37" s="1"/>
  <c r="AG59" i="37" s="1"/>
  <c r="I59" i="36"/>
  <c r="AA59" i="36" s="1"/>
  <c r="I123" i="37"/>
  <c r="AF123" i="37" s="1"/>
  <c r="AG123" i="37" s="1"/>
  <c r="I123" i="36"/>
  <c r="AA123" i="36" s="1"/>
  <c r="I187" i="37"/>
  <c r="AF187" i="37" s="1"/>
  <c r="AG187" i="37" s="1"/>
  <c r="I187" i="36"/>
  <c r="AA187" i="36" s="1"/>
  <c r="I52" i="37"/>
  <c r="AF52" i="37" s="1"/>
  <c r="AG52" i="37" s="1"/>
  <c r="I52" i="36"/>
  <c r="AA52" i="36" s="1"/>
  <c r="I116" i="37"/>
  <c r="AF116" i="37" s="1"/>
  <c r="AG116" i="37" s="1"/>
  <c r="I116" i="36"/>
  <c r="AA116" i="36" s="1"/>
  <c r="I180" i="37"/>
  <c r="AF180" i="37" s="1"/>
  <c r="AG180" i="37" s="1"/>
  <c r="I180" i="36"/>
  <c r="AA180" i="36" s="1"/>
  <c r="I144" i="37"/>
  <c r="AF144" i="37" s="1"/>
  <c r="AG144" i="37" s="1"/>
  <c r="I144" i="36"/>
  <c r="AA144" i="36" s="1"/>
  <c r="I53" i="37"/>
  <c r="AF53" i="37" s="1"/>
  <c r="AG53" i="37" s="1"/>
  <c r="I53" i="36"/>
  <c r="AA53" i="36" s="1"/>
  <c r="I117" i="37"/>
  <c r="AF117" i="37" s="1"/>
  <c r="AG117" i="37" s="1"/>
  <c r="I117" i="36"/>
  <c r="AA117" i="36" s="1"/>
  <c r="I181" i="37"/>
  <c r="AF181" i="37" s="1"/>
  <c r="AG181" i="37" s="1"/>
  <c r="I181" i="36"/>
  <c r="AA181" i="36" s="1"/>
  <c r="I208" i="37"/>
  <c r="AF208" i="37" s="1"/>
  <c r="AG208" i="37" s="1"/>
  <c r="I208" i="36"/>
  <c r="AA208" i="36" s="1"/>
  <c r="I46" i="37"/>
  <c r="AF46" i="37" s="1"/>
  <c r="AG46" i="37" s="1"/>
  <c r="I46" i="36"/>
  <c r="AA46" i="36" s="1"/>
  <c r="I110" i="37"/>
  <c r="AF110" i="37" s="1"/>
  <c r="AG110" i="37" s="1"/>
  <c r="I110" i="36"/>
  <c r="AA110" i="36" s="1"/>
  <c r="I174" i="37"/>
  <c r="AF174" i="37" s="1"/>
  <c r="AG174" i="37" s="1"/>
  <c r="I174" i="36"/>
  <c r="AA174" i="36" s="1"/>
  <c r="I160" i="37"/>
  <c r="AF160" i="37" s="1"/>
  <c r="AG160" i="37" s="1"/>
  <c r="I160" i="36"/>
  <c r="AA160" i="36" s="1"/>
  <c r="I23" i="37"/>
  <c r="AF23" i="37" s="1"/>
  <c r="AG23" i="37" s="1"/>
  <c r="I23" i="36"/>
  <c r="AA23" i="36" s="1"/>
  <c r="I87" i="37"/>
  <c r="AF87" i="37" s="1"/>
  <c r="AG87" i="37" s="1"/>
  <c r="I87" i="36"/>
  <c r="AA87" i="36" s="1"/>
  <c r="I151" i="37"/>
  <c r="AF151" i="37" s="1"/>
  <c r="AG151" i="37" s="1"/>
  <c r="I151" i="36"/>
  <c r="AA151" i="36" s="1"/>
  <c r="I217" i="37"/>
  <c r="AF217" i="37" s="1"/>
  <c r="AG217" i="37" s="1"/>
  <c r="I217" i="36"/>
  <c r="AA217" i="36" s="1"/>
  <c r="I256" i="37"/>
  <c r="AF256" i="37" s="1"/>
  <c r="AG256" i="37" s="1"/>
  <c r="I256" i="36"/>
  <c r="AA256" i="36" s="1"/>
  <c r="I257" i="37"/>
  <c r="AF257" i="37" s="1"/>
  <c r="AG257" i="37" s="1"/>
  <c r="I257" i="36"/>
  <c r="AA257" i="36" s="1"/>
  <c r="I266" i="37"/>
  <c r="AF266" i="37" s="1"/>
  <c r="AG266" i="37" s="1"/>
  <c r="I266" i="36"/>
  <c r="AA266" i="36" s="1"/>
  <c r="I283" i="37"/>
  <c r="AF283" i="37" s="1"/>
  <c r="AG283" i="37" s="1"/>
  <c r="I283" i="36"/>
  <c r="AA283" i="36" s="1"/>
  <c r="I276" i="37"/>
  <c r="AF276" i="37" s="1"/>
  <c r="AG276" i="37" s="1"/>
  <c r="I276" i="36"/>
  <c r="AA276" i="36" s="1"/>
  <c r="I277" i="37"/>
  <c r="AF277" i="37" s="1"/>
  <c r="AG277" i="37" s="1"/>
  <c r="I277" i="36"/>
  <c r="AA277" i="36" s="1"/>
  <c r="I262" i="37"/>
  <c r="AF262" i="37" s="1"/>
  <c r="AG262" i="37" s="1"/>
  <c r="I262" i="36"/>
  <c r="AA262" i="36" s="1"/>
  <c r="U289" i="37" l="1"/>
  <c r="Q214" i="31"/>
  <c r="O214" i="31"/>
  <c r="P214" i="31"/>
  <c r="Q124" i="31"/>
  <c r="P124" i="31"/>
  <c r="O124" i="31"/>
  <c r="Q95" i="31"/>
  <c r="O95" i="31"/>
  <c r="P95" i="31"/>
  <c r="Q171" i="31"/>
  <c r="O171" i="31"/>
  <c r="P171" i="31"/>
  <c r="Q18" i="31"/>
  <c r="O18" i="31"/>
  <c r="P18" i="31"/>
  <c r="Q36" i="31"/>
  <c r="P36" i="31"/>
  <c r="O36" i="31"/>
  <c r="Q247" i="31"/>
  <c r="O247" i="31"/>
  <c r="P247" i="31"/>
  <c r="Q134" i="31"/>
  <c r="P134" i="31"/>
  <c r="O134" i="31"/>
  <c r="Q183" i="31"/>
  <c r="P183" i="31"/>
  <c r="O183" i="31"/>
  <c r="Q91" i="31"/>
  <c r="O91" i="31"/>
  <c r="P91" i="31"/>
  <c r="Q211" i="31"/>
  <c r="P211" i="31"/>
  <c r="O211" i="31"/>
  <c r="Q68" i="31"/>
  <c r="O68" i="31"/>
  <c r="P68" i="31"/>
  <c r="Q100" i="31"/>
  <c r="P100" i="31"/>
  <c r="O100" i="31"/>
  <c r="P129" i="31"/>
  <c r="Q129" i="31"/>
  <c r="O129" i="31"/>
  <c r="Q241" i="31"/>
  <c r="P241" i="31"/>
  <c r="O241" i="31"/>
  <c r="P157" i="31"/>
  <c r="Q157" i="31"/>
  <c r="O157" i="31"/>
  <c r="P143" i="31"/>
  <c r="Q143" i="31"/>
  <c r="O143" i="31"/>
  <c r="Q44" i="31"/>
  <c r="P44" i="31"/>
  <c r="O44" i="31"/>
  <c r="Q8" i="31"/>
  <c r="O8" i="31"/>
  <c r="P8" i="31"/>
  <c r="P300" i="31"/>
  <c r="Q300" i="31"/>
  <c r="O300" i="31"/>
  <c r="P87" i="31"/>
  <c r="Q87" i="31"/>
  <c r="O87" i="31"/>
  <c r="Q184" i="31"/>
  <c r="P184" i="31"/>
  <c r="O184" i="31"/>
  <c r="P35" i="31"/>
  <c r="Q35" i="31"/>
  <c r="O35" i="31"/>
  <c r="Q180" i="31"/>
  <c r="P180" i="31"/>
  <c r="O180" i="31"/>
  <c r="Q141" i="31"/>
  <c r="O141" i="31"/>
  <c r="P141" i="31"/>
  <c r="Q207" i="31"/>
  <c r="P207" i="31"/>
  <c r="O207" i="31"/>
  <c r="Q264" i="31"/>
  <c r="P264" i="31"/>
  <c r="O264" i="31"/>
  <c r="P6" i="31"/>
  <c r="Q6" i="31"/>
  <c r="O6" i="31"/>
  <c r="P10" i="31"/>
  <c r="Q10" i="31"/>
  <c r="O10" i="31"/>
  <c r="Q278" i="31"/>
  <c r="P278" i="31"/>
  <c r="O278" i="31"/>
  <c r="Q301" i="31"/>
  <c r="O301" i="31"/>
  <c r="P301" i="31"/>
  <c r="Q137" i="31"/>
  <c r="O137" i="31"/>
  <c r="P137" i="31"/>
  <c r="Q203" i="31"/>
  <c r="P203" i="31"/>
  <c r="O203" i="31"/>
  <c r="Q164" i="31"/>
  <c r="P164" i="31"/>
  <c r="O164" i="31"/>
  <c r="Q13" i="31"/>
  <c r="P13" i="31"/>
  <c r="O13" i="31"/>
  <c r="Q160" i="31"/>
  <c r="P160" i="31"/>
  <c r="O160" i="31"/>
  <c r="Q205" i="31"/>
  <c r="P205" i="31"/>
  <c r="O205" i="31"/>
  <c r="Q167" i="31"/>
  <c r="P167" i="31"/>
  <c r="O167" i="31"/>
  <c r="Q232" i="31"/>
  <c r="P232" i="31"/>
  <c r="O232" i="31"/>
  <c r="Q50" i="31"/>
  <c r="P50" i="31"/>
  <c r="O50" i="31"/>
  <c r="Q72" i="31"/>
  <c r="P72" i="31"/>
  <c r="O72" i="31"/>
  <c r="Q54" i="31"/>
  <c r="P54" i="31"/>
  <c r="O54" i="31"/>
  <c r="P55" i="31"/>
  <c r="Q55" i="31"/>
  <c r="O55" i="31"/>
  <c r="Q192" i="31"/>
  <c r="P192" i="31"/>
  <c r="O192" i="31"/>
  <c r="P32" i="31"/>
  <c r="Q32" i="31"/>
  <c r="O32" i="31"/>
  <c r="Q202" i="31"/>
  <c r="P202" i="31"/>
  <c r="O202" i="31"/>
  <c r="Q107" i="31"/>
  <c r="P107" i="31"/>
  <c r="O107" i="31"/>
  <c r="Q236" i="31"/>
  <c r="P236" i="31"/>
  <c r="O236" i="31"/>
  <c r="Q200" i="31"/>
  <c r="O200" i="31"/>
  <c r="P200" i="31"/>
  <c r="Q147" i="31"/>
  <c r="P147" i="31"/>
  <c r="O147" i="31"/>
  <c r="Q195" i="31"/>
  <c r="P195" i="31"/>
  <c r="O195" i="31"/>
  <c r="Q82" i="31"/>
  <c r="O82" i="31"/>
  <c r="P82" i="31"/>
  <c r="Q159" i="31"/>
  <c r="P159" i="31"/>
  <c r="O159" i="31"/>
  <c r="Q74" i="31"/>
  <c r="P74" i="31"/>
  <c r="O74" i="31"/>
  <c r="Q115" i="31"/>
  <c r="P115" i="31"/>
  <c r="O115" i="31"/>
  <c r="Q253" i="31"/>
  <c r="P253" i="31"/>
  <c r="O253" i="31"/>
  <c r="P20" i="31"/>
  <c r="Q20" i="31"/>
  <c r="O20" i="31"/>
  <c r="Q60" i="31"/>
  <c r="O60" i="31"/>
  <c r="P60" i="31"/>
  <c r="Q201" i="31"/>
  <c r="P201" i="31"/>
  <c r="O201" i="31"/>
  <c r="Q162" i="31"/>
  <c r="P162" i="31"/>
  <c r="O162" i="31"/>
  <c r="Q228" i="31"/>
  <c r="P228" i="31"/>
  <c r="O228" i="31"/>
  <c r="Q261" i="31"/>
  <c r="P261" i="31"/>
  <c r="O261" i="31"/>
  <c r="Q49" i="31"/>
  <c r="P49" i="31"/>
  <c r="O49" i="31"/>
  <c r="Q53" i="31"/>
  <c r="P53" i="31"/>
  <c r="O53" i="31"/>
  <c r="O271" i="31"/>
  <c r="Q271" i="31"/>
  <c r="P271" i="31"/>
  <c r="Q225" i="31"/>
  <c r="O225" i="31"/>
  <c r="P225" i="31"/>
  <c r="P210" i="31"/>
  <c r="Q210" i="31"/>
  <c r="O210" i="31"/>
  <c r="Q125" i="31"/>
  <c r="P125" i="31"/>
  <c r="O125" i="31"/>
  <c r="Q237" i="31"/>
  <c r="O237" i="31"/>
  <c r="P237" i="31"/>
  <c r="Q153" i="31"/>
  <c r="P153" i="31"/>
  <c r="O153" i="31"/>
  <c r="P110" i="31"/>
  <c r="Q110" i="31"/>
  <c r="O110" i="31"/>
  <c r="Q34" i="31"/>
  <c r="O34" i="31"/>
  <c r="P34" i="31"/>
  <c r="Q173" i="31"/>
  <c r="O173" i="31"/>
  <c r="P173" i="31"/>
  <c r="Q290" i="31"/>
  <c r="P290" i="31"/>
  <c r="O290" i="31"/>
  <c r="Q266" i="31"/>
  <c r="O266" i="31"/>
  <c r="P266" i="31"/>
  <c r="Q149" i="31"/>
  <c r="O149" i="31"/>
  <c r="P149" i="31"/>
  <c r="Q215" i="31"/>
  <c r="P215" i="31"/>
  <c r="O215" i="31"/>
  <c r="Q17" i="31"/>
  <c r="O17" i="31"/>
  <c r="P17" i="31"/>
  <c r="P45" i="31"/>
  <c r="Q45" i="31"/>
  <c r="O45" i="31"/>
  <c r="P22" i="31"/>
  <c r="Q22" i="31"/>
  <c r="O22" i="31"/>
  <c r="P292" i="31"/>
  <c r="Q292" i="31"/>
  <c r="O292" i="31"/>
  <c r="Q151" i="31"/>
  <c r="P151" i="31"/>
  <c r="O151" i="31"/>
  <c r="Q254" i="31"/>
  <c r="O254" i="31"/>
  <c r="P254" i="31"/>
  <c r="Q112" i="31"/>
  <c r="O112" i="31"/>
  <c r="P112" i="31"/>
  <c r="Q178" i="31"/>
  <c r="P178" i="31"/>
  <c r="O178" i="31"/>
  <c r="Q231" i="31"/>
  <c r="P231" i="31"/>
  <c r="O231" i="31"/>
  <c r="P38" i="31"/>
  <c r="Q38" i="31"/>
  <c r="O38" i="31"/>
  <c r="Q81" i="31"/>
  <c r="P81" i="31"/>
  <c r="O81" i="31"/>
  <c r="Q42" i="31"/>
  <c r="P42" i="31"/>
  <c r="O42" i="31"/>
  <c r="Q288" i="31"/>
  <c r="P288" i="31"/>
  <c r="O288" i="31"/>
  <c r="Q146" i="31"/>
  <c r="P146" i="31"/>
  <c r="O146" i="31"/>
  <c r="P24" i="31"/>
  <c r="Q24" i="31"/>
  <c r="O24" i="31"/>
  <c r="Q176" i="31"/>
  <c r="P176" i="31"/>
  <c r="O176" i="31"/>
  <c r="Q263" i="31"/>
  <c r="O263" i="31"/>
  <c r="P263" i="31"/>
  <c r="Q71" i="31"/>
  <c r="O71" i="31"/>
  <c r="P71" i="31"/>
  <c r="Q291" i="31"/>
  <c r="P291" i="31"/>
  <c r="O291" i="31"/>
  <c r="Q7" i="31"/>
  <c r="P7" i="31"/>
  <c r="O7" i="31"/>
  <c r="Q229" i="31"/>
  <c r="O229" i="31"/>
  <c r="P229" i="31"/>
  <c r="Q298" i="31"/>
  <c r="P298" i="31"/>
  <c r="O298" i="31"/>
  <c r="Q77" i="31"/>
  <c r="P77" i="31"/>
  <c r="O77" i="31"/>
  <c r="Q83" i="31"/>
  <c r="P83" i="31"/>
  <c r="O83" i="31"/>
  <c r="Q122" i="31"/>
  <c r="P122" i="31"/>
  <c r="O122" i="31"/>
  <c r="Q131" i="31"/>
  <c r="P131" i="31"/>
  <c r="O131" i="31"/>
  <c r="Q114" i="31"/>
  <c r="P114" i="31"/>
  <c r="O114" i="31"/>
  <c r="Q256" i="31"/>
  <c r="P256" i="31"/>
  <c r="O256" i="31"/>
  <c r="Q246" i="31"/>
  <c r="P246" i="31"/>
  <c r="O246" i="31"/>
  <c r="P244" i="31"/>
  <c r="Q244" i="31"/>
  <c r="O244" i="31"/>
  <c r="Q286" i="31"/>
  <c r="P286" i="31"/>
  <c r="O286" i="31"/>
  <c r="Q272" i="31"/>
  <c r="O272" i="31"/>
  <c r="P272" i="31"/>
  <c r="P47" i="31"/>
  <c r="Q47" i="31"/>
  <c r="O47" i="31"/>
  <c r="Q67" i="31"/>
  <c r="P67" i="31"/>
  <c r="O67" i="31"/>
  <c r="Q69" i="31"/>
  <c r="P69" i="31"/>
  <c r="O69" i="31"/>
  <c r="Q230" i="31"/>
  <c r="P230" i="31"/>
  <c r="O230" i="31"/>
  <c r="Q191" i="31"/>
  <c r="P191" i="31"/>
  <c r="O191" i="31"/>
  <c r="P259" i="31"/>
  <c r="Q259" i="31"/>
  <c r="O259" i="31"/>
  <c r="Q123" i="31"/>
  <c r="P123" i="31"/>
  <c r="O123" i="31"/>
  <c r="P152" i="31"/>
  <c r="Q152" i="31"/>
  <c r="O152" i="31"/>
  <c r="Q97" i="31"/>
  <c r="P97" i="31"/>
  <c r="O97" i="31"/>
  <c r="Q62" i="31"/>
  <c r="P62" i="31"/>
  <c r="O62" i="31"/>
  <c r="P267" i="31"/>
  <c r="Q267" i="31"/>
  <c r="O267" i="31"/>
  <c r="Q221" i="31"/>
  <c r="O221" i="31"/>
  <c r="P221" i="31"/>
  <c r="Q206" i="31"/>
  <c r="P206" i="31"/>
  <c r="O206" i="31"/>
  <c r="Q188" i="31"/>
  <c r="O188" i="31"/>
  <c r="P188" i="31"/>
  <c r="Q279" i="31"/>
  <c r="P279" i="31"/>
  <c r="O279" i="31"/>
  <c r="Q108" i="31"/>
  <c r="P108" i="31"/>
  <c r="O108" i="31"/>
  <c r="Q174" i="31"/>
  <c r="O174" i="31"/>
  <c r="P174" i="31"/>
  <c r="Q227" i="31"/>
  <c r="P227" i="31"/>
  <c r="O227" i="31"/>
  <c r="P37" i="31"/>
  <c r="Q37" i="31"/>
  <c r="O37" i="31"/>
  <c r="P78" i="31"/>
  <c r="O78" i="31"/>
  <c r="Q78" i="31"/>
  <c r="Q41" i="31"/>
  <c r="P41" i="31"/>
  <c r="O41" i="31"/>
  <c r="Q284" i="31"/>
  <c r="P284" i="31"/>
  <c r="O284" i="31"/>
  <c r="Q142" i="31"/>
  <c r="P142" i="31"/>
  <c r="O142" i="31"/>
  <c r="Q170" i="31"/>
  <c r="P170" i="31"/>
  <c r="O170" i="31"/>
  <c r="Q223" i="31"/>
  <c r="O223" i="31"/>
  <c r="P223" i="31"/>
  <c r="Q57" i="31"/>
  <c r="P57" i="31"/>
  <c r="O57" i="31"/>
  <c r="P31" i="31"/>
  <c r="Q31" i="31"/>
  <c r="O31" i="31"/>
  <c r="Q273" i="31"/>
  <c r="O273" i="31"/>
  <c r="P273" i="31"/>
  <c r="Q287" i="31"/>
  <c r="O287" i="31"/>
  <c r="P287" i="31"/>
  <c r="Q132" i="31"/>
  <c r="P132" i="31"/>
  <c r="O132" i="31"/>
  <c r="Q262" i="31"/>
  <c r="O262" i="31"/>
  <c r="P262" i="31"/>
  <c r="Q130" i="31"/>
  <c r="P130" i="31"/>
  <c r="O130" i="31"/>
  <c r="P12" i="31"/>
  <c r="O12" i="31"/>
  <c r="Q12" i="31"/>
  <c r="P126" i="31"/>
  <c r="Q126" i="31"/>
  <c r="O126" i="31"/>
  <c r="Q190" i="31"/>
  <c r="P190" i="31"/>
  <c r="O190" i="31"/>
  <c r="Q148" i="31"/>
  <c r="P148" i="31"/>
  <c r="O148" i="31"/>
  <c r="P243" i="31"/>
  <c r="Q243" i="31"/>
  <c r="O243" i="31"/>
  <c r="Q175" i="31"/>
  <c r="P175" i="31"/>
  <c r="O175" i="31"/>
  <c r="Q61" i="31"/>
  <c r="P61" i="31"/>
  <c r="O61" i="31"/>
  <c r="Q102" i="31"/>
  <c r="P102" i="31"/>
  <c r="O102" i="31"/>
  <c r="Q265" i="31"/>
  <c r="P265" i="31"/>
  <c r="O265" i="31"/>
  <c r="Q234" i="31"/>
  <c r="P234" i="31"/>
  <c r="O234" i="31"/>
  <c r="Q249" i="31"/>
  <c r="O249" i="31"/>
  <c r="P249" i="31"/>
  <c r="Q40" i="31"/>
  <c r="P40" i="31"/>
  <c r="O40" i="31"/>
  <c r="Q16" i="31"/>
  <c r="P16" i="31"/>
  <c r="O16" i="31"/>
  <c r="Q269" i="31"/>
  <c r="P269" i="31"/>
  <c r="O269" i="31"/>
  <c r="Q128" i="31"/>
  <c r="P128" i="31"/>
  <c r="O128" i="31"/>
  <c r="Q194" i="31"/>
  <c r="P194" i="31"/>
  <c r="O194" i="31"/>
  <c r="Q248" i="31"/>
  <c r="P248" i="31"/>
  <c r="O248" i="31"/>
  <c r="Q80" i="31"/>
  <c r="P80" i="31"/>
  <c r="O80" i="31"/>
  <c r="P185" i="31"/>
  <c r="O185" i="31"/>
  <c r="Q185" i="31"/>
  <c r="P76" i="31"/>
  <c r="Q76" i="31"/>
  <c r="O76" i="31"/>
  <c r="Q96" i="31"/>
  <c r="P96" i="31"/>
  <c r="O96" i="31"/>
  <c r="Q26" i="31"/>
  <c r="O26" i="31"/>
  <c r="P26" i="31"/>
  <c r="Q226" i="31"/>
  <c r="P226" i="31"/>
  <c r="O226" i="31"/>
  <c r="Q187" i="31"/>
  <c r="O187" i="31"/>
  <c r="P187" i="31"/>
  <c r="Q258" i="31"/>
  <c r="O258" i="31"/>
  <c r="P258" i="31"/>
  <c r="Q119" i="31"/>
  <c r="P119" i="31"/>
  <c r="O119" i="31"/>
  <c r="P118" i="31"/>
  <c r="O118" i="31"/>
  <c r="Q118" i="31"/>
  <c r="Q25" i="31"/>
  <c r="P25" i="31"/>
  <c r="O25" i="31"/>
  <c r="Q94" i="31"/>
  <c r="P94" i="31"/>
  <c r="O94" i="31"/>
  <c r="Q296" i="31"/>
  <c r="O296" i="31"/>
  <c r="P296" i="31"/>
  <c r="Q155" i="31"/>
  <c r="O155" i="31"/>
  <c r="P155" i="31"/>
  <c r="Q116" i="31"/>
  <c r="O116" i="31"/>
  <c r="P116" i="31"/>
  <c r="Q182" i="31"/>
  <c r="P182" i="31"/>
  <c r="O182" i="31"/>
  <c r="P235" i="31"/>
  <c r="Q235" i="31"/>
  <c r="O235" i="31"/>
  <c r="P48" i="31"/>
  <c r="Q48" i="31"/>
  <c r="O48" i="31"/>
  <c r="P84" i="31"/>
  <c r="Q84" i="31"/>
  <c r="O84" i="31"/>
  <c r="Q52" i="31"/>
  <c r="P52" i="31"/>
  <c r="O52" i="31"/>
  <c r="Q117" i="31"/>
  <c r="P117" i="31"/>
  <c r="O117" i="31"/>
  <c r="O212" i="31"/>
  <c r="P212" i="31"/>
  <c r="Q212" i="31"/>
  <c r="O293" i="31"/>
  <c r="P293" i="31"/>
  <c r="Q293" i="31"/>
  <c r="Q197" i="31"/>
  <c r="P197" i="31"/>
  <c r="O197" i="31"/>
  <c r="P90" i="31"/>
  <c r="Q90" i="31"/>
  <c r="O90" i="31"/>
  <c r="P23" i="31"/>
  <c r="Q23" i="31"/>
  <c r="O23" i="31"/>
  <c r="Q106" i="31"/>
  <c r="P106" i="31"/>
  <c r="O106" i="31"/>
  <c r="Q252" i="31"/>
  <c r="O252" i="31"/>
  <c r="P252" i="31"/>
  <c r="Q113" i="31"/>
  <c r="P113" i="31"/>
  <c r="O113" i="31"/>
  <c r="Q240" i="31"/>
  <c r="O240" i="31"/>
  <c r="P240" i="31"/>
  <c r="Q238" i="31"/>
  <c r="O238" i="31"/>
  <c r="P238" i="31"/>
  <c r="Q299" i="31"/>
  <c r="P299" i="31"/>
  <c r="O299" i="31"/>
  <c r="Q27" i="31"/>
  <c r="P27" i="31"/>
  <c r="O27" i="31"/>
  <c r="Q172" i="31"/>
  <c r="O172" i="31"/>
  <c r="P172" i="31"/>
  <c r="Q199" i="31"/>
  <c r="P199" i="31"/>
  <c r="O199" i="31"/>
  <c r="P275" i="31"/>
  <c r="Q275" i="31"/>
  <c r="O275" i="31"/>
  <c r="Q270" i="31"/>
  <c r="P270" i="31"/>
  <c r="O270" i="31"/>
  <c r="Q73" i="31"/>
  <c r="P73" i="31"/>
  <c r="O73" i="31"/>
  <c r="Q283" i="31"/>
  <c r="O283" i="31"/>
  <c r="P283" i="31"/>
  <c r="Q242" i="31"/>
  <c r="P242" i="31"/>
  <c r="O242" i="31"/>
  <c r="Q209" i="31"/>
  <c r="P209" i="31"/>
  <c r="O209" i="31"/>
  <c r="Q99" i="31"/>
  <c r="P99" i="31"/>
  <c r="O99" i="31"/>
  <c r="Q250" i="31"/>
  <c r="O250" i="31"/>
  <c r="P250" i="31"/>
  <c r="Q85" i="31"/>
  <c r="P85" i="31"/>
  <c r="O85" i="31"/>
  <c r="O260" i="31"/>
  <c r="Q260" i="31"/>
  <c r="P260" i="31"/>
  <c r="Q163" i="31"/>
  <c r="P163" i="31"/>
  <c r="O163" i="31"/>
  <c r="Q120" i="31"/>
  <c r="O120" i="31"/>
  <c r="P120" i="31"/>
  <c r="Q70" i="31"/>
  <c r="P70" i="31"/>
  <c r="O70" i="31"/>
  <c r="P14" i="31"/>
  <c r="Q14" i="31"/>
  <c r="O14" i="31"/>
  <c r="P145" i="31"/>
  <c r="Q145" i="31"/>
  <c r="O145" i="31"/>
  <c r="Q75" i="31"/>
  <c r="P75" i="31"/>
  <c r="O75" i="31"/>
  <c r="P104" i="31"/>
  <c r="O104" i="31"/>
  <c r="Q104" i="31"/>
  <c r="Q168" i="31"/>
  <c r="P168" i="31"/>
  <c r="O168" i="31"/>
  <c r="Q281" i="31"/>
  <c r="O281" i="31"/>
  <c r="P281" i="31"/>
  <c r="Q63" i="31"/>
  <c r="P63" i="31"/>
  <c r="O63" i="31"/>
  <c r="Q158" i="31"/>
  <c r="P158" i="31"/>
  <c r="O158" i="31"/>
  <c r="Q224" i="31"/>
  <c r="P224" i="31"/>
  <c r="O224" i="31"/>
  <c r="Q245" i="31"/>
  <c r="P245" i="31"/>
  <c r="O245" i="31"/>
  <c r="Q65" i="31"/>
  <c r="P65" i="31"/>
  <c r="O65" i="31"/>
  <c r="Q92" i="31"/>
  <c r="P92" i="31"/>
  <c r="O92" i="31"/>
  <c r="O51" i="31"/>
  <c r="Q51" i="31"/>
  <c r="P51" i="31"/>
  <c r="Q255" i="31"/>
  <c r="P255" i="31"/>
  <c r="O255" i="31"/>
  <c r="Q277" i="31"/>
  <c r="P277" i="31"/>
  <c r="O277" i="31"/>
  <c r="Q144" i="31"/>
  <c r="P144" i="31"/>
  <c r="O144" i="31"/>
  <c r="Q208" i="31"/>
  <c r="O208" i="31"/>
  <c r="P208" i="31"/>
  <c r="Q285" i="31"/>
  <c r="O285" i="31"/>
  <c r="P285" i="31"/>
  <c r="Q140" i="31"/>
  <c r="P140" i="31"/>
  <c r="O140" i="31"/>
  <c r="P193" i="31"/>
  <c r="Q193" i="31"/>
  <c r="O193" i="31"/>
  <c r="Q86" i="31"/>
  <c r="P86" i="31"/>
  <c r="O86" i="31"/>
  <c r="Q103" i="31"/>
  <c r="P103" i="31"/>
  <c r="O103" i="31"/>
  <c r="Q109" i="31"/>
  <c r="P109" i="31"/>
  <c r="O109" i="31"/>
  <c r="Q204" i="31"/>
  <c r="P204" i="31"/>
  <c r="O204" i="31"/>
  <c r="Q136" i="31"/>
  <c r="P136" i="31"/>
  <c r="O136" i="31"/>
  <c r="Q189" i="31"/>
  <c r="P189" i="31"/>
  <c r="O189" i="31"/>
  <c r="Q181" i="31"/>
  <c r="P181" i="31"/>
  <c r="O181" i="31"/>
  <c r="Q89" i="31"/>
  <c r="P89" i="31"/>
  <c r="O89" i="31"/>
  <c r="Q280" i="31"/>
  <c r="O280" i="31"/>
  <c r="P280" i="31"/>
  <c r="Q138" i="31"/>
  <c r="P138" i="31"/>
  <c r="O138" i="31"/>
  <c r="Q297" i="31"/>
  <c r="O297" i="31"/>
  <c r="P297" i="31"/>
  <c r="Q165" i="31"/>
  <c r="P165" i="31"/>
  <c r="O165" i="31"/>
  <c r="P56" i="31"/>
  <c r="Q56" i="31"/>
  <c r="O56" i="31"/>
  <c r="Q28" i="31"/>
  <c r="P28" i="31"/>
  <c r="O28" i="31"/>
  <c r="Q295" i="31"/>
  <c r="O295" i="31"/>
  <c r="P295" i="31"/>
  <c r="Q79" i="31"/>
  <c r="P79" i="31"/>
  <c r="O79" i="31"/>
  <c r="Q268" i="31"/>
  <c r="O268" i="31"/>
  <c r="P268" i="31"/>
  <c r="Q127" i="31"/>
  <c r="P127" i="31"/>
  <c r="O127" i="31"/>
  <c r="P169" i="31"/>
  <c r="Q169" i="31"/>
  <c r="O169" i="31"/>
  <c r="Q186" i="31"/>
  <c r="P186" i="31"/>
  <c r="O186" i="31"/>
  <c r="Q222" i="31"/>
  <c r="O222" i="31"/>
  <c r="P222" i="31"/>
  <c r="P101" i="31"/>
  <c r="Q101" i="31"/>
  <c r="O101" i="31"/>
  <c r="O282" i="31"/>
  <c r="Q282" i="31"/>
  <c r="P282" i="31"/>
  <c r="Q29" i="31"/>
  <c r="P29" i="31"/>
  <c r="O29" i="31"/>
  <c r="Q133" i="31"/>
  <c r="P133" i="31"/>
  <c r="O133" i="31"/>
  <c r="Q257" i="31"/>
  <c r="P257" i="31"/>
  <c r="O257" i="31"/>
  <c r="Q161" i="31"/>
  <c r="P161" i="31"/>
  <c r="O161" i="31"/>
  <c r="P177" i="31"/>
  <c r="Q177" i="31"/>
  <c r="O177" i="31"/>
  <c r="Q9" i="31"/>
  <c r="P9" i="31"/>
  <c r="O9" i="31"/>
  <c r="Q196" i="31"/>
  <c r="P196" i="31"/>
  <c r="O196" i="31"/>
  <c r="P39" i="31"/>
  <c r="Q39" i="31"/>
  <c r="O39" i="31"/>
  <c r="P43" i="31"/>
  <c r="Q43" i="31"/>
  <c r="O43" i="31"/>
  <c r="Q294" i="31"/>
  <c r="P294" i="31"/>
  <c r="O294" i="31"/>
  <c r="Q59" i="31"/>
  <c r="P59" i="31"/>
  <c r="O59" i="31"/>
  <c r="Q154" i="31"/>
  <c r="O154" i="31"/>
  <c r="P154" i="31"/>
  <c r="Q220" i="31"/>
  <c r="P220" i="31"/>
  <c r="O220" i="31"/>
  <c r="Q289" i="31"/>
  <c r="P289" i="31"/>
  <c r="O289" i="31"/>
  <c r="P46" i="31"/>
  <c r="Q46" i="31"/>
  <c r="O46" i="31"/>
  <c r="Q121" i="31"/>
  <c r="P121" i="31"/>
  <c r="O121" i="31"/>
  <c r="Q216" i="31"/>
  <c r="P216" i="31"/>
  <c r="O216" i="31"/>
  <c r="Q93" i="31"/>
  <c r="P93" i="31"/>
  <c r="O93" i="31"/>
  <c r="Q33" i="31"/>
  <c r="P33" i="31"/>
  <c r="O33" i="31"/>
  <c r="Q139" i="31"/>
  <c r="O139" i="31"/>
  <c r="P139" i="31"/>
  <c r="Q217" i="31"/>
  <c r="P217" i="31"/>
  <c r="O217" i="31"/>
  <c r="Q179" i="31"/>
  <c r="P179" i="31"/>
  <c r="O179" i="31"/>
  <c r="Q111" i="31"/>
  <c r="P111" i="31"/>
  <c r="O111" i="31"/>
  <c r="Q98" i="31"/>
  <c r="P98" i="31"/>
  <c r="O98" i="31"/>
  <c r="Q156" i="31"/>
  <c r="O156" i="31"/>
  <c r="P156" i="31"/>
  <c r="Q66" i="31"/>
  <c r="P66" i="31"/>
  <c r="O66" i="31"/>
  <c r="Q30" i="31"/>
  <c r="P30" i="31"/>
  <c r="O30" i="31"/>
  <c r="Q213" i="31"/>
  <c r="O213" i="31"/>
  <c r="P213" i="31"/>
  <c r="Q11" i="31"/>
  <c r="P11" i="31"/>
  <c r="O11" i="31"/>
  <c r="Q251" i="31"/>
  <c r="P251" i="31"/>
  <c r="O251" i="31"/>
  <c r="Q274" i="31"/>
  <c r="P274" i="31"/>
  <c r="O274" i="31"/>
  <c r="P64" i="31"/>
  <c r="Q64" i="31"/>
  <c r="O64" i="31"/>
  <c r="Q233" i="31"/>
  <c r="P233" i="31"/>
  <c r="O233" i="31"/>
  <c r="P218" i="31"/>
  <c r="Q218" i="31"/>
  <c r="O218" i="31"/>
  <c r="Q15" i="31"/>
  <c r="P15" i="31"/>
  <c r="O15" i="31"/>
  <c r="Q19" i="31"/>
  <c r="P19" i="31"/>
  <c r="O19" i="31"/>
  <c r="D63" i="46"/>
  <c r="E63" i="46" s="1"/>
  <c r="AN63" i="45"/>
  <c r="D65" i="46"/>
  <c r="E65" i="46" s="1"/>
  <c r="AN65" i="45"/>
  <c r="D219" i="46"/>
  <c r="E219" i="46" s="1"/>
  <c r="AN219" i="45"/>
  <c r="D182" i="46"/>
  <c r="E182" i="46" s="1"/>
  <c r="AN182" i="45"/>
  <c r="D247" i="46"/>
  <c r="E247" i="46" s="1"/>
  <c r="AN247" i="45"/>
  <c r="D117" i="46"/>
  <c r="E117" i="46" s="1"/>
  <c r="AN117" i="45"/>
  <c r="D144" i="46"/>
  <c r="E144" i="46" s="1"/>
  <c r="AN144" i="45"/>
  <c r="D92" i="46"/>
  <c r="E92" i="46" s="1"/>
  <c r="AN92" i="45"/>
  <c r="D58" i="46"/>
  <c r="E58" i="46" s="1"/>
  <c r="AN58" i="45"/>
  <c r="D255" i="46"/>
  <c r="E255" i="46" s="1"/>
  <c r="AN255" i="45"/>
  <c r="D210" i="46"/>
  <c r="E210" i="46" s="1"/>
  <c r="AN210" i="45"/>
  <c r="D196" i="46"/>
  <c r="E196" i="46" s="1"/>
  <c r="AN196" i="45"/>
  <c r="D179" i="46"/>
  <c r="E179" i="46" s="1"/>
  <c r="AN179" i="45"/>
  <c r="D266" i="46"/>
  <c r="E266" i="46" s="1"/>
  <c r="AN266" i="45"/>
  <c r="D102" i="46"/>
  <c r="E102" i="46" s="1"/>
  <c r="AN102" i="45"/>
  <c r="D165" i="46"/>
  <c r="E165" i="46" s="1"/>
  <c r="AN165" i="45"/>
  <c r="D216" i="46"/>
  <c r="E216" i="46" s="1"/>
  <c r="AN216" i="45"/>
  <c r="D34" i="46"/>
  <c r="E34" i="46" s="1"/>
  <c r="AN34" i="45"/>
  <c r="D74" i="46"/>
  <c r="E74" i="46" s="1"/>
  <c r="AN74" i="45"/>
  <c r="D38" i="46"/>
  <c r="E38" i="46" s="1"/>
  <c r="AN38" i="45"/>
  <c r="D271" i="46"/>
  <c r="E271" i="46" s="1"/>
  <c r="AN271" i="45"/>
  <c r="D135" i="46"/>
  <c r="E135" i="46" s="1"/>
  <c r="AN135" i="45"/>
  <c r="D161" i="46"/>
  <c r="E161" i="46" s="1"/>
  <c r="AN161" i="45"/>
  <c r="D212" i="46"/>
  <c r="E212" i="46" s="1"/>
  <c r="AN212" i="45"/>
  <c r="D54" i="46"/>
  <c r="E54" i="46" s="1"/>
  <c r="AN54" i="45"/>
  <c r="D28" i="46"/>
  <c r="E28" i="46" s="1"/>
  <c r="AN28" i="45"/>
  <c r="D261" i="46"/>
  <c r="E261" i="46" s="1"/>
  <c r="AN261" i="45"/>
  <c r="D274" i="46"/>
  <c r="E274" i="46" s="1"/>
  <c r="AN274" i="45"/>
  <c r="D126" i="46"/>
  <c r="E126" i="46" s="1"/>
  <c r="AN126" i="45"/>
  <c r="D250" i="46"/>
  <c r="E250" i="46" s="1"/>
  <c r="AN250" i="45"/>
  <c r="D124" i="46"/>
  <c r="E124" i="46" s="1"/>
  <c r="AN124" i="45"/>
  <c r="D10" i="46"/>
  <c r="E10" i="46" s="1"/>
  <c r="AN10" i="45"/>
  <c r="D120" i="46"/>
  <c r="E120" i="46" s="1"/>
  <c r="AN120" i="45"/>
  <c r="D257" i="46"/>
  <c r="E257" i="46" s="1"/>
  <c r="AN257" i="45"/>
  <c r="D122" i="46"/>
  <c r="E122" i="46" s="1"/>
  <c r="AN122" i="45"/>
  <c r="D185" i="46"/>
  <c r="E185" i="46" s="1"/>
  <c r="AN185" i="45"/>
  <c r="D236" i="46"/>
  <c r="E236" i="46" s="1"/>
  <c r="AN236" i="45"/>
  <c r="D76" i="46"/>
  <c r="E76" i="46" s="1"/>
  <c r="AN76" i="45"/>
  <c r="D176" i="46"/>
  <c r="E176" i="46" s="1"/>
  <c r="AN176" i="45"/>
  <c r="D72" i="46"/>
  <c r="E72" i="46" s="1"/>
  <c r="AN72" i="45"/>
  <c r="I289" i="45"/>
  <c r="AF3" i="45"/>
  <c r="D91" i="46"/>
  <c r="E91" i="46" s="1"/>
  <c r="AN91" i="45"/>
  <c r="D23" i="46"/>
  <c r="E23" i="46" s="1"/>
  <c r="AN23" i="45"/>
  <c r="D215" i="46"/>
  <c r="E215" i="46" s="1"/>
  <c r="AN215" i="45"/>
  <c r="D178" i="46"/>
  <c r="E178" i="46" s="1"/>
  <c r="AN178" i="45"/>
  <c r="D246" i="46"/>
  <c r="E246" i="46" s="1"/>
  <c r="AN246" i="45"/>
  <c r="D113" i="46"/>
  <c r="E113" i="46" s="1"/>
  <c r="AN113" i="45"/>
  <c r="D112" i="46"/>
  <c r="E112" i="46" s="1"/>
  <c r="AN112" i="45"/>
  <c r="D22" i="46"/>
  <c r="E22" i="46" s="1"/>
  <c r="AN22" i="45"/>
  <c r="D89" i="46"/>
  <c r="E89" i="46" s="1"/>
  <c r="AN89" i="45"/>
  <c r="D283" i="46"/>
  <c r="E283" i="46" s="1"/>
  <c r="AN283" i="45"/>
  <c r="D147" i="46"/>
  <c r="E147" i="46" s="1"/>
  <c r="AN147" i="45"/>
  <c r="D110" i="46"/>
  <c r="E110" i="46" s="1"/>
  <c r="AN110" i="45"/>
  <c r="D173" i="46"/>
  <c r="E173" i="46" s="1"/>
  <c r="AN173" i="45"/>
  <c r="D224" i="46"/>
  <c r="E224" i="46" s="1"/>
  <c r="AN224" i="45"/>
  <c r="D45" i="46"/>
  <c r="E45" i="46" s="1"/>
  <c r="AN45" i="45"/>
  <c r="D80" i="46"/>
  <c r="E80" i="46" s="1"/>
  <c r="AN80" i="45"/>
  <c r="D49" i="46"/>
  <c r="E49" i="46" s="1"/>
  <c r="AN49" i="45"/>
  <c r="H289" i="45"/>
  <c r="AD3" i="45"/>
  <c r="D111" i="46"/>
  <c r="E111" i="46" s="1"/>
  <c r="AN111" i="45"/>
  <c r="D202" i="46"/>
  <c r="E202" i="46" s="1"/>
  <c r="AN202" i="45"/>
  <c r="D280" i="46"/>
  <c r="E280" i="46" s="1"/>
  <c r="AN280" i="45"/>
  <c r="D188" i="46"/>
  <c r="E188" i="46" s="1"/>
  <c r="AN188" i="45"/>
  <c r="D85" i="46"/>
  <c r="E85" i="46" s="1"/>
  <c r="AN85" i="45"/>
  <c r="D20" i="46"/>
  <c r="E20" i="46" s="1"/>
  <c r="AN20" i="45"/>
  <c r="D100" i="46"/>
  <c r="E100" i="46" s="1"/>
  <c r="AN100" i="45"/>
  <c r="D240" i="46"/>
  <c r="E240" i="46" s="1"/>
  <c r="AN240" i="45"/>
  <c r="D107" i="46"/>
  <c r="E107" i="46" s="1"/>
  <c r="AN107" i="45"/>
  <c r="D228" i="46"/>
  <c r="E228" i="46" s="1"/>
  <c r="AN228" i="45"/>
  <c r="D227" i="46"/>
  <c r="E227" i="46" s="1"/>
  <c r="AN227" i="45"/>
  <c r="D286" i="46"/>
  <c r="E286" i="46" s="1"/>
  <c r="AN286" i="45"/>
  <c r="D24" i="46"/>
  <c r="E24" i="46" s="1"/>
  <c r="AN24" i="45"/>
  <c r="D163" i="46"/>
  <c r="E163" i="46" s="1"/>
  <c r="AN163" i="45"/>
  <c r="D189" i="46"/>
  <c r="E189" i="46" s="1"/>
  <c r="AN189" i="45"/>
  <c r="D159" i="46"/>
  <c r="E159" i="46" s="1"/>
  <c r="AN159" i="45"/>
  <c r="D268" i="46"/>
  <c r="E268" i="46" s="1"/>
  <c r="AN268" i="45"/>
  <c r="Z289" i="45"/>
  <c r="AA3" i="45"/>
  <c r="AA289" i="45" s="1"/>
  <c r="D59" i="46"/>
  <c r="E59" i="46" s="1"/>
  <c r="AN59" i="45"/>
  <c r="D150" i="46"/>
  <c r="E150" i="46" s="1"/>
  <c r="AN150" i="45"/>
  <c r="D213" i="46"/>
  <c r="E213" i="46" s="1"/>
  <c r="AN213" i="45"/>
  <c r="D233" i="46"/>
  <c r="E233" i="46" s="1"/>
  <c r="AN233" i="45"/>
  <c r="D61" i="46"/>
  <c r="E61" i="46" s="1"/>
  <c r="AN61" i="45"/>
  <c r="D87" i="46"/>
  <c r="E87" i="46" s="1"/>
  <c r="AN87" i="45"/>
  <c r="D48" i="46"/>
  <c r="E48" i="46" s="1"/>
  <c r="AN48" i="45"/>
  <c r="D243" i="46"/>
  <c r="E243" i="46" s="1"/>
  <c r="AN243" i="45"/>
  <c r="D264" i="46"/>
  <c r="E264" i="46" s="1"/>
  <c r="AN264" i="45"/>
  <c r="D137" i="46"/>
  <c r="E137" i="46" s="1"/>
  <c r="AN137" i="45"/>
  <c r="D198" i="46"/>
  <c r="E198" i="46" s="1"/>
  <c r="AN198" i="45"/>
  <c r="D272" i="46"/>
  <c r="E272" i="46" s="1"/>
  <c r="AN272" i="45"/>
  <c r="D133" i="46"/>
  <c r="E133" i="46" s="1"/>
  <c r="AN133" i="45"/>
  <c r="D184" i="46"/>
  <c r="E184" i="46" s="1"/>
  <c r="AN184" i="45"/>
  <c r="D82" i="46"/>
  <c r="E82" i="46" s="1"/>
  <c r="AN82" i="45"/>
  <c r="D98" i="46"/>
  <c r="E98" i="46" s="1"/>
  <c r="AN98" i="45"/>
  <c r="D103" i="46"/>
  <c r="E103" i="46" s="1"/>
  <c r="AN103" i="45"/>
  <c r="D194" i="46"/>
  <c r="E194" i="46" s="1"/>
  <c r="AN194" i="45"/>
  <c r="D129" i="46"/>
  <c r="E129" i="46" s="1"/>
  <c r="AN129" i="45"/>
  <c r="D180" i="46"/>
  <c r="E180" i="46" s="1"/>
  <c r="AN180" i="45"/>
  <c r="D172" i="46"/>
  <c r="E172" i="46" s="1"/>
  <c r="AN172" i="45"/>
  <c r="D84" i="46"/>
  <c r="E84" i="46" s="1"/>
  <c r="AN84" i="45"/>
  <c r="D267" i="46"/>
  <c r="E267" i="46" s="1"/>
  <c r="AN267" i="45"/>
  <c r="D131" i="46"/>
  <c r="E131" i="46" s="1"/>
  <c r="AN131" i="45"/>
  <c r="D284" i="46"/>
  <c r="E284" i="46" s="1"/>
  <c r="AN284" i="45"/>
  <c r="D157" i="46"/>
  <c r="E157" i="46" s="1"/>
  <c r="AN157" i="45"/>
  <c r="D53" i="46"/>
  <c r="E53" i="46" s="1"/>
  <c r="AN53" i="45"/>
  <c r="D127" i="46"/>
  <c r="E127" i="46" s="1"/>
  <c r="AN127" i="45"/>
  <c r="D245" i="46"/>
  <c r="E245" i="46" s="1"/>
  <c r="AN245" i="45"/>
  <c r="D153" i="46"/>
  <c r="E153" i="46" s="1"/>
  <c r="AN153" i="45"/>
  <c r="D168" i="46"/>
  <c r="E168" i="46" s="1"/>
  <c r="AN168" i="45"/>
  <c r="D7" i="46"/>
  <c r="E7" i="46" s="1"/>
  <c r="AN7" i="45"/>
  <c r="D187" i="46"/>
  <c r="E187" i="46" s="1"/>
  <c r="AN187" i="45"/>
  <c r="D36" i="46"/>
  <c r="E36" i="46" s="1"/>
  <c r="AN36" i="45"/>
  <c r="D40" i="46"/>
  <c r="E40" i="46" s="1"/>
  <c r="AN40" i="45"/>
  <c r="AN281" i="45"/>
  <c r="D281" i="46"/>
  <c r="E281" i="46" s="1"/>
  <c r="D55" i="46"/>
  <c r="E55" i="46" s="1"/>
  <c r="AN55" i="45"/>
  <c r="D146" i="46"/>
  <c r="E146" i="46" s="1"/>
  <c r="AN146" i="45"/>
  <c r="D209" i="46"/>
  <c r="E209" i="46" s="1"/>
  <c r="AN209" i="45"/>
  <c r="D276" i="46"/>
  <c r="E276" i="46" s="1"/>
  <c r="AN276" i="45"/>
  <c r="D43" i="46"/>
  <c r="E43" i="46" s="1"/>
  <c r="AN43" i="45"/>
  <c r="D115" i="46"/>
  <c r="E115" i="46" s="1"/>
  <c r="AN115" i="45"/>
  <c r="D206" i="46"/>
  <c r="E206" i="46" s="1"/>
  <c r="AN206" i="45"/>
  <c r="D88" i="46"/>
  <c r="E88" i="46" s="1"/>
  <c r="AN88" i="45"/>
  <c r="D30" i="46"/>
  <c r="E30" i="46" s="1"/>
  <c r="AN30" i="45"/>
  <c r="D132" i="46"/>
  <c r="E132" i="46" s="1"/>
  <c r="AN132" i="45"/>
  <c r="K289" i="45"/>
  <c r="AJ3" i="45"/>
  <c r="D207" i="46"/>
  <c r="E207" i="46" s="1"/>
  <c r="AN207" i="45"/>
  <c r="D170" i="46"/>
  <c r="E170" i="46" s="1"/>
  <c r="AN170" i="45"/>
  <c r="D105" i="46"/>
  <c r="E105" i="46" s="1"/>
  <c r="AN105" i="45"/>
  <c r="D93" i="46"/>
  <c r="E93" i="46" s="1"/>
  <c r="AN93" i="45"/>
  <c r="D148" i="46"/>
  <c r="E148" i="46" s="1"/>
  <c r="AN148" i="45"/>
  <c r="D62" i="46"/>
  <c r="E62" i="46" s="1"/>
  <c r="AN62" i="45"/>
  <c r="D27" i="46"/>
  <c r="E27" i="46" s="1"/>
  <c r="AN27" i="45"/>
  <c r="D203" i="46"/>
  <c r="E203" i="46" s="1"/>
  <c r="AN203" i="45"/>
  <c r="D9" i="46"/>
  <c r="E9" i="46" s="1"/>
  <c r="AN9" i="45"/>
  <c r="D239" i="46"/>
  <c r="E239" i="46" s="1"/>
  <c r="AN239" i="45"/>
  <c r="D262" i="46"/>
  <c r="E262" i="46" s="1"/>
  <c r="AN262" i="45"/>
  <c r="D60" i="46"/>
  <c r="E60" i="46" s="1"/>
  <c r="AN60" i="45"/>
  <c r="D222" i="46"/>
  <c r="E222" i="46" s="1"/>
  <c r="AN222" i="45"/>
  <c r="D208" i="46"/>
  <c r="E208" i="46" s="1"/>
  <c r="AN208" i="45"/>
  <c r="D13" i="46"/>
  <c r="E13" i="46" s="1"/>
  <c r="AN13" i="45"/>
  <c r="D17" i="46"/>
  <c r="E17" i="46" s="1"/>
  <c r="AN17" i="45"/>
  <c r="D263" i="46"/>
  <c r="E263" i="46" s="1"/>
  <c r="AN263" i="45"/>
  <c r="D218" i="46"/>
  <c r="E218" i="46" s="1"/>
  <c r="AN218" i="45"/>
  <c r="D204" i="46"/>
  <c r="E204" i="46" s="1"/>
  <c r="AN204" i="45"/>
  <c r="D52" i="46"/>
  <c r="E52" i="46" s="1"/>
  <c r="AN52" i="45"/>
  <c r="D285" i="46"/>
  <c r="E285" i="46" s="1"/>
  <c r="AN285" i="45"/>
  <c r="D258" i="46"/>
  <c r="E258" i="46" s="1"/>
  <c r="AN258" i="45"/>
  <c r="D118" i="46"/>
  <c r="E118" i="46" s="1"/>
  <c r="AN118" i="45"/>
  <c r="D181" i="46"/>
  <c r="E181" i="46" s="1"/>
  <c r="AN181" i="45"/>
  <c r="D73" i="46"/>
  <c r="E73" i="46" s="1"/>
  <c r="AN73" i="45"/>
  <c r="D69" i="46"/>
  <c r="E69" i="46" s="1"/>
  <c r="AN69" i="45"/>
  <c r="D183" i="46"/>
  <c r="E183" i="46" s="1"/>
  <c r="AN183" i="45"/>
  <c r="D25" i="46"/>
  <c r="E25" i="46" s="1"/>
  <c r="AN25" i="45"/>
  <c r="D29" i="46"/>
  <c r="E29" i="46" s="1"/>
  <c r="AN29" i="45"/>
  <c r="G289" i="45"/>
  <c r="AB3" i="45"/>
  <c r="D270" i="46"/>
  <c r="E270" i="46" s="1"/>
  <c r="AN270" i="45"/>
  <c r="D282" i="46"/>
  <c r="E282" i="46" s="1"/>
  <c r="AN282" i="45"/>
  <c r="D141" i="46"/>
  <c r="E141" i="46" s="1"/>
  <c r="AN141" i="45"/>
  <c r="D192" i="46"/>
  <c r="E192" i="46" s="1"/>
  <c r="AN192" i="45"/>
  <c r="D79" i="46"/>
  <c r="E79" i="46" s="1"/>
  <c r="AN79" i="45"/>
  <c r="D231" i="46"/>
  <c r="E231" i="46" s="1"/>
  <c r="AN231" i="45"/>
  <c r="D75" i="46"/>
  <c r="E75" i="46" s="1"/>
  <c r="AN75" i="45"/>
  <c r="D166" i="46"/>
  <c r="E166" i="46" s="1"/>
  <c r="AN166" i="45"/>
  <c r="D230" i="46"/>
  <c r="E230" i="46" s="1"/>
  <c r="AN230" i="45"/>
  <c r="D101" i="46"/>
  <c r="E101" i="46" s="1"/>
  <c r="AN101" i="45"/>
  <c r="D90" i="46"/>
  <c r="E90" i="46" s="1"/>
  <c r="AN90" i="45"/>
  <c r="D116" i="46"/>
  <c r="E116" i="46" s="1"/>
  <c r="AN116" i="45"/>
  <c r="D57" i="46"/>
  <c r="E57" i="46" s="1"/>
  <c r="AN57" i="45"/>
  <c r="D199" i="46"/>
  <c r="E199" i="46" s="1"/>
  <c r="AN199" i="45"/>
  <c r="D162" i="46"/>
  <c r="E162" i="46" s="1"/>
  <c r="AN162" i="45"/>
  <c r="D225" i="46"/>
  <c r="E225" i="46" s="1"/>
  <c r="AN225" i="45"/>
  <c r="D97" i="46"/>
  <c r="E97" i="46" s="1"/>
  <c r="AN97" i="45"/>
  <c r="D94" i="46"/>
  <c r="E94" i="46" s="1"/>
  <c r="AN94" i="45"/>
  <c r="D16" i="46"/>
  <c r="E16" i="46" s="1"/>
  <c r="AN16" i="45"/>
  <c r="D238" i="46"/>
  <c r="E238" i="46" s="1"/>
  <c r="AN238" i="45"/>
  <c r="D190" i="46"/>
  <c r="E190" i="46" s="1"/>
  <c r="AN190" i="45"/>
  <c r="D256" i="46"/>
  <c r="E256" i="46" s="1"/>
  <c r="AN256" i="45"/>
  <c r="D125" i="46"/>
  <c r="E125" i="46" s="1"/>
  <c r="AN125" i="45"/>
  <c r="D253" i="46"/>
  <c r="E253" i="46" s="1"/>
  <c r="AN253" i="45"/>
  <c r="D140" i="46"/>
  <c r="E140" i="46" s="1"/>
  <c r="AN140" i="45"/>
  <c r="D81" i="46"/>
  <c r="E81" i="46" s="1"/>
  <c r="AN81" i="45"/>
  <c r="D223" i="46"/>
  <c r="E223" i="46" s="1"/>
  <c r="AN223" i="45"/>
  <c r="D186" i="46"/>
  <c r="E186" i="46" s="1"/>
  <c r="AN186" i="45"/>
  <c r="D248" i="46"/>
  <c r="E248" i="46" s="1"/>
  <c r="AN248" i="45"/>
  <c r="D121" i="46"/>
  <c r="E121" i="46" s="1"/>
  <c r="AN121" i="45"/>
  <c r="D237" i="46"/>
  <c r="E237" i="46" s="1"/>
  <c r="AN237" i="45"/>
  <c r="D33" i="46"/>
  <c r="E33" i="46" s="1"/>
  <c r="AN33" i="45"/>
  <c r="D108" i="46"/>
  <c r="E108" i="46" s="1"/>
  <c r="AN108" i="45"/>
  <c r="D78" i="46"/>
  <c r="E78" i="46" s="1"/>
  <c r="AN78" i="45"/>
  <c r="D155" i="46"/>
  <c r="E155" i="46" s="1"/>
  <c r="AN155" i="45"/>
  <c r="D235" i="46"/>
  <c r="E235" i="46" s="1"/>
  <c r="AN235" i="45"/>
  <c r="D160" i="46"/>
  <c r="E160" i="46" s="1"/>
  <c r="AN160" i="45"/>
  <c r="D151" i="46"/>
  <c r="E151" i="46" s="1"/>
  <c r="AN151" i="45"/>
  <c r="D244" i="46"/>
  <c r="E244" i="46" s="1"/>
  <c r="AN244" i="45"/>
  <c r="D114" i="46"/>
  <c r="E114" i="46" s="1"/>
  <c r="AN114" i="45"/>
  <c r="D177" i="46"/>
  <c r="E177" i="46" s="1"/>
  <c r="AN177" i="45"/>
  <c r="D234" i="46"/>
  <c r="E234" i="46" s="1"/>
  <c r="AN234" i="45"/>
  <c r="D70" i="46"/>
  <c r="E70" i="46" s="1"/>
  <c r="AN70" i="45"/>
  <c r="D128" i="46"/>
  <c r="E128" i="46" s="1"/>
  <c r="AN128" i="45"/>
  <c r="D66" i="46"/>
  <c r="E66" i="46" s="1"/>
  <c r="AN66" i="45"/>
  <c r="D211" i="46"/>
  <c r="E211" i="46" s="1"/>
  <c r="AN211" i="45"/>
  <c r="D174" i="46"/>
  <c r="E174" i="46" s="1"/>
  <c r="AN174" i="45"/>
  <c r="D232" i="46"/>
  <c r="E232" i="46" s="1"/>
  <c r="AN232" i="45"/>
  <c r="D109" i="46"/>
  <c r="E109" i="46" s="1"/>
  <c r="AN109" i="45"/>
  <c r="D96" i="46"/>
  <c r="E96" i="46" s="1"/>
  <c r="AN96" i="45"/>
  <c r="D12" i="46"/>
  <c r="E12" i="46" s="1"/>
  <c r="AN12" i="45"/>
  <c r="D86" i="46"/>
  <c r="E86" i="46" s="1"/>
  <c r="AN86" i="45"/>
  <c r="D37" i="46"/>
  <c r="E37" i="46" s="1"/>
  <c r="AN37" i="45"/>
  <c r="D273" i="46"/>
  <c r="E273" i="46" s="1"/>
  <c r="AN273" i="45"/>
  <c r="D241" i="46"/>
  <c r="E241" i="46" s="1"/>
  <c r="AN241" i="45"/>
  <c r="D138" i="46"/>
  <c r="E138" i="46" s="1"/>
  <c r="AN138" i="45"/>
  <c r="D201" i="46"/>
  <c r="E201" i="46" s="1"/>
  <c r="AN201" i="45"/>
  <c r="D260" i="46"/>
  <c r="E260" i="46" s="1"/>
  <c r="AN260" i="45"/>
  <c r="D14" i="46"/>
  <c r="E14" i="46" s="1"/>
  <c r="AN14" i="45"/>
  <c r="D18" i="46"/>
  <c r="E18" i="46" s="1"/>
  <c r="AN18" i="45"/>
  <c r="D269" i="46"/>
  <c r="E269" i="46" s="1"/>
  <c r="AN269" i="45"/>
  <c r="D26" i="46"/>
  <c r="E26" i="46" s="1"/>
  <c r="AN26" i="45"/>
  <c r="D71" i="46"/>
  <c r="E71" i="46" s="1"/>
  <c r="AN71" i="45"/>
  <c r="D64" i="46"/>
  <c r="E64" i="46" s="1"/>
  <c r="AN64" i="45"/>
  <c r="D56" i="46"/>
  <c r="E56" i="46" s="1"/>
  <c r="AN56" i="45"/>
  <c r="D99" i="46"/>
  <c r="E99" i="46" s="1"/>
  <c r="AN99" i="45"/>
  <c r="D44" i="46"/>
  <c r="E44" i="46" s="1"/>
  <c r="AN44" i="45"/>
  <c r="D95" i="46"/>
  <c r="E95" i="46" s="1"/>
  <c r="AN95" i="45"/>
  <c r="D123" i="46"/>
  <c r="E123" i="46" s="1"/>
  <c r="AN123" i="45"/>
  <c r="D229" i="46"/>
  <c r="E229" i="46" s="1"/>
  <c r="AN229" i="45"/>
  <c r="D149" i="46"/>
  <c r="E149" i="46" s="1"/>
  <c r="AN149" i="45"/>
  <c r="D136" i="46"/>
  <c r="E136" i="46" s="1"/>
  <c r="AN136" i="45"/>
  <c r="D41" i="46"/>
  <c r="E41" i="46" s="1"/>
  <c r="AN41" i="45"/>
  <c r="D6" i="46"/>
  <c r="E6" i="46" s="1"/>
  <c r="AN6" i="45"/>
  <c r="D287" i="46"/>
  <c r="E287" i="46" s="1"/>
  <c r="AN287" i="45"/>
  <c r="J289" i="45"/>
  <c r="AH3" i="45"/>
  <c r="D83" i="46"/>
  <c r="E83" i="46" s="1"/>
  <c r="AN83" i="45"/>
  <c r="D175" i="46"/>
  <c r="E175" i="46" s="1"/>
  <c r="AN175" i="45"/>
  <c r="D32" i="46"/>
  <c r="E32" i="46" s="1"/>
  <c r="AN32" i="45"/>
  <c r="D171" i="46"/>
  <c r="E171" i="46" s="1"/>
  <c r="AN171" i="45"/>
  <c r="D134" i="46"/>
  <c r="E134" i="46" s="1"/>
  <c r="AN134" i="45"/>
  <c r="D197" i="46"/>
  <c r="E197" i="46" s="1"/>
  <c r="AN197" i="45"/>
  <c r="D252" i="46"/>
  <c r="E252" i="46" s="1"/>
  <c r="AN252" i="45"/>
  <c r="D4" i="46"/>
  <c r="E4" i="46" s="1"/>
  <c r="AN4" i="45"/>
  <c r="D8" i="46"/>
  <c r="E8" i="46" s="1"/>
  <c r="AN8" i="45"/>
  <c r="D265" i="46"/>
  <c r="E265" i="46" s="1"/>
  <c r="AN265" i="45"/>
  <c r="D288" i="46"/>
  <c r="E288" i="46" s="1"/>
  <c r="AN288" i="45"/>
  <c r="D130" i="46"/>
  <c r="E130" i="46" s="1"/>
  <c r="AN130" i="45"/>
  <c r="D193" i="46"/>
  <c r="E193" i="46" s="1"/>
  <c r="AN193" i="45"/>
  <c r="D156" i="46"/>
  <c r="E156" i="46" s="1"/>
  <c r="AN156" i="45"/>
  <c r="D11" i="46"/>
  <c r="E11" i="46" s="1"/>
  <c r="AN11" i="45"/>
  <c r="D152" i="46"/>
  <c r="E152" i="46" s="1"/>
  <c r="AN152" i="45"/>
  <c r="D195" i="46"/>
  <c r="E195" i="46" s="1"/>
  <c r="AN195" i="45"/>
  <c r="D158" i="46"/>
  <c r="E158" i="46" s="1"/>
  <c r="AN158" i="45"/>
  <c r="D221" i="46"/>
  <c r="E221" i="46" s="1"/>
  <c r="AN221" i="45"/>
  <c r="D47" i="46"/>
  <c r="E47" i="46" s="1"/>
  <c r="AN47" i="45"/>
  <c r="D68" i="46"/>
  <c r="E68" i="46" s="1"/>
  <c r="AN68" i="45"/>
  <c r="D51" i="46"/>
  <c r="E51" i="46" s="1"/>
  <c r="AN51" i="45"/>
  <c r="D191" i="46"/>
  <c r="E191" i="46" s="1"/>
  <c r="AN191" i="45"/>
  <c r="D154" i="46"/>
  <c r="E154" i="46" s="1"/>
  <c r="AN154" i="45"/>
  <c r="D217" i="46"/>
  <c r="E217" i="46" s="1"/>
  <c r="AN217" i="45"/>
  <c r="D249" i="46"/>
  <c r="E249" i="46" s="1"/>
  <c r="AN249" i="45"/>
  <c r="D46" i="46"/>
  <c r="E46" i="46" s="1"/>
  <c r="AN46" i="45"/>
  <c r="D50" i="46"/>
  <c r="E50" i="46" s="1"/>
  <c r="AN50" i="45"/>
  <c r="D259" i="46"/>
  <c r="E259" i="46" s="1"/>
  <c r="AN259" i="45"/>
  <c r="D214" i="46"/>
  <c r="E214" i="46" s="1"/>
  <c r="AN214" i="45"/>
  <c r="D200" i="46"/>
  <c r="E200" i="46" s="1"/>
  <c r="AN200" i="45"/>
  <c r="D119" i="46"/>
  <c r="E119" i="46" s="1"/>
  <c r="AN119" i="45"/>
  <c r="D226" i="46"/>
  <c r="E226" i="46" s="1"/>
  <c r="AN226" i="45"/>
  <c r="D145" i="46"/>
  <c r="E145" i="46" s="1"/>
  <c r="AN145" i="45"/>
  <c r="D104" i="46"/>
  <c r="E104" i="46" s="1"/>
  <c r="AN104" i="45"/>
  <c r="D31" i="46"/>
  <c r="E31" i="46" s="1"/>
  <c r="AN31" i="45"/>
  <c r="D164" i="46"/>
  <c r="E164" i="46" s="1"/>
  <c r="AN164" i="45"/>
  <c r="AN277" i="45"/>
  <c r="D277" i="46"/>
  <c r="E277" i="46" s="1"/>
  <c r="D254" i="46"/>
  <c r="E254" i="46" s="1"/>
  <c r="AN254" i="45"/>
  <c r="D142" i="46"/>
  <c r="E142" i="46" s="1"/>
  <c r="AN142" i="45"/>
  <c r="D205" i="46"/>
  <c r="E205" i="46" s="1"/>
  <c r="AN205" i="45"/>
  <c r="D15" i="46"/>
  <c r="E15" i="46" s="1"/>
  <c r="AN15" i="45"/>
  <c r="D42" i="46"/>
  <c r="E42" i="46" s="1"/>
  <c r="AN42" i="45"/>
  <c r="D19" i="46"/>
  <c r="E19" i="46" s="1"/>
  <c r="AN19" i="45"/>
  <c r="D279" i="46"/>
  <c r="E279" i="46" s="1"/>
  <c r="AN279" i="45"/>
  <c r="D143" i="46"/>
  <c r="E143" i="46" s="1"/>
  <c r="AN143" i="45"/>
  <c r="D242" i="46"/>
  <c r="E242" i="46" s="1"/>
  <c r="AN242" i="45"/>
  <c r="D106" i="46"/>
  <c r="E106" i="46" s="1"/>
  <c r="AN106" i="45"/>
  <c r="D169" i="46"/>
  <c r="E169" i="46" s="1"/>
  <c r="AN169" i="45"/>
  <c r="D220" i="46"/>
  <c r="E220" i="46" s="1"/>
  <c r="AN220" i="45"/>
  <c r="D35" i="46"/>
  <c r="E35" i="46" s="1"/>
  <c r="AN35" i="45"/>
  <c r="D77" i="46"/>
  <c r="E77" i="46" s="1"/>
  <c r="AN77" i="45"/>
  <c r="D39" i="46"/>
  <c r="E39" i="46" s="1"/>
  <c r="AN39" i="45"/>
  <c r="D275" i="46"/>
  <c r="E275" i="46" s="1"/>
  <c r="AN275" i="45"/>
  <c r="D139" i="46"/>
  <c r="E139" i="46" s="1"/>
  <c r="AN139" i="45"/>
  <c r="D289" i="45"/>
  <c r="V3" i="45"/>
  <c r="D21" i="46"/>
  <c r="E21" i="46" s="1"/>
  <c r="AN21" i="45"/>
  <c r="D167" i="46"/>
  <c r="E167" i="46" s="1"/>
  <c r="AN167" i="45"/>
  <c r="D251" i="46"/>
  <c r="E251" i="46" s="1"/>
  <c r="AN251" i="45"/>
  <c r="E289" i="45"/>
  <c r="X3" i="45"/>
  <c r="T4" i="31" s="1"/>
  <c r="D67" i="46"/>
  <c r="E67" i="46" s="1"/>
  <c r="AN67" i="45"/>
  <c r="D278" i="46"/>
  <c r="E278" i="46" s="1"/>
  <c r="AN278" i="45"/>
  <c r="D5" i="46"/>
  <c r="E5" i="46" s="1"/>
  <c r="AN5" i="45"/>
  <c r="H114" i="37"/>
  <c r="AD114" i="37" s="1"/>
  <c r="AE114" i="37" s="1"/>
  <c r="H114" i="36"/>
  <c r="Z114" i="36" s="1"/>
  <c r="H4" i="37"/>
  <c r="AD4" i="37" s="1"/>
  <c r="AE4" i="37" s="1"/>
  <c r="H4" i="36"/>
  <c r="Z4" i="36" s="1"/>
  <c r="H181" i="37"/>
  <c r="AD181" i="37" s="1"/>
  <c r="AE181" i="37" s="1"/>
  <c r="H181" i="36"/>
  <c r="Z181" i="36" s="1"/>
  <c r="H71" i="37"/>
  <c r="AD71" i="37" s="1"/>
  <c r="AE71" i="37" s="1"/>
  <c r="H71" i="36"/>
  <c r="Z71" i="36" s="1"/>
  <c r="H233" i="37"/>
  <c r="AD233" i="37" s="1"/>
  <c r="AE233" i="37" s="1"/>
  <c r="H233" i="36"/>
  <c r="Z233" i="36" s="1"/>
  <c r="G74" i="37"/>
  <c r="AB74" i="37" s="1"/>
  <c r="AC74" i="37" s="1"/>
  <c r="G74" i="36"/>
  <c r="Y74" i="36" s="1"/>
  <c r="G84" i="37"/>
  <c r="AB84" i="37" s="1"/>
  <c r="AC84" i="37" s="1"/>
  <c r="G84" i="36"/>
  <c r="Y84" i="36" s="1"/>
  <c r="G78" i="37"/>
  <c r="AB78" i="37" s="1"/>
  <c r="AC78" i="37" s="1"/>
  <c r="G78" i="36"/>
  <c r="Y78" i="36" s="1"/>
  <c r="G56" i="37"/>
  <c r="AB56" i="37" s="1"/>
  <c r="AC56" i="37" s="1"/>
  <c r="G56" i="36"/>
  <c r="Y56" i="36" s="1"/>
  <c r="G266" i="37"/>
  <c r="AB266" i="37" s="1"/>
  <c r="AC266" i="37" s="1"/>
  <c r="G266" i="36"/>
  <c r="Y266" i="36" s="1"/>
  <c r="D118" i="37"/>
  <c r="V118" i="37" s="1"/>
  <c r="D118" i="36"/>
  <c r="V118" i="36" s="1"/>
  <c r="D8" i="37"/>
  <c r="V8" i="37" s="1"/>
  <c r="D8" i="36"/>
  <c r="V8" i="36" s="1"/>
  <c r="AE8" i="36" s="1"/>
  <c r="AF8" i="36" s="1"/>
  <c r="D26" i="37"/>
  <c r="V26" i="37" s="1"/>
  <c r="D26" i="36"/>
  <c r="V26" i="36" s="1"/>
  <c r="D163" i="37"/>
  <c r="V163" i="37" s="1"/>
  <c r="D163" i="36"/>
  <c r="V163" i="36" s="1"/>
  <c r="D245" i="37"/>
  <c r="V245" i="37" s="1"/>
  <c r="D245" i="36"/>
  <c r="V245" i="36" s="1"/>
  <c r="D227" i="37"/>
  <c r="V227" i="37" s="1"/>
  <c r="D227" i="36"/>
  <c r="V227" i="36" s="1"/>
  <c r="K63" i="37"/>
  <c r="AJ63" i="37" s="1"/>
  <c r="AK63" i="37" s="1"/>
  <c r="K63" i="36"/>
  <c r="AC63" i="36" s="1"/>
  <c r="K104" i="37"/>
  <c r="AJ104" i="37" s="1"/>
  <c r="AK104" i="37" s="1"/>
  <c r="K104" i="36"/>
  <c r="AC104" i="36" s="1"/>
  <c r="K57" i="37"/>
  <c r="AJ57" i="37" s="1"/>
  <c r="AK57" i="37" s="1"/>
  <c r="K57" i="36"/>
  <c r="AC57" i="36" s="1"/>
  <c r="K138" i="37"/>
  <c r="AJ138" i="37" s="1"/>
  <c r="AK138" i="37" s="1"/>
  <c r="K138" i="36"/>
  <c r="AC138" i="36" s="1"/>
  <c r="K187" i="37"/>
  <c r="AJ187" i="37" s="1"/>
  <c r="AK187" i="37" s="1"/>
  <c r="K187" i="36"/>
  <c r="AC187" i="36" s="1"/>
  <c r="K172" i="37"/>
  <c r="AJ172" i="37" s="1"/>
  <c r="AK172" i="37" s="1"/>
  <c r="K172" i="36"/>
  <c r="AC172" i="36" s="1"/>
  <c r="K125" i="37"/>
  <c r="AJ125" i="37" s="1"/>
  <c r="AK125" i="37" s="1"/>
  <c r="K125" i="36"/>
  <c r="AC125" i="36" s="1"/>
  <c r="K265" i="37"/>
  <c r="AJ265" i="37" s="1"/>
  <c r="AK265" i="37" s="1"/>
  <c r="K265" i="36"/>
  <c r="AC265" i="36" s="1"/>
  <c r="K244" i="37"/>
  <c r="AJ244" i="37" s="1"/>
  <c r="AK244" i="37" s="1"/>
  <c r="K244" i="36"/>
  <c r="AC244" i="36" s="1"/>
  <c r="J111" i="37"/>
  <c r="AH111" i="37" s="1"/>
  <c r="AI111" i="37" s="1"/>
  <c r="J111" i="36"/>
  <c r="AB111" i="36" s="1"/>
  <c r="J234" i="37"/>
  <c r="AH234" i="37" s="1"/>
  <c r="AI234" i="37" s="1"/>
  <c r="J234" i="36"/>
  <c r="AB234" i="36" s="1"/>
  <c r="J12" i="37"/>
  <c r="AH12" i="37" s="1"/>
  <c r="AI12" i="37" s="1"/>
  <c r="J12" i="36"/>
  <c r="AB12" i="36" s="1"/>
  <c r="J220" i="37"/>
  <c r="AH220" i="37" s="1"/>
  <c r="AI220" i="37" s="1"/>
  <c r="J220" i="36"/>
  <c r="AB220" i="36" s="1"/>
  <c r="J281" i="37"/>
  <c r="AH281" i="37" s="1"/>
  <c r="AI281" i="37" s="1"/>
  <c r="J281" i="36"/>
  <c r="AB281" i="36" s="1"/>
  <c r="F124" i="37"/>
  <c r="Z124" i="37" s="1"/>
  <c r="AA124" i="37" s="1"/>
  <c r="F124" i="36"/>
  <c r="X124" i="36" s="1"/>
  <c r="F94" i="37"/>
  <c r="Z94" i="37" s="1"/>
  <c r="AA94" i="37" s="1"/>
  <c r="F94" i="36"/>
  <c r="X94" i="36" s="1"/>
  <c r="F80" i="37"/>
  <c r="Z80" i="37" s="1"/>
  <c r="AA80" i="37" s="1"/>
  <c r="F80" i="36"/>
  <c r="X80" i="36" s="1"/>
  <c r="F274" i="37"/>
  <c r="Z274" i="37" s="1"/>
  <c r="AA274" i="37" s="1"/>
  <c r="F274" i="36"/>
  <c r="X274" i="36" s="1"/>
  <c r="F261" i="37"/>
  <c r="Z261" i="37" s="1"/>
  <c r="AA261" i="37" s="1"/>
  <c r="F261" i="36"/>
  <c r="X261" i="36" s="1"/>
  <c r="H65" i="37"/>
  <c r="AD65" i="37" s="1"/>
  <c r="AE65" i="37" s="1"/>
  <c r="H65" i="36"/>
  <c r="Z65" i="36" s="1"/>
  <c r="H129" i="37"/>
  <c r="AD129" i="37" s="1"/>
  <c r="AE129" i="37" s="1"/>
  <c r="H129" i="36"/>
  <c r="Z129" i="36" s="1"/>
  <c r="H58" i="37"/>
  <c r="AD58" i="37" s="1"/>
  <c r="AE58" i="37" s="1"/>
  <c r="H58" i="36"/>
  <c r="Z58" i="36" s="1"/>
  <c r="H122" i="37"/>
  <c r="AD122" i="37" s="1"/>
  <c r="AE122" i="37" s="1"/>
  <c r="H122" i="36"/>
  <c r="Z122" i="36" s="1"/>
  <c r="H186" i="37"/>
  <c r="AD186" i="37" s="1"/>
  <c r="AE186" i="37" s="1"/>
  <c r="H186" i="36"/>
  <c r="Z186" i="36" s="1"/>
  <c r="H35" i="37"/>
  <c r="AD35" i="37" s="1"/>
  <c r="AE35" i="37" s="1"/>
  <c r="H35" i="36"/>
  <c r="Z35" i="36" s="1"/>
  <c r="H99" i="37"/>
  <c r="AD99" i="37" s="1"/>
  <c r="AE99" i="37" s="1"/>
  <c r="H99" i="36"/>
  <c r="Z99" i="36" s="1"/>
  <c r="H163" i="37"/>
  <c r="AD163" i="37" s="1"/>
  <c r="AE163" i="37" s="1"/>
  <c r="H163" i="36"/>
  <c r="Z163" i="36" s="1"/>
  <c r="H222" i="37"/>
  <c r="AD222" i="37" s="1"/>
  <c r="AE222" i="37" s="1"/>
  <c r="H222" i="36"/>
  <c r="Z222" i="36" s="1"/>
  <c r="H12" i="37"/>
  <c r="AD12" i="37" s="1"/>
  <c r="AE12" i="37" s="1"/>
  <c r="H12" i="36"/>
  <c r="Z12" i="36" s="1"/>
  <c r="H76" i="37"/>
  <c r="AD76" i="37" s="1"/>
  <c r="AE76" i="37" s="1"/>
  <c r="H76" i="36"/>
  <c r="Z76" i="36" s="1"/>
  <c r="H140" i="37"/>
  <c r="AD140" i="37" s="1"/>
  <c r="AE140" i="37" s="1"/>
  <c r="H140" i="36"/>
  <c r="Z140" i="36" s="1"/>
  <c r="H204" i="37"/>
  <c r="AD204" i="37" s="1"/>
  <c r="AE204" i="37" s="1"/>
  <c r="H204" i="36"/>
  <c r="Z204" i="36" s="1"/>
  <c r="H61" i="37"/>
  <c r="AD61" i="37" s="1"/>
  <c r="AE61" i="37" s="1"/>
  <c r="H61" i="36"/>
  <c r="Z61" i="36" s="1"/>
  <c r="H125" i="37"/>
  <c r="AD125" i="37" s="1"/>
  <c r="AE125" i="37" s="1"/>
  <c r="H125" i="36"/>
  <c r="Z125" i="36" s="1"/>
  <c r="H189" i="37"/>
  <c r="AD189" i="37" s="1"/>
  <c r="AE189" i="37" s="1"/>
  <c r="H189" i="36"/>
  <c r="Z189" i="36" s="1"/>
  <c r="H6" i="37"/>
  <c r="AD6" i="37" s="1"/>
  <c r="AE6" i="37" s="1"/>
  <c r="H6" i="36"/>
  <c r="Z6" i="36" s="1"/>
  <c r="H70" i="37"/>
  <c r="AD70" i="37" s="1"/>
  <c r="AE70" i="37" s="1"/>
  <c r="H70" i="36"/>
  <c r="Z70" i="36" s="1"/>
  <c r="H134" i="37"/>
  <c r="AD134" i="37" s="1"/>
  <c r="AE134" i="37" s="1"/>
  <c r="H134" i="36"/>
  <c r="Z134" i="36" s="1"/>
  <c r="H198" i="37"/>
  <c r="AD198" i="37" s="1"/>
  <c r="AE198" i="37" s="1"/>
  <c r="H198" i="36"/>
  <c r="Z198" i="36" s="1"/>
  <c r="H15" i="37"/>
  <c r="AD15" i="37" s="1"/>
  <c r="AE15" i="37" s="1"/>
  <c r="H15" i="36"/>
  <c r="Z15" i="36" s="1"/>
  <c r="H79" i="37"/>
  <c r="AD79" i="37" s="1"/>
  <c r="AE79" i="37" s="1"/>
  <c r="H79" i="36"/>
  <c r="Z79" i="36" s="1"/>
  <c r="H143" i="37"/>
  <c r="AD143" i="37" s="1"/>
  <c r="AE143" i="37" s="1"/>
  <c r="H143" i="36"/>
  <c r="Z143" i="36" s="1"/>
  <c r="H207" i="37"/>
  <c r="AD207" i="37" s="1"/>
  <c r="AE207" i="37" s="1"/>
  <c r="H207" i="36"/>
  <c r="Z207" i="36" s="1"/>
  <c r="H24" i="37"/>
  <c r="AD24" i="37" s="1"/>
  <c r="AE24" i="37" s="1"/>
  <c r="H24" i="36"/>
  <c r="Z24" i="36" s="1"/>
  <c r="H88" i="37"/>
  <c r="AD88" i="37" s="1"/>
  <c r="AE88" i="37" s="1"/>
  <c r="H88" i="36"/>
  <c r="Z88" i="36" s="1"/>
  <c r="H152" i="37"/>
  <c r="AD152" i="37" s="1"/>
  <c r="AE152" i="37" s="1"/>
  <c r="H152" i="36"/>
  <c r="Z152" i="36" s="1"/>
  <c r="H216" i="37"/>
  <c r="AD216" i="37" s="1"/>
  <c r="AE216" i="37" s="1"/>
  <c r="H216" i="36"/>
  <c r="Z216" i="36" s="1"/>
  <c r="H241" i="37"/>
  <c r="AD241" i="37" s="1"/>
  <c r="AE241" i="37" s="1"/>
  <c r="H241" i="36"/>
  <c r="Z241" i="36" s="1"/>
  <c r="H242" i="37"/>
  <c r="AD242" i="37" s="1"/>
  <c r="AE242" i="37" s="1"/>
  <c r="H242" i="36"/>
  <c r="Z242" i="36" s="1"/>
  <c r="H243" i="37"/>
  <c r="AD243" i="37" s="1"/>
  <c r="AE243" i="37" s="1"/>
  <c r="H243" i="36"/>
  <c r="Z243" i="36" s="1"/>
  <c r="H260" i="37"/>
  <c r="AD260" i="37" s="1"/>
  <c r="AE260" i="37" s="1"/>
  <c r="H260" i="36"/>
  <c r="Z260" i="36" s="1"/>
  <c r="H253" i="37"/>
  <c r="AD253" i="37" s="1"/>
  <c r="AE253" i="37" s="1"/>
  <c r="H253" i="36"/>
  <c r="Z253" i="36" s="1"/>
  <c r="H254" i="37"/>
  <c r="AD254" i="37" s="1"/>
  <c r="AE254" i="37" s="1"/>
  <c r="H254" i="36"/>
  <c r="Z254" i="36" s="1"/>
  <c r="H239" i="37"/>
  <c r="AD239" i="37" s="1"/>
  <c r="AE239" i="37" s="1"/>
  <c r="H239" i="36"/>
  <c r="Z239" i="36" s="1"/>
  <c r="G18" i="37"/>
  <c r="AB18" i="37" s="1"/>
  <c r="AC18" i="37" s="1"/>
  <c r="G18" i="36"/>
  <c r="Y18" i="36" s="1"/>
  <c r="G82" i="37"/>
  <c r="AB82" i="37" s="1"/>
  <c r="AC82" i="37" s="1"/>
  <c r="G82" i="36"/>
  <c r="Y82" i="36" s="1"/>
  <c r="G170" i="37"/>
  <c r="AB170" i="37" s="1"/>
  <c r="AC170" i="37" s="1"/>
  <c r="G170" i="36"/>
  <c r="Y170" i="36" s="1"/>
  <c r="G67" i="37"/>
  <c r="AB67" i="37" s="1"/>
  <c r="AC67" i="37" s="1"/>
  <c r="G67" i="36"/>
  <c r="Y67" i="36" s="1"/>
  <c r="G131" i="37"/>
  <c r="AB131" i="37" s="1"/>
  <c r="AC131" i="37" s="1"/>
  <c r="G131" i="36"/>
  <c r="Y131" i="36" s="1"/>
  <c r="G195" i="37"/>
  <c r="AB195" i="37" s="1"/>
  <c r="AC195" i="37" s="1"/>
  <c r="G195" i="36"/>
  <c r="Y195" i="36" s="1"/>
  <c r="G138" i="37"/>
  <c r="AB138" i="37" s="1"/>
  <c r="AC138" i="37" s="1"/>
  <c r="G138" i="36"/>
  <c r="Y138" i="36" s="1"/>
  <c r="G28" i="37"/>
  <c r="AB28" i="37" s="1"/>
  <c r="AC28" i="37" s="1"/>
  <c r="G28" i="36"/>
  <c r="Y28" i="36" s="1"/>
  <c r="G92" i="37"/>
  <c r="AB92" i="37" s="1"/>
  <c r="AC92" i="37" s="1"/>
  <c r="G92" i="36"/>
  <c r="Y92" i="36" s="1"/>
  <c r="G156" i="37"/>
  <c r="AB156" i="37" s="1"/>
  <c r="AC156" i="37" s="1"/>
  <c r="G156" i="36"/>
  <c r="Y156" i="36" s="1"/>
  <c r="G213" i="37"/>
  <c r="AB213" i="37" s="1"/>
  <c r="AC213" i="37" s="1"/>
  <c r="G213" i="36"/>
  <c r="Y213" i="36" s="1"/>
  <c r="G61" i="37"/>
  <c r="AB61" i="37" s="1"/>
  <c r="AC61" i="37" s="1"/>
  <c r="G61" i="36"/>
  <c r="Y61" i="36" s="1"/>
  <c r="G125" i="37"/>
  <c r="AB125" i="37" s="1"/>
  <c r="AC125" i="37" s="1"/>
  <c r="G125" i="36"/>
  <c r="Y125" i="36" s="1"/>
  <c r="G189" i="37"/>
  <c r="AB189" i="37" s="1"/>
  <c r="AC189" i="37" s="1"/>
  <c r="G189" i="36"/>
  <c r="Y189" i="36" s="1"/>
  <c r="G86" i="37"/>
  <c r="AB86" i="37" s="1"/>
  <c r="AC86" i="37" s="1"/>
  <c r="G86" i="36"/>
  <c r="Y86" i="36" s="1"/>
  <c r="G150" i="37"/>
  <c r="AB150" i="37" s="1"/>
  <c r="AC150" i="37" s="1"/>
  <c r="G150" i="36"/>
  <c r="Y150" i="36" s="1"/>
  <c r="G219" i="37"/>
  <c r="AB219" i="37" s="1"/>
  <c r="AC219" i="37" s="1"/>
  <c r="G219" i="36"/>
  <c r="Y219" i="36" s="1"/>
  <c r="G15" i="37"/>
  <c r="AB15" i="37" s="1"/>
  <c r="AC15" i="37" s="1"/>
  <c r="G15" i="36"/>
  <c r="Y15" i="36" s="1"/>
  <c r="G79" i="37"/>
  <c r="AB79" i="37" s="1"/>
  <c r="AC79" i="37" s="1"/>
  <c r="G79" i="36"/>
  <c r="Y79" i="36" s="1"/>
  <c r="G143" i="37"/>
  <c r="AB143" i="37" s="1"/>
  <c r="AC143" i="37" s="1"/>
  <c r="G143" i="36"/>
  <c r="Y143" i="36" s="1"/>
  <c r="G207" i="37"/>
  <c r="AB207" i="37" s="1"/>
  <c r="AC207" i="37" s="1"/>
  <c r="G207" i="36"/>
  <c r="Y207" i="36" s="1"/>
  <c r="G30" i="37"/>
  <c r="AB30" i="37" s="1"/>
  <c r="AC30" i="37" s="1"/>
  <c r="G30" i="36"/>
  <c r="Y30" i="36" s="1"/>
  <c r="G64" i="37"/>
  <c r="AB64" i="37" s="1"/>
  <c r="AC64" i="37" s="1"/>
  <c r="G64" i="36"/>
  <c r="Y64" i="36" s="1"/>
  <c r="G128" i="37"/>
  <c r="AB128" i="37" s="1"/>
  <c r="AC128" i="37" s="1"/>
  <c r="G128" i="36"/>
  <c r="Y128" i="36" s="1"/>
  <c r="G192" i="37"/>
  <c r="AB192" i="37" s="1"/>
  <c r="AC192" i="37" s="1"/>
  <c r="G192" i="36"/>
  <c r="Y192" i="36" s="1"/>
  <c r="G17" i="37"/>
  <c r="AB17" i="37" s="1"/>
  <c r="AC17" i="37" s="1"/>
  <c r="G17" i="36"/>
  <c r="Y17" i="36" s="1"/>
  <c r="G81" i="37"/>
  <c r="AB81" i="37" s="1"/>
  <c r="AC81" i="37" s="1"/>
  <c r="G81" i="36"/>
  <c r="Y81" i="36" s="1"/>
  <c r="G145" i="37"/>
  <c r="AB145" i="37" s="1"/>
  <c r="AC145" i="37" s="1"/>
  <c r="G145" i="36"/>
  <c r="Y145" i="36" s="1"/>
  <c r="G209" i="37"/>
  <c r="AB209" i="37" s="1"/>
  <c r="AC209" i="37" s="1"/>
  <c r="G209" i="36"/>
  <c r="Y209" i="36" s="1"/>
  <c r="G274" i="37"/>
  <c r="AB274" i="37" s="1"/>
  <c r="AC274" i="37" s="1"/>
  <c r="G274" i="36"/>
  <c r="Y274" i="36" s="1"/>
  <c r="G275" i="37"/>
  <c r="AB275" i="37" s="1"/>
  <c r="AC275" i="37" s="1"/>
  <c r="G275" i="36"/>
  <c r="Y275" i="36" s="1"/>
  <c r="G276" i="37"/>
  <c r="AB276" i="37" s="1"/>
  <c r="AC276" i="37" s="1"/>
  <c r="G276" i="36"/>
  <c r="Y276" i="36" s="1"/>
  <c r="G214" i="37"/>
  <c r="AB214" i="37" s="1"/>
  <c r="AC214" i="37" s="1"/>
  <c r="G214" i="36"/>
  <c r="Y214" i="36" s="1"/>
  <c r="G278" i="37"/>
  <c r="AB278" i="37" s="1"/>
  <c r="AC278" i="37" s="1"/>
  <c r="G278" i="36"/>
  <c r="Y278" i="36" s="1"/>
  <c r="G271" i="37"/>
  <c r="AB271" i="37" s="1"/>
  <c r="AC271" i="37" s="1"/>
  <c r="G271" i="36"/>
  <c r="Y271" i="36" s="1"/>
  <c r="G256" i="37"/>
  <c r="AB256" i="37" s="1"/>
  <c r="AC256" i="37" s="1"/>
  <c r="G256" i="36"/>
  <c r="Y256" i="36" s="1"/>
  <c r="D5" i="37"/>
  <c r="V5" i="37" s="1"/>
  <c r="D5" i="36"/>
  <c r="V5" i="36" s="1"/>
  <c r="D69" i="37"/>
  <c r="V69" i="37" s="1"/>
  <c r="D69" i="36"/>
  <c r="V69" i="36" s="1"/>
  <c r="D133" i="37"/>
  <c r="V133" i="37" s="1"/>
  <c r="D133" i="36"/>
  <c r="V133" i="36" s="1"/>
  <c r="D62" i="37"/>
  <c r="V62" i="37" s="1"/>
  <c r="D62" i="36"/>
  <c r="V62" i="36" s="1"/>
  <c r="D126" i="37"/>
  <c r="V126" i="37" s="1"/>
  <c r="D126" i="36"/>
  <c r="V126" i="36" s="1"/>
  <c r="D190" i="37"/>
  <c r="V190" i="37" s="1"/>
  <c r="D190" i="36"/>
  <c r="V190" i="36" s="1"/>
  <c r="D7" i="37"/>
  <c r="V7" i="37" s="1"/>
  <c r="D7" i="36"/>
  <c r="V7" i="36" s="1"/>
  <c r="D71" i="37"/>
  <c r="V71" i="37" s="1"/>
  <c r="D71" i="36"/>
  <c r="V71" i="36" s="1"/>
  <c r="D135" i="37"/>
  <c r="V135" i="37" s="1"/>
  <c r="D135" i="36"/>
  <c r="V135" i="36" s="1"/>
  <c r="D199" i="37"/>
  <c r="V199" i="37" s="1"/>
  <c r="D199" i="36"/>
  <c r="V199" i="36" s="1"/>
  <c r="D16" i="37"/>
  <c r="V16" i="37" s="1"/>
  <c r="D16" i="36"/>
  <c r="V16" i="36" s="1"/>
  <c r="D80" i="37"/>
  <c r="V80" i="37" s="1"/>
  <c r="D80" i="36"/>
  <c r="V80" i="36" s="1"/>
  <c r="D144" i="37"/>
  <c r="V144" i="37" s="1"/>
  <c r="D144" i="36"/>
  <c r="V144" i="36" s="1"/>
  <c r="D208" i="37"/>
  <c r="V208" i="37" s="1"/>
  <c r="D208" i="36"/>
  <c r="V208" i="36" s="1"/>
  <c r="D81" i="37"/>
  <c r="V81" i="37" s="1"/>
  <c r="D81" i="36"/>
  <c r="V81" i="36" s="1"/>
  <c r="D145" i="37"/>
  <c r="V145" i="37" s="1"/>
  <c r="D145" i="36"/>
  <c r="V145" i="36" s="1"/>
  <c r="D209" i="37"/>
  <c r="V209" i="37" s="1"/>
  <c r="D209" i="36"/>
  <c r="V209" i="36" s="1"/>
  <c r="D34" i="37"/>
  <c r="V34" i="37" s="1"/>
  <c r="D34" i="36"/>
  <c r="V34" i="36" s="1"/>
  <c r="D98" i="37"/>
  <c r="V98" i="37" s="1"/>
  <c r="D98" i="36"/>
  <c r="V98" i="36" s="1"/>
  <c r="D162" i="37"/>
  <c r="V162" i="37" s="1"/>
  <c r="D162" i="36"/>
  <c r="V162" i="36" s="1"/>
  <c r="D228" i="37"/>
  <c r="V228" i="37" s="1"/>
  <c r="D228" i="36"/>
  <c r="V228" i="36" s="1"/>
  <c r="D43" i="37"/>
  <c r="V43" i="37" s="1"/>
  <c r="D43" i="36"/>
  <c r="V43" i="36" s="1"/>
  <c r="D107" i="37"/>
  <c r="V107" i="37" s="1"/>
  <c r="D107" i="36"/>
  <c r="V107" i="36" s="1"/>
  <c r="D171" i="37"/>
  <c r="V171" i="37" s="1"/>
  <c r="D171" i="36"/>
  <c r="V171" i="36" s="1"/>
  <c r="D268" i="37"/>
  <c r="V268" i="37" s="1"/>
  <c r="D268" i="36"/>
  <c r="V268" i="36" s="1"/>
  <c r="D36" i="37"/>
  <c r="V36" i="37" s="1"/>
  <c r="D36" i="36"/>
  <c r="V36" i="36" s="1"/>
  <c r="AE36" i="36" s="1"/>
  <c r="AF36" i="36" s="1"/>
  <c r="D100" i="37"/>
  <c r="V100" i="37" s="1"/>
  <c r="D100" i="36"/>
  <c r="V100" i="36" s="1"/>
  <c r="D164" i="37"/>
  <c r="V164" i="37" s="1"/>
  <c r="D164" i="36"/>
  <c r="V164" i="36" s="1"/>
  <c r="D214" i="37"/>
  <c r="V214" i="37" s="1"/>
  <c r="D214" i="36"/>
  <c r="V214" i="36" s="1"/>
  <c r="D253" i="37"/>
  <c r="V253" i="37" s="1"/>
  <c r="D253" i="36"/>
  <c r="V253" i="36" s="1"/>
  <c r="AE253" i="36" s="1"/>
  <c r="AF253" i="36" s="1"/>
  <c r="D254" i="37"/>
  <c r="V254" i="37" s="1"/>
  <c r="D254" i="36"/>
  <c r="V254" i="36" s="1"/>
  <c r="D255" i="37"/>
  <c r="V255" i="37" s="1"/>
  <c r="D255" i="36"/>
  <c r="V255" i="36" s="1"/>
  <c r="D264" i="37"/>
  <c r="V264" i="37" s="1"/>
  <c r="D264" i="36"/>
  <c r="V264" i="36" s="1"/>
  <c r="D249" i="37"/>
  <c r="V249" i="37" s="1"/>
  <c r="D249" i="36"/>
  <c r="V249" i="36" s="1"/>
  <c r="D242" i="37"/>
  <c r="V242" i="37" s="1"/>
  <c r="D242" i="36"/>
  <c r="V242" i="36" s="1"/>
  <c r="D235" i="37"/>
  <c r="V235" i="37" s="1"/>
  <c r="D235" i="36"/>
  <c r="V235" i="36" s="1"/>
  <c r="K14" i="37"/>
  <c r="AJ14" i="37" s="1"/>
  <c r="AK14" i="37" s="1"/>
  <c r="K14" i="36"/>
  <c r="AC14" i="36" s="1"/>
  <c r="K78" i="37"/>
  <c r="AJ78" i="37" s="1"/>
  <c r="AK78" i="37" s="1"/>
  <c r="K78" i="36"/>
  <c r="AC78" i="36" s="1"/>
  <c r="K7" i="37"/>
  <c r="AJ7" i="37" s="1"/>
  <c r="AK7" i="37" s="1"/>
  <c r="K7" i="36"/>
  <c r="AC7" i="36" s="1"/>
  <c r="K71" i="37"/>
  <c r="AJ71" i="37" s="1"/>
  <c r="AK71" i="37" s="1"/>
  <c r="K71" i="36"/>
  <c r="AC71" i="36" s="1"/>
  <c r="K135" i="37"/>
  <c r="AJ135" i="37" s="1"/>
  <c r="AK135" i="37" s="1"/>
  <c r="K135" i="36"/>
  <c r="AC135" i="36" s="1"/>
  <c r="K199" i="37"/>
  <c r="AJ199" i="37" s="1"/>
  <c r="AK199" i="37" s="1"/>
  <c r="K199" i="36"/>
  <c r="AC199" i="36" s="1"/>
  <c r="K142" i="37"/>
  <c r="AJ142" i="37" s="1"/>
  <c r="AK142" i="37" s="1"/>
  <c r="K142" i="36"/>
  <c r="AC142" i="36" s="1"/>
  <c r="K48" i="37"/>
  <c r="AJ48" i="37" s="1"/>
  <c r="AK48" i="37" s="1"/>
  <c r="K48" i="36"/>
  <c r="AC48" i="36" s="1"/>
  <c r="K112" i="37"/>
  <c r="AJ112" i="37" s="1"/>
  <c r="AK112" i="37" s="1"/>
  <c r="K112" i="36"/>
  <c r="AC112" i="36" s="1"/>
  <c r="K176" i="37"/>
  <c r="AJ176" i="37" s="1"/>
  <c r="AK176" i="37" s="1"/>
  <c r="K176" i="36"/>
  <c r="AC176" i="36" s="1"/>
  <c r="K269" i="37"/>
  <c r="AJ269" i="37" s="1"/>
  <c r="AK269" i="37" s="1"/>
  <c r="K269" i="36"/>
  <c r="AC269" i="36" s="1"/>
  <c r="K65" i="37"/>
  <c r="AJ65" i="37" s="1"/>
  <c r="AK65" i="37" s="1"/>
  <c r="K65" i="36"/>
  <c r="AC65" i="36" s="1"/>
  <c r="K129" i="37"/>
  <c r="AJ129" i="37" s="1"/>
  <c r="AK129" i="37" s="1"/>
  <c r="K129" i="36"/>
  <c r="AC129" i="36" s="1"/>
  <c r="K193" i="37"/>
  <c r="AJ193" i="37" s="1"/>
  <c r="AK193" i="37" s="1"/>
  <c r="K193" i="36"/>
  <c r="AC193" i="36" s="1"/>
  <c r="K82" i="37"/>
  <c r="AJ82" i="37" s="1"/>
  <c r="AK82" i="37" s="1"/>
  <c r="K82" i="36"/>
  <c r="AC82" i="36" s="1"/>
  <c r="K146" i="37"/>
  <c r="AJ146" i="37" s="1"/>
  <c r="AK146" i="37" s="1"/>
  <c r="K146" i="36"/>
  <c r="AC146" i="36" s="1"/>
  <c r="K210" i="37"/>
  <c r="AJ210" i="37" s="1"/>
  <c r="AK210" i="37" s="1"/>
  <c r="K210" i="36"/>
  <c r="AC210" i="36" s="1"/>
  <c r="K34" i="37"/>
  <c r="AJ34" i="37" s="1"/>
  <c r="AK34" i="37" s="1"/>
  <c r="K34" i="36"/>
  <c r="AC34" i="36" s="1"/>
  <c r="K67" i="37"/>
  <c r="AJ67" i="37" s="1"/>
  <c r="AK67" i="37" s="1"/>
  <c r="K67" i="36"/>
  <c r="AC67" i="36" s="1"/>
  <c r="K131" i="37"/>
  <c r="AJ131" i="37" s="1"/>
  <c r="AK131" i="37" s="1"/>
  <c r="K131" i="36"/>
  <c r="AC131" i="36" s="1"/>
  <c r="K195" i="37"/>
  <c r="AJ195" i="37" s="1"/>
  <c r="AK195" i="37" s="1"/>
  <c r="K195" i="36"/>
  <c r="AC195" i="36" s="1"/>
  <c r="K3" i="37"/>
  <c r="K3" i="36"/>
  <c r="M290" i="34"/>
  <c r="K52" i="37"/>
  <c r="AJ52" i="37" s="1"/>
  <c r="AK52" i="37" s="1"/>
  <c r="K52" i="36"/>
  <c r="AC52" i="36" s="1"/>
  <c r="K116" i="37"/>
  <c r="AJ116" i="37" s="1"/>
  <c r="AK116" i="37" s="1"/>
  <c r="K116" i="36"/>
  <c r="AC116" i="36" s="1"/>
  <c r="K180" i="37"/>
  <c r="AJ180" i="37" s="1"/>
  <c r="AK180" i="37" s="1"/>
  <c r="K180" i="36"/>
  <c r="AC180" i="36" s="1"/>
  <c r="K5" i="37"/>
  <c r="AJ5" i="37" s="1"/>
  <c r="AK5" i="37" s="1"/>
  <c r="K5" i="36"/>
  <c r="AC5" i="36" s="1"/>
  <c r="K69" i="37"/>
  <c r="AJ69" i="37" s="1"/>
  <c r="AK69" i="37" s="1"/>
  <c r="K69" i="36"/>
  <c r="AC69" i="36" s="1"/>
  <c r="K133" i="37"/>
  <c r="AJ133" i="37" s="1"/>
  <c r="AK133" i="37" s="1"/>
  <c r="K133" i="36"/>
  <c r="AC133" i="36" s="1"/>
  <c r="K197" i="37"/>
  <c r="AJ197" i="37" s="1"/>
  <c r="AK197" i="37" s="1"/>
  <c r="K197" i="36"/>
  <c r="AC197" i="36" s="1"/>
  <c r="K262" i="37"/>
  <c r="AJ262" i="37" s="1"/>
  <c r="AK262" i="37" s="1"/>
  <c r="K262" i="36"/>
  <c r="AC262" i="36" s="1"/>
  <c r="K263" i="37"/>
  <c r="AJ263" i="37" s="1"/>
  <c r="AK263" i="37" s="1"/>
  <c r="K263" i="36"/>
  <c r="AC263" i="36" s="1"/>
  <c r="K264" i="37"/>
  <c r="AJ264" i="37" s="1"/>
  <c r="AK264" i="37" s="1"/>
  <c r="K264" i="36"/>
  <c r="AC264" i="36" s="1"/>
  <c r="K273" i="37"/>
  <c r="AJ273" i="37" s="1"/>
  <c r="AK273" i="37" s="1"/>
  <c r="K273" i="36"/>
  <c r="AC273" i="36" s="1"/>
  <c r="K266" i="37"/>
  <c r="AJ266" i="37" s="1"/>
  <c r="AK266" i="37" s="1"/>
  <c r="K266" i="36"/>
  <c r="AC266" i="36" s="1"/>
  <c r="K267" i="37"/>
  <c r="AJ267" i="37" s="1"/>
  <c r="AK267" i="37" s="1"/>
  <c r="K267" i="36"/>
  <c r="AC267" i="36" s="1"/>
  <c r="K252" i="37"/>
  <c r="AJ252" i="37" s="1"/>
  <c r="AK252" i="37" s="1"/>
  <c r="K252" i="36"/>
  <c r="AC252" i="36" s="1"/>
  <c r="J55" i="37"/>
  <c r="AH55" i="37" s="1"/>
  <c r="AI55" i="37" s="1"/>
  <c r="J55" i="36"/>
  <c r="AB55" i="36" s="1"/>
  <c r="J127" i="37"/>
  <c r="AH127" i="37" s="1"/>
  <c r="AI127" i="37" s="1"/>
  <c r="J127" i="36"/>
  <c r="AB127" i="36" s="1"/>
  <c r="J48" i="37"/>
  <c r="AH48" i="37" s="1"/>
  <c r="AI48" i="37" s="1"/>
  <c r="J48" i="36"/>
  <c r="AB48" i="36" s="1"/>
  <c r="J112" i="37"/>
  <c r="AH112" i="37" s="1"/>
  <c r="AI112" i="37" s="1"/>
  <c r="J112" i="36"/>
  <c r="AB112" i="36" s="1"/>
  <c r="J176" i="37"/>
  <c r="AH176" i="37" s="1"/>
  <c r="AI176" i="37" s="1"/>
  <c r="J176" i="36"/>
  <c r="AB176" i="36" s="1"/>
  <c r="J151" i="37"/>
  <c r="AH151" i="37" s="1"/>
  <c r="AI151" i="37" s="1"/>
  <c r="J151" i="36"/>
  <c r="AB151" i="36" s="1"/>
  <c r="J65" i="37"/>
  <c r="AH65" i="37" s="1"/>
  <c r="AI65" i="37" s="1"/>
  <c r="J65" i="36"/>
  <c r="AB65" i="36" s="1"/>
  <c r="J129" i="37"/>
  <c r="AH129" i="37" s="1"/>
  <c r="AI129" i="37" s="1"/>
  <c r="J129" i="36"/>
  <c r="AB129" i="36" s="1"/>
  <c r="J193" i="37"/>
  <c r="AH193" i="37" s="1"/>
  <c r="AI193" i="37" s="1"/>
  <c r="J193" i="36"/>
  <c r="AB193" i="36" s="1"/>
  <c r="J3" i="37"/>
  <c r="J3" i="36"/>
  <c r="L290" i="34"/>
  <c r="J66" i="37"/>
  <c r="AH66" i="37" s="1"/>
  <c r="AI66" i="37" s="1"/>
  <c r="J66" i="36"/>
  <c r="AB66" i="36" s="1"/>
  <c r="J130" i="37"/>
  <c r="AH130" i="37" s="1"/>
  <c r="AI130" i="37" s="1"/>
  <c r="J130" i="36"/>
  <c r="AB130" i="36" s="1"/>
  <c r="J194" i="37"/>
  <c r="AH194" i="37" s="1"/>
  <c r="AI194" i="37" s="1"/>
  <c r="J194" i="36"/>
  <c r="AB194" i="36" s="1"/>
  <c r="J254" i="37"/>
  <c r="AH254" i="37" s="1"/>
  <c r="AI254" i="37" s="1"/>
  <c r="J254" i="36"/>
  <c r="AB254" i="36" s="1"/>
  <c r="J75" i="37"/>
  <c r="AH75" i="37" s="1"/>
  <c r="AI75" i="37" s="1"/>
  <c r="J75" i="36"/>
  <c r="AB75" i="36" s="1"/>
  <c r="J139" i="37"/>
  <c r="AH139" i="37" s="1"/>
  <c r="AI139" i="37" s="1"/>
  <c r="J139" i="36"/>
  <c r="AB139" i="36" s="1"/>
  <c r="J203" i="37"/>
  <c r="AH203" i="37" s="1"/>
  <c r="AI203" i="37" s="1"/>
  <c r="J203" i="36"/>
  <c r="AB203" i="36" s="1"/>
  <c r="J20" i="37"/>
  <c r="AH20" i="37" s="1"/>
  <c r="AI20" i="37" s="1"/>
  <c r="J20" i="36"/>
  <c r="AB20" i="36" s="1"/>
  <c r="J84" i="37"/>
  <c r="AH84" i="37" s="1"/>
  <c r="AI84" i="37" s="1"/>
  <c r="J84" i="36"/>
  <c r="AB84" i="36" s="1"/>
  <c r="J148" i="37"/>
  <c r="AH148" i="37" s="1"/>
  <c r="AI148" i="37" s="1"/>
  <c r="J148" i="36"/>
  <c r="AB148" i="36" s="1"/>
  <c r="J212" i="37"/>
  <c r="AH212" i="37" s="1"/>
  <c r="AI212" i="37" s="1"/>
  <c r="J212" i="36"/>
  <c r="AB212" i="36" s="1"/>
  <c r="J29" i="37"/>
  <c r="AH29" i="37" s="1"/>
  <c r="AI29" i="37" s="1"/>
  <c r="J29" i="36"/>
  <c r="AB29" i="36" s="1"/>
  <c r="J93" i="37"/>
  <c r="AH93" i="37" s="1"/>
  <c r="AI93" i="37" s="1"/>
  <c r="J93" i="36"/>
  <c r="AB93" i="36" s="1"/>
  <c r="J157" i="37"/>
  <c r="AH157" i="37" s="1"/>
  <c r="AI157" i="37" s="1"/>
  <c r="J157" i="36"/>
  <c r="AB157" i="36" s="1"/>
  <c r="J224" i="37"/>
  <c r="AH224" i="37" s="1"/>
  <c r="AI224" i="37" s="1"/>
  <c r="J224" i="36"/>
  <c r="AB224" i="36" s="1"/>
  <c r="J14" i="37"/>
  <c r="AH14" i="37" s="1"/>
  <c r="AI14" i="37" s="1"/>
  <c r="J14" i="36"/>
  <c r="AB14" i="36" s="1"/>
  <c r="J78" i="37"/>
  <c r="AH78" i="37" s="1"/>
  <c r="AI78" i="37" s="1"/>
  <c r="J78" i="36"/>
  <c r="AB78" i="36" s="1"/>
  <c r="J142" i="37"/>
  <c r="AH142" i="37" s="1"/>
  <c r="AI142" i="37" s="1"/>
  <c r="J142" i="36"/>
  <c r="AB142" i="36" s="1"/>
  <c r="J206" i="37"/>
  <c r="AH206" i="37" s="1"/>
  <c r="AI206" i="37" s="1"/>
  <c r="J206" i="36"/>
  <c r="AB206" i="36" s="1"/>
  <c r="J287" i="37"/>
  <c r="AH287" i="37" s="1"/>
  <c r="AI287" i="37" s="1"/>
  <c r="J287" i="36"/>
  <c r="AB287" i="36" s="1"/>
  <c r="J288" i="37"/>
  <c r="AH288" i="37" s="1"/>
  <c r="AI288" i="37" s="1"/>
  <c r="J288" i="36"/>
  <c r="AB288" i="36" s="1"/>
  <c r="J242" i="37"/>
  <c r="AH242" i="37" s="1"/>
  <c r="AI242" i="37" s="1"/>
  <c r="J242" i="36"/>
  <c r="AB242" i="36" s="1"/>
  <c r="J235" i="37"/>
  <c r="AH235" i="37" s="1"/>
  <c r="AI235" i="37" s="1"/>
  <c r="J235" i="36"/>
  <c r="AB235" i="36" s="1"/>
  <c r="J236" i="37"/>
  <c r="AH236" i="37" s="1"/>
  <c r="AI236" i="37" s="1"/>
  <c r="J236" i="36"/>
  <c r="AB236" i="36" s="1"/>
  <c r="J221" i="37"/>
  <c r="AH221" i="37" s="1"/>
  <c r="AI221" i="37" s="1"/>
  <c r="J221" i="36"/>
  <c r="AB221" i="36" s="1"/>
  <c r="J285" i="37"/>
  <c r="AH285" i="37" s="1"/>
  <c r="AI285" i="37" s="1"/>
  <c r="J285" i="36"/>
  <c r="AB285" i="36" s="1"/>
  <c r="F19" i="37"/>
  <c r="Z19" i="37" s="1"/>
  <c r="AA19" i="37" s="1"/>
  <c r="F19" i="36"/>
  <c r="X19" i="36" s="1"/>
  <c r="F51" i="37"/>
  <c r="Z51" i="37" s="1"/>
  <c r="AA51" i="37" s="1"/>
  <c r="F51" i="36"/>
  <c r="X51" i="36" s="1"/>
  <c r="F4" i="37"/>
  <c r="Z4" i="37" s="1"/>
  <c r="AA4" i="37" s="1"/>
  <c r="F4" i="36"/>
  <c r="X4" i="36" s="1"/>
  <c r="F68" i="37"/>
  <c r="Z68" i="37" s="1"/>
  <c r="AA68" i="37" s="1"/>
  <c r="F68" i="36"/>
  <c r="X68" i="36" s="1"/>
  <c r="F132" i="37"/>
  <c r="Z132" i="37" s="1"/>
  <c r="AA132" i="37" s="1"/>
  <c r="F132" i="36"/>
  <c r="X132" i="36" s="1"/>
  <c r="F196" i="37"/>
  <c r="Z196" i="37" s="1"/>
  <c r="AA196" i="37" s="1"/>
  <c r="F196" i="36"/>
  <c r="X196" i="36" s="1"/>
  <c r="F13" i="37"/>
  <c r="Z13" i="37" s="1"/>
  <c r="AA13" i="37" s="1"/>
  <c r="F13" i="36"/>
  <c r="X13" i="36" s="1"/>
  <c r="F77" i="37"/>
  <c r="Z77" i="37" s="1"/>
  <c r="AA77" i="37" s="1"/>
  <c r="F77" i="36"/>
  <c r="X77" i="36" s="1"/>
  <c r="F141" i="37"/>
  <c r="Z141" i="37" s="1"/>
  <c r="AA141" i="37" s="1"/>
  <c r="F141" i="36"/>
  <c r="X141" i="36" s="1"/>
  <c r="F205" i="37"/>
  <c r="Z205" i="37" s="1"/>
  <c r="AA205" i="37" s="1"/>
  <c r="F205" i="36"/>
  <c r="X205" i="36" s="1"/>
  <c r="F38" i="37"/>
  <c r="Z38" i="37" s="1"/>
  <c r="AA38" i="37" s="1"/>
  <c r="F38" i="36"/>
  <c r="X38" i="36" s="1"/>
  <c r="F102" i="37"/>
  <c r="Z102" i="37" s="1"/>
  <c r="AA102" i="37" s="1"/>
  <c r="F102" i="36"/>
  <c r="X102" i="36" s="1"/>
  <c r="F166" i="37"/>
  <c r="Z166" i="37" s="1"/>
  <c r="AA166" i="37" s="1"/>
  <c r="F166" i="36"/>
  <c r="X166" i="36" s="1"/>
  <c r="F230" i="37"/>
  <c r="Z230" i="37" s="1"/>
  <c r="AA230" i="37" s="1"/>
  <c r="F230" i="36"/>
  <c r="X230" i="36" s="1"/>
  <c r="F71" i="37"/>
  <c r="Z71" i="37" s="1"/>
  <c r="AA71" i="37" s="1"/>
  <c r="F71" i="36"/>
  <c r="X71" i="36" s="1"/>
  <c r="F135" i="37"/>
  <c r="Z135" i="37" s="1"/>
  <c r="AA135" i="37" s="1"/>
  <c r="F135" i="36"/>
  <c r="X135" i="36" s="1"/>
  <c r="F199" i="37"/>
  <c r="Z199" i="37" s="1"/>
  <c r="AA199" i="37" s="1"/>
  <c r="F199" i="36"/>
  <c r="X199" i="36" s="1"/>
  <c r="F24" i="37"/>
  <c r="Z24" i="37" s="1"/>
  <c r="AA24" i="37" s="1"/>
  <c r="F24" i="36"/>
  <c r="X24" i="36" s="1"/>
  <c r="F88" i="37"/>
  <c r="Z88" i="37" s="1"/>
  <c r="AA88" i="37" s="1"/>
  <c r="F88" i="36"/>
  <c r="X88" i="36" s="1"/>
  <c r="F152" i="37"/>
  <c r="Z152" i="37" s="1"/>
  <c r="AA152" i="37" s="1"/>
  <c r="F152" i="36"/>
  <c r="X152" i="36" s="1"/>
  <c r="F155" i="37"/>
  <c r="Z155" i="37" s="1"/>
  <c r="AA155" i="37" s="1"/>
  <c r="F155" i="36"/>
  <c r="X155" i="36" s="1"/>
  <c r="F49" i="37"/>
  <c r="Z49" i="37" s="1"/>
  <c r="AA49" i="37" s="1"/>
  <c r="F49" i="36"/>
  <c r="X49" i="36" s="1"/>
  <c r="F113" i="37"/>
  <c r="Z113" i="37" s="1"/>
  <c r="AA113" i="37" s="1"/>
  <c r="F113" i="36"/>
  <c r="X113" i="36" s="1"/>
  <c r="F177" i="37"/>
  <c r="Z177" i="37" s="1"/>
  <c r="AA177" i="37" s="1"/>
  <c r="F177" i="36"/>
  <c r="X177" i="36" s="1"/>
  <c r="F139" i="37"/>
  <c r="Z139" i="37" s="1"/>
  <c r="AA139" i="37" s="1"/>
  <c r="F139" i="36"/>
  <c r="X139" i="36" s="1"/>
  <c r="F10" i="37"/>
  <c r="Z10" i="37" s="1"/>
  <c r="AA10" i="37" s="1"/>
  <c r="F10" i="36"/>
  <c r="X10" i="36" s="1"/>
  <c r="F74" i="37"/>
  <c r="Z74" i="37" s="1"/>
  <c r="AA74" i="37" s="1"/>
  <c r="F74" i="36"/>
  <c r="X74" i="36" s="1"/>
  <c r="F138" i="37"/>
  <c r="Z138" i="37" s="1"/>
  <c r="AA138" i="37" s="1"/>
  <c r="F138" i="36"/>
  <c r="X138" i="36" s="1"/>
  <c r="F202" i="37"/>
  <c r="Z202" i="37" s="1"/>
  <c r="AA202" i="37" s="1"/>
  <c r="F202" i="36"/>
  <c r="X202" i="36" s="1"/>
  <c r="F267" i="37"/>
  <c r="Z267" i="37" s="1"/>
  <c r="AA267" i="37" s="1"/>
  <c r="F267" i="36"/>
  <c r="X267" i="36" s="1"/>
  <c r="F268" i="37"/>
  <c r="Z268" i="37" s="1"/>
  <c r="AA268" i="37" s="1"/>
  <c r="F268" i="36"/>
  <c r="X268" i="36" s="1"/>
  <c r="F269" i="37"/>
  <c r="Z269" i="37" s="1"/>
  <c r="AA269" i="37" s="1"/>
  <c r="F269" i="36"/>
  <c r="X269" i="36" s="1"/>
  <c r="F278" i="37"/>
  <c r="Z278" i="37" s="1"/>
  <c r="AA278" i="37" s="1"/>
  <c r="F278" i="36"/>
  <c r="X278" i="36" s="1"/>
  <c r="F263" i="37"/>
  <c r="Z263" i="37" s="1"/>
  <c r="AA263" i="37" s="1"/>
  <c r="F263" i="36"/>
  <c r="X263" i="36" s="1"/>
  <c r="F256" i="37"/>
  <c r="Z256" i="37" s="1"/>
  <c r="AA256" i="37" s="1"/>
  <c r="F256" i="36"/>
  <c r="X256" i="36" s="1"/>
  <c r="F241" i="37"/>
  <c r="Z241" i="37" s="1"/>
  <c r="AA241" i="37" s="1"/>
  <c r="F241" i="36"/>
  <c r="X241" i="36" s="1"/>
  <c r="H27" i="37"/>
  <c r="AD27" i="37" s="1"/>
  <c r="AE27" i="37" s="1"/>
  <c r="H27" i="36"/>
  <c r="Z27" i="36" s="1"/>
  <c r="H196" i="37"/>
  <c r="AD196" i="37" s="1"/>
  <c r="AE196" i="37" s="1"/>
  <c r="H196" i="36"/>
  <c r="Z196" i="36" s="1"/>
  <c r="H199" i="37"/>
  <c r="AD199" i="37" s="1"/>
  <c r="AE199" i="37" s="1"/>
  <c r="H199" i="36"/>
  <c r="Z199" i="36" s="1"/>
  <c r="H252" i="37"/>
  <c r="AD252" i="37" s="1"/>
  <c r="AE252" i="37" s="1"/>
  <c r="H252" i="36"/>
  <c r="Z252" i="36" s="1"/>
  <c r="G3" i="37"/>
  <c r="G3" i="36"/>
  <c r="I290" i="34"/>
  <c r="G148" i="37"/>
  <c r="AB148" i="37" s="1"/>
  <c r="AC148" i="37" s="1"/>
  <c r="G148" i="36"/>
  <c r="Y148" i="36" s="1"/>
  <c r="G142" i="37"/>
  <c r="AB142" i="37" s="1"/>
  <c r="AC142" i="37" s="1"/>
  <c r="G142" i="36"/>
  <c r="Y142" i="36" s="1"/>
  <c r="G6" i="37"/>
  <c r="AB6" i="37" s="1"/>
  <c r="AC6" i="37" s="1"/>
  <c r="G6" i="36"/>
  <c r="Y6" i="36" s="1"/>
  <c r="G201" i="37"/>
  <c r="AB201" i="37" s="1"/>
  <c r="AC201" i="37" s="1"/>
  <c r="G201" i="36"/>
  <c r="Y201" i="36" s="1"/>
  <c r="G263" i="37"/>
  <c r="AB263" i="37" s="1"/>
  <c r="AC263" i="37" s="1"/>
  <c r="G263" i="36"/>
  <c r="Y263" i="36" s="1"/>
  <c r="D125" i="37"/>
  <c r="V125" i="37" s="1"/>
  <c r="D125" i="36"/>
  <c r="V125" i="36" s="1"/>
  <c r="D127" i="37"/>
  <c r="V127" i="37" s="1"/>
  <c r="D127" i="36"/>
  <c r="V127" i="36" s="1"/>
  <c r="D73" i="37"/>
  <c r="V73" i="37" s="1"/>
  <c r="D73" i="36"/>
  <c r="V73" i="36" s="1"/>
  <c r="D216" i="37"/>
  <c r="V216" i="37" s="1"/>
  <c r="D216" i="36"/>
  <c r="V216" i="36" s="1"/>
  <c r="D92" i="37"/>
  <c r="V92" i="37" s="1"/>
  <c r="D92" i="36"/>
  <c r="V92" i="36" s="1"/>
  <c r="D247" i="37"/>
  <c r="V247" i="37" s="1"/>
  <c r="D247" i="36"/>
  <c r="V247" i="36" s="1"/>
  <c r="K70" i="37"/>
  <c r="AJ70" i="37" s="1"/>
  <c r="AK70" i="37" s="1"/>
  <c r="K70" i="36"/>
  <c r="AC70" i="36" s="1"/>
  <c r="K261" i="37"/>
  <c r="AJ261" i="37" s="1"/>
  <c r="AK261" i="37" s="1"/>
  <c r="K261" i="36"/>
  <c r="AC261" i="36" s="1"/>
  <c r="K277" i="37"/>
  <c r="AJ277" i="37" s="1"/>
  <c r="AK277" i="37" s="1"/>
  <c r="K277" i="36"/>
  <c r="AC277" i="36" s="1"/>
  <c r="K202" i="37"/>
  <c r="AJ202" i="37" s="1"/>
  <c r="AK202" i="37" s="1"/>
  <c r="K202" i="36"/>
  <c r="AC202" i="36" s="1"/>
  <c r="K44" i="37"/>
  <c r="AJ44" i="37" s="1"/>
  <c r="AK44" i="37" s="1"/>
  <c r="K44" i="36"/>
  <c r="AC44" i="36" s="1"/>
  <c r="K189" i="37"/>
  <c r="AJ189" i="37" s="1"/>
  <c r="AK189" i="37" s="1"/>
  <c r="K189" i="36"/>
  <c r="AC189" i="36" s="1"/>
  <c r="K259" i="37"/>
  <c r="AJ259" i="37" s="1"/>
  <c r="AK259" i="37" s="1"/>
  <c r="K259" i="36"/>
  <c r="AC259" i="36" s="1"/>
  <c r="J40" i="37"/>
  <c r="AH40" i="37" s="1"/>
  <c r="AI40" i="37" s="1"/>
  <c r="J40" i="36"/>
  <c r="AB40" i="36" s="1"/>
  <c r="J185" i="37"/>
  <c r="AH185" i="37" s="1"/>
  <c r="AI185" i="37" s="1"/>
  <c r="J185" i="36"/>
  <c r="AB185" i="36" s="1"/>
  <c r="J131" i="37"/>
  <c r="AH131" i="37" s="1"/>
  <c r="AI131" i="37" s="1"/>
  <c r="J131" i="36"/>
  <c r="AB131" i="36" s="1"/>
  <c r="J21" i="37"/>
  <c r="AH21" i="37" s="1"/>
  <c r="AI21" i="37" s="1"/>
  <c r="J21" i="36"/>
  <c r="AB21" i="36" s="1"/>
  <c r="J134" i="37"/>
  <c r="AH134" i="37" s="1"/>
  <c r="AI134" i="37" s="1"/>
  <c r="J134" i="36"/>
  <c r="AB134" i="36" s="1"/>
  <c r="J228" i="37"/>
  <c r="AH228" i="37" s="1"/>
  <c r="AI228" i="37" s="1"/>
  <c r="J228" i="36"/>
  <c r="AB228" i="36" s="1"/>
  <c r="F123" i="37"/>
  <c r="Z123" i="37" s="1"/>
  <c r="AA123" i="37" s="1"/>
  <c r="F123" i="36"/>
  <c r="X123" i="36" s="1"/>
  <c r="F133" i="37"/>
  <c r="Z133" i="37" s="1"/>
  <c r="AA133" i="37" s="1"/>
  <c r="F133" i="36"/>
  <c r="X133" i="36" s="1"/>
  <c r="F16" i="37"/>
  <c r="Z16" i="37" s="1"/>
  <c r="AA16" i="37" s="1"/>
  <c r="F16" i="36"/>
  <c r="X16" i="36" s="1"/>
  <c r="F130" i="37"/>
  <c r="Z130" i="37" s="1"/>
  <c r="AA130" i="37" s="1"/>
  <c r="F130" i="36"/>
  <c r="X130" i="36" s="1"/>
  <c r="H9" i="37"/>
  <c r="AD9" i="37" s="1"/>
  <c r="AE9" i="37" s="1"/>
  <c r="H9" i="36"/>
  <c r="Z9" i="36" s="1"/>
  <c r="H73" i="37"/>
  <c r="AD73" i="37" s="1"/>
  <c r="AE73" i="37" s="1"/>
  <c r="H73" i="36"/>
  <c r="Z73" i="36" s="1"/>
  <c r="H3" i="37"/>
  <c r="H3" i="36"/>
  <c r="J290" i="34"/>
  <c r="H66" i="37"/>
  <c r="AD66" i="37" s="1"/>
  <c r="AE66" i="37" s="1"/>
  <c r="H66" i="36"/>
  <c r="Z66" i="36" s="1"/>
  <c r="H130" i="37"/>
  <c r="AD130" i="37" s="1"/>
  <c r="AE130" i="37" s="1"/>
  <c r="H130" i="36"/>
  <c r="Z130" i="36" s="1"/>
  <c r="H194" i="37"/>
  <c r="AD194" i="37" s="1"/>
  <c r="AE194" i="37" s="1"/>
  <c r="H194" i="36"/>
  <c r="Z194" i="36" s="1"/>
  <c r="H43" i="37"/>
  <c r="AD43" i="37" s="1"/>
  <c r="AE43" i="37" s="1"/>
  <c r="H43" i="36"/>
  <c r="Z43" i="36" s="1"/>
  <c r="H107" i="37"/>
  <c r="AD107" i="37" s="1"/>
  <c r="AE107" i="37" s="1"/>
  <c r="H107" i="36"/>
  <c r="Z107" i="36" s="1"/>
  <c r="H171" i="37"/>
  <c r="AD171" i="37" s="1"/>
  <c r="AE171" i="37" s="1"/>
  <c r="H171" i="36"/>
  <c r="Z171" i="36" s="1"/>
  <c r="H232" i="37"/>
  <c r="AD232" i="37" s="1"/>
  <c r="AE232" i="37" s="1"/>
  <c r="H232" i="36"/>
  <c r="Z232" i="36" s="1"/>
  <c r="H20" i="37"/>
  <c r="AD20" i="37" s="1"/>
  <c r="AE20" i="37" s="1"/>
  <c r="H20" i="36"/>
  <c r="Z20" i="36" s="1"/>
  <c r="H84" i="37"/>
  <c r="AD84" i="37" s="1"/>
  <c r="AE84" i="37" s="1"/>
  <c r="H84" i="36"/>
  <c r="Z84" i="36" s="1"/>
  <c r="H148" i="37"/>
  <c r="AD148" i="37" s="1"/>
  <c r="AE148" i="37" s="1"/>
  <c r="H148" i="36"/>
  <c r="Z148" i="36" s="1"/>
  <c r="H212" i="37"/>
  <c r="AD212" i="37" s="1"/>
  <c r="AE212" i="37" s="1"/>
  <c r="H212" i="36"/>
  <c r="Z212" i="36" s="1"/>
  <c r="H69" i="37"/>
  <c r="AD69" i="37" s="1"/>
  <c r="AE69" i="37" s="1"/>
  <c r="H69" i="36"/>
  <c r="Z69" i="36" s="1"/>
  <c r="H133" i="37"/>
  <c r="AD133" i="37" s="1"/>
  <c r="AE133" i="37" s="1"/>
  <c r="H133" i="36"/>
  <c r="Z133" i="36" s="1"/>
  <c r="H197" i="37"/>
  <c r="AD197" i="37" s="1"/>
  <c r="AE197" i="37" s="1"/>
  <c r="H197" i="36"/>
  <c r="Z197" i="36" s="1"/>
  <c r="H14" i="37"/>
  <c r="AD14" i="37" s="1"/>
  <c r="AE14" i="37" s="1"/>
  <c r="H14" i="36"/>
  <c r="Z14" i="36" s="1"/>
  <c r="H78" i="37"/>
  <c r="AD78" i="37" s="1"/>
  <c r="AE78" i="37" s="1"/>
  <c r="H78" i="36"/>
  <c r="Z78" i="36" s="1"/>
  <c r="H142" i="37"/>
  <c r="AD142" i="37" s="1"/>
  <c r="AE142" i="37" s="1"/>
  <c r="H142" i="36"/>
  <c r="Z142" i="36" s="1"/>
  <c r="H206" i="37"/>
  <c r="AD206" i="37" s="1"/>
  <c r="AE206" i="37" s="1"/>
  <c r="H206" i="36"/>
  <c r="Z206" i="36" s="1"/>
  <c r="H23" i="37"/>
  <c r="AD23" i="37" s="1"/>
  <c r="AE23" i="37" s="1"/>
  <c r="H23" i="36"/>
  <c r="Z23" i="36" s="1"/>
  <c r="H87" i="37"/>
  <c r="AD87" i="37" s="1"/>
  <c r="AE87" i="37" s="1"/>
  <c r="H87" i="36"/>
  <c r="Z87" i="36" s="1"/>
  <c r="H151" i="37"/>
  <c r="AD151" i="37" s="1"/>
  <c r="AE151" i="37" s="1"/>
  <c r="H151" i="36"/>
  <c r="Z151" i="36" s="1"/>
  <c r="H217" i="37"/>
  <c r="AD217" i="37" s="1"/>
  <c r="AE217" i="37" s="1"/>
  <c r="H217" i="36"/>
  <c r="Z217" i="36" s="1"/>
  <c r="H32" i="37"/>
  <c r="AD32" i="37" s="1"/>
  <c r="AE32" i="37" s="1"/>
  <c r="H32" i="36"/>
  <c r="Z32" i="36" s="1"/>
  <c r="H96" i="37"/>
  <c r="AD96" i="37" s="1"/>
  <c r="AE96" i="37" s="1"/>
  <c r="H96" i="36"/>
  <c r="Z96" i="36" s="1"/>
  <c r="H160" i="37"/>
  <c r="AD160" i="37" s="1"/>
  <c r="AE160" i="37" s="1"/>
  <c r="H160" i="36"/>
  <c r="Z160" i="36" s="1"/>
  <c r="H240" i="37"/>
  <c r="AD240" i="37" s="1"/>
  <c r="AE240" i="37" s="1"/>
  <c r="H240" i="36"/>
  <c r="Z240" i="36" s="1"/>
  <c r="H249" i="37"/>
  <c r="AD249" i="37" s="1"/>
  <c r="AE249" i="37" s="1"/>
  <c r="H249" i="36"/>
  <c r="Z249" i="36" s="1"/>
  <c r="H250" i="37"/>
  <c r="AD250" i="37" s="1"/>
  <c r="AE250" i="37" s="1"/>
  <c r="H250" i="36"/>
  <c r="Z250" i="36" s="1"/>
  <c r="H251" i="37"/>
  <c r="AD251" i="37" s="1"/>
  <c r="AE251" i="37" s="1"/>
  <c r="H251" i="36"/>
  <c r="Z251" i="36" s="1"/>
  <c r="H268" i="37"/>
  <c r="AD268" i="37" s="1"/>
  <c r="AE268" i="37" s="1"/>
  <c r="H268" i="36"/>
  <c r="Z268" i="36" s="1"/>
  <c r="H261" i="37"/>
  <c r="AD261" i="37" s="1"/>
  <c r="AE261" i="37" s="1"/>
  <c r="H261" i="36"/>
  <c r="Z261" i="36" s="1"/>
  <c r="H262" i="37"/>
  <c r="AD262" i="37" s="1"/>
  <c r="AE262" i="37" s="1"/>
  <c r="H262" i="36"/>
  <c r="Z262" i="36" s="1"/>
  <c r="H247" i="37"/>
  <c r="AD247" i="37" s="1"/>
  <c r="AE247" i="37" s="1"/>
  <c r="H247" i="36"/>
  <c r="Z247" i="36" s="1"/>
  <c r="G26" i="37"/>
  <c r="AB26" i="37" s="1"/>
  <c r="AC26" i="37" s="1"/>
  <c r="G26" i="36"/>
  <c r="Y26" i="36" s="1"/>
  <c r="G90" i="37"/>
  <c r="AB90" i="37" s="1"/>
  <c r="AC90" i="37" s="1"/>
  <c r="G90" i="36"/>
  <c r="Y90" i="36" s="1"/>
  <c r="G11" i="37"/>
  <c r="AB11" i="37" s="1"/>
  <c r="AC11" i="37" s="1"/>
  <c r="G11" i="36"/>
  <c r="Y11" i="36" s="1"/>
  <c r="G75" i="37"/>
  <c r="AB75" i="37" s="1"/>
  <c r="AC75" i="37" s="1"/>
  <c r="G75" i="36"/>
  <c r="Y75" i="36" s="1"/>
  <c r="G139" i="37"/>
  <c r="AB139" i="37" s="1"/>
  <c r="AC139" i="37" s="1"/>
  <c r="G139" i="36"/>
  <c r="Y139" i="36" s="1"/>
  <c r="G203" i="37"/>
  <c r="AB203" i="37" s="1"/>
  <c r="AC203" i="37" s="1"/>
  <c r="G203" i="36"/>
  <c r="Y203" i="36" s="1"/>
  <c r="G162" i="37"/>
  <c r="AB162" i="37" s="1"/>
  <c r="AC162" i="37" s="1"/>
  <c r="G162" i="36"/>
  <c r="Y162" i="36" s="1"/>
  <c r="G36" i="37"/>
  <c r="AB36" i="37" s="1"/>
  <c r="AC36" i="37" s="1"/>
  <c r="G36" i="36"/>
  <c r="Y36" i="36" s="1"/>
  <c r="G100" i="37"/>
  <c r="AB100" i="37" s="1"/>
  <c r="AC100" i="37" s="1"/>
  <c r="G100" i="36"/>
  <c r="Y100" i="36" s="1"/>
  <c r="G164" i="37"/>
  <c r="AB164" i="37" s="1"/>
  <c r="AC164" i="37" s="1"/>
  <c r="G164" i="36"/>
  <c r="Y164" i="36" s="1"/>
  <c r="G5" i="37"/>
  <c r="AB5" i="37" s="1"/>
  <c r="AC5" i="37" s="1"/>
  <c r="G5" i="36"/>
  <c r="Y5" i="36" s="1"/>
  <c r="G69" i="37"/>
  <c r="AB69" i="37" s="1"/>
  <c r="AC69" i="37" s="1"/>
  <c r="G69" i="36"/>
  <c r="Y69" i="36" s="1"/>
  <c r="G133" i="37"/>
  <c r="AB133" i="37" s="1"/>
  <c r="AC133" i="37" s="1"/>
  <c r="G133" i="36"/>
  <c r="Y133" i="36" s="1"/>
  <c r="G197" i="37"/>
  <c r="AB197" i="37" s="1"/>
  <c r="AC197" i="37" s="1"/>
  <c r="G197" i="36"/>
  <c r="Y197" i="36" s="1"/>
  <c r="G94" i="37"/>
  <c r="AB94" i="37" s="1"/>
  <c r="AC94" i="37" s="1"/>
  <c r="G94" i="36"/>
  <c r="Y94" i="36" s="1"/>
  <c r="G158" i="37"/>
  <c r="AB158" i="37" s="1"/>
  <c r="AC158" i="37" s="1"/>
  <c r="G158" i="36"/>
  <c r="Y158" i="36" s="1"/>
  <c r="G220" i="37"/>
  <c r="AB220" i="37" s="1"/>
  <c r="AC220" i="37" s="1"/>
  <c r="G220" i="36"/>
  <c r="Y220" i="36" s="1"/>
  <c r="G23" i="37"/>
  <c r="AB23" i="37" s="1"/>
  <c r="AC23" i="37" s="1"/>
  <c r="G23" i="36"/>
  <c r="Y23" i="36" s="1"/>
  <c r="G87" i="37"/>
  <c r="AB87" i="37" s="1"/>
  <c r="AC87" i="37" s="1"/>
  <c r="G87" i="36"/>
  <c r="Y87" i="36" s="1"/>
  <c r="G151" i="37"/>
  <c r="AB151" i="37" s="1"/>
  <c r="AC151" i="37" s="1"/>
  <c r="G151" i="36"/>
  <c r="Y151" i="36" s="1"/>
  <c r="G217" i="37"/>
  <c r="AB217" i="37" s="1"/>
  <c r="AC217" i="37" s="1"/>
  <c r="G217" i="36"/>
  <c r="Y217" i="36" s="1"/>
  <c r="G8" i="37"/>
  <c r="AB8" i="37" s="1"/>
  <c r="AC8" i="37" s="1"/>
  <c r="G8" i="36"/>
  <c r="Y8" i="36" s="1"/>
  <c r="G72" i="37"/>
  <c r="AB72" i="37" s="1"/>
  <c r="AC72" i="37" s="1"/>
  <c r="G72" i="36"/>
  <c r="Y72" i="36" s="1"/>
  <c r="G136" i="37"/>
  <c r="AB136" i="37" s="1"/>
  <c r="AC136" i="37" s="1"/>
  <c r="G136" i="36"/>
  <c r="Y136" i="36" s="1"/>
  <c r="G200" i="37"/>
  <c r="AB200" i="37" s="1"/>
  <c r="AC200" i="37" s="1"/>
  <c r="G200" i="36"/>
  <c r="Y200" i="36" s="1"/>
  <c r="G25" i="37"/>
  <c r="AB25" i="37" s="1"/>
  <c r="AC25" i="37" s="1"/>
  <c r="G25" i="36"/>
  <c r="Y25" i="36" s="1"/>
  <c r="G89" i="37"/>
  <c r="AB89" i="37" s="1"/>
  <c r="AC89" i="37" s="1"/>
  <c r="G89" i="36"/>
  <c r="Y89" i="36" s="1"/>
  <c r="G153" i="37"/>
  <c r="AB153" i="37" s="1"/>
  <c r="AC153" i="37" s="1"/>
  <c r="G153" i="36"/>
  <c r="Y153" i="36" s="1"/>
  <c r="G281" i="37"/>
  <c r="AB281" i="37" s="1"/>
  <c r="AC281" i="37" s="1"/>
  <c r="G281" i="36"/>
  <c r="Y281" i="36" s="1"/>
  <c r="G282" i="37"/>
  <c r="AB282" i="37" s="1"/>
  <c r="AC282" i="37" s="1"/>
  <c r="G282" i="36"/>
  <c r="Y282" i="36" s="1"/>
  <c r="G283" i="37"/>
  <c r="AB283" i="37" s="1"/>
  <c r="AC283" i="37" s="1"/>
  <c r="G283" i="36"/>
  <c r="Y283" i="36" s="1"/>
  <c r="G284" i="37"/>
  <c r="AB284" i="37" s="1"/>
  <c r="AC284" i="37" s="1"/>
  <c r="G284" i="36"/>
  <c r="Y284" i="36" s="1"/>
  <c r="G222" i="37"/>
  <c r="AB222" i="37" s="1"/>
  <c r="AC222" i="37" s="1"/>
  <c r="G222" i="36"/>
  <c r="Y222" i="36" s="1"/>
  <c r="G286" i="37"/>
  <c r="AB286" i="37" s="1"/>
  <c r="AC286" i="37" s="1"/>
  <c r="G286" i="36"/>
  <c r="Y286" i="36" s="1"/>
  <c r="G279" i="37"/>
  <c r="AB279" i="37" s="1"/>
  <c r="AC279" i="37" s="1"/>
  <c r="G279" i="36"/>
  <c r="Y279" i="36" s="1"/>
  <c r="G264" i="37"/>
  <c r="AB264" i="37" s="1"/>
  <c r="AC264" i="37" s="1"/>
  <c r="G264" i="36"/>
  <c r="Y264" i="36" s="1"/>
  <c r="D13" i="37"/>
  <c r="V13" i="37" s="1"/>
  <c r="D13" i="36"/>
  <c r="V13" i="36" s="1"/>
  <c r="D77" i="37"/>
  <c r="V77" i="37" s="1"/>
  <c r="D77" i="36"/>
  <c r="V77" i="36" s="1"/>
  <c r="D6" i="37"/>
  <c r="V6" i="37" s="1"/>
  <c r="D6" i="36"/>
  <c r="V6" i="36" s="1"/>
  <c r="D70" i="37"/>
  <c r="V70" i="37" s="1"/>
  <c r="D70" i="36"/>
  <c r="V70" i="36" s="1"/>
  <c r="D134" i="37"/>
  <c r="V134" i="37" s="1"/>
  <c r="D134" i="36"/>
  <c r="V134" i="36" s="1"/>
  <c r="D198" i="37"/>
  <c r="V198" i="37" s="1"/>
  <c r="D198" i="36"/>
  <c r="V198" i="36" s="1"/>
  <c r="D15" i="37"/>
  <c r="V15" i="37" s="1"/>
  <c r="D15" i="36"/>
  <c r="V15" i="36" s="1"/>
  <c r="D79" i="37"/>
  <c r="V79" i="37" s="1"/>
  <c r="D79" i="36"/>
  <c r="V79" i="36" s="1"/>
  <c r="D143" i="37"/>
  <c r="V143" i="37" s="1"/>
  <c r="D143" i="36"/>
  <c r="V143" i="36" s="1"/>
  <c r="D207" i="37"/>
  <c r="V207" i="37" s="1"/>
  <c r="D207" i="36"/>
  <c r="V207" i="36" s="1"/>
  <c r="D24" i="37"/>
  <c r="V24" i="37" s="1"/>
  <c r="D24" i="36"/>
  <c r="V24" i="36" s="1"/>
  <c r="D88" i="37"/>
  <c r="V88" i="37" s="1"/>
  <c r="D88" i="36"/>
  <c r="V88" i="36" s="1"/>
  <c r="D152" i="37"/>
  <c r="V152" i="37" s="1"/>
  <c r="D152" i="36"/>
  <c r="V152" i="36" s="1"/>
  <c r="D218" i="37"/>
  <c r="V218" i="37" s="1"/>
  <c r="D218" i="36"/>
  <c r="V218" i="36" s="1"/>
  <c r="D89" i="37"/>
  <c r="V89" i="37" s="1"/>
  <c r="D89" i="36"/>
  <c r="V89" i="36" s="1"/>
  <c r="AE89" i="36" s="1"/>
  <c r="AF89" i="36" s="1"/>
  <c r="D153" i="37"/>
  <c r="V153" i="37" s="1"/>
  <c r="D153" i="36"/>
  <c r="V153" i="36" s="1"/>
  <c r="D224" i="37"/>
  <c r="V224" i="37" s="1"/>
  <c r="D224" i="36"/>
  <c r="V224" i="36" s="1"/>
  <c r="D42" i="37"/>
  <c r="V42" i="37" s="1"/>
  <c r="D42" i="36"/>
  <c r="V42" i="36" s="1"/>
  <c r="D106" i="37"/>
  <c r="V106" i="37" s="1"/>
  <c r="D106" i="36"/>
  <c r="V106" i="36" s="1"/>
  <c r="AE106" i="36" s="1"/>
  <c r="AF106" i="36" s="1"/>
  <c r="D170" i="37"/>
  <c r="V170" i="37" s="1"/>
  <c r="D170" i="36"/>
  <c r="V170" i="36" s="1"/>
  <c r="D236" i="37"/>
  <c r="V236" i="37" s="1"/>
  <c r="D236" i="36"/>
  <c r="V236" i="36" s="1"/>
  <c r="D51" i="37"/>
  <c r="V51" i="37" s="1"/>
  <c r="D51" i="36"/>
  <c r="V51" i="36" s="1"/>
  <c r="D115" i="37"/>
  <c r="V115" i="37" s="1"/>
  <c r="D115" i="36"/>
  <c r="V115" i="36" s="1"/>
  <c r="D179" i="37"/>
  <c r="V179" i="37" s="1"/>
  <c r="D179" i="36"/>
  <c r="V179" i="36" s="1"/>
  <c r="D173" i="37"/>
  <c r="V173" i="37" s="1"/>
  <c r="D173" i="36"/>
  <c r="V173" i="36" s="1"/>
  <c r="D44" i="37"/>
  <c r="V44" i="37" s="1"/>
  <c r="D44" i="36"/>
  <c r="V44" i="36" s="1"/>
  <c r="D108" i="37"/>
  <c r="V108" i="37" s="1"/>
  <c r="D108" i="36"/>
  <c r="V108" i="36" s="1"/>
  <c r="D172" i="37"/>
  <c r="V172" i="37" s="1"/>
  <c r="D172" i="36"/>
  <c r="V172" i="36" s="1"/>
  <c r="D222" i="37"/>
  <c r="V222" i="37" s="1"/>
  <c r="D222" i="36"/>
  <c r="V222" i="36" s="1"/>
  <c r="D261" i="37"/>
  <c r="V261" i="37" s="1"/>
  <c r="D261" i="36"/>
  <c r="V261" i="36" s="1"/>
  <c r="D262" i="37"/>
  <c r="V262" i="37" s="1"/>
  <c r="D262" i="36"/>
  <c r="V262" i="36" s="1"/>
  <c r="AE262" i="36" s="1"/>
  <c r="AF262" i="36" s="1"/>
  <c r="D263" i="37"/>
  <c r="V263" i="37" s="1"/>
  <c r="D263" i="36"/>
  <c r="V263" i="36" s="1"/>
  <c r="D272" i="37"/>
  <c r="V272" i="37" s="1"/>
  <c r="D272" i="36"/>
  <c r="V272" i="36" s="1"/>
  <c r="D257" i="37"/>
  <c r="V257" i="37" s="1"/>
  <c r="D257" i="36"/>
  <c r="V257" i="36" s="1"/>
  <c r="D250" i="37"/>
  <c r="V250" i="37" s="1"/>
  <c r="D250" i="36"/>
  <c r="V250" i="36" s="1"/>
  <c r="D243" i="37"/>
  <c r="V243" i="37" s="1"/>
  <c r="D243" i="36"/>
  <c r="V243" i="36" s="1"/>
  <c r="K22" i="37"/>
  <c r="AJ22" i="37" s="1"/>
  <c r="AK22" i="37" s="1"/>
  <c r="K22" i="36"/>
  <c r="AC22" i="36" s="1"/>
  <c r="K86" i="37"/>
  <c r="AJ86" i="37" s="1"/>
  <c r="AK86" i="37" s="1"/>
  <c r="K86" i="36"/>
  <c r="AC86" i="36" s="1"/>
  <c r="K15" i="37"/>
  <c r="AJ15" i="37" s="1"/>
  <c r="AK15" i="37" s="1"/>
  <c r="K15" i="36"/>
  <c r="AC15" i="36" s="1"/>
  <c r="K79" i="37"/>
  <c r="AJ79" i="37" s="1"/>
  <c r="AK79" i="37" s="1"/>
  <c r="K79" i="36"/>
  <c r="AC79" i="36" s="1"/>
  <c r="K143" i="37"/>
  <c r="AJ143" i="37" s="1"/>
  <c r="AK143" i="37" s="1"/>
  <c r="K143" i="36"/>
  <c r="AC143" i="36" s="1"/>
  <c r="K207" i="37"/>
  <c r="AJ207" i="37" s="1"/>
  <c r="AK207" i="37" s="1"/>
  <c r="K207" i="36"/>
  <c r="AC207" i="36" s="1"/>
  <c r="K166" i="37"/>
  <c r="AJ166" i="37" s="1"/>
  <c r="AK166" i="37" s="1"/>
  <c r="K166" i="36"/>
  <c r="AC166" i="36" s="1"/>
  <c r="K56" i="37"/>
  <c r="AJ56" i="37" s="1"/>
  <c r="AK56" i="37" s="1"/>
  <c r="K56" i="36"/>
  <c r="AC56" i="36" s="1"/>
  <c r="K120" i="37"/>
  <c r="AJ120" i="37" s="1"/>
  <c r="AK120" i="37" s="1"/>
  <c r="K120" i="36"/>
  <c r="AC120" i="36" s="1"/>
  <c r="K184" i="37"/>
  <c r="AJ184" i="37" s="1"/>
  <c r="AK184" i="37" s="1"/>
  <c r="K184" i="36"/>
  <c r="AC184" i="36" s="1"/>
  <c r="K9" i="37"/>
  <c r="AJ9" i="37" s="1"/>
  <c r="AK9" i="37" s="1"/>
  <c r="K9" i="36"/>
  <c r="AC9" i="36" s="1"/>
  <c r="K73" i="37"/>
  <c r="AJ73" i="37" s="1"/>
  <c r="AK73" i="37" s="1"/>
  <c r="K73" i="36"/>
  <c r="AC73" i="36" s="1"/>
  <c r="K137" i="37"/>
  <c r="AJ137" i="37" s="1"/>
  <c r="AK137" i="37" s="1"/>
  <c r="K137" i="36"/>
  <c r="AC137" i="36" s="1"/>
  <c r="K201" i="37"/>
  <c r="AJ201" i="37" s="1"/>
  <c r="AK201" i="37" s="1"/>
  <c r="K201" i="36"/>
  <c r="AC201" i="36" s="1"/>
  <c r="K90" i="37"/>
  <c r="AJ90" i="37" s="1"/>
  <c r="AK90" i="37" s="1"/>
  <c r="K90" i="36"/>
  <c r="AC90" i="36" s="1"/>
  <c r="K154" i="37"/>
  <c r="AJ154" i="37" s="1"/>
  <c r="AK154" i="37" s="1"/>
  <c r="K154" i="36"/>
  <c r="AC154" i="36" s="1"/>
  <c r="K214" i="37"/>
  <c r="AJ214" i="37" s="1"/>
  <c r="AK214" i="37" s="1"/>
  <c r="K214" i="36"/>
  <c r="AC214" i="36" s="1"/>
  <c r="K11" i="37"/>
  <c r="AJ11" i="37" s="1"/>
  <c r="AK11" i="37" s="1"/>
  <c r="K11" i="36"/>
  <c r="AC11" i="36" s="1"/>
  <c r="K75" i="37"/>
  <c r="AJ75" i="37" s="1"/>
  <c r="AK75" i="37" s="1"/>
  <c r="K75" i="36"/>
  <c r="AC75" i="36" s="1"/>
  <c r="K139" i="37"/>
  <c r="AJ139" i="37" s="1"/>
  <c r="AK139" i="37" s="1"/>
  <c r="K139" i="36"/>
  <c r="AC139" i="36" s="1"/>
  <c r="K203" i="37"/>
  <c r="AJ203" i="37" s="1"/>
  <c r="AK203" i="37" s="1"/>
  <c r="K203" i="36"/>
  <c r="AC203" i="36" s="1"/>
  <c r="K26" i="37"/>
  <c r="AJ26" i="37" s="1"/>
  <c r="AK26" i="37" s="1"/>
  <c r="K26" i="36"/>
  <c r="AC26" i="36" s="1"/>
  <c r="K60" i="37"/>
  <c r="AJ60" i="37" s="1"/>
  <c r="AK60" i="37" s="1"/>
  <c r="K60" i="36"/>
  <c r="AC60" i="36" s="1"/>
  <c r="K124" i="37"/>
  <c r="AJ124" i="37" s="1"/>
  <c r="AK124" i="37" s="1"/>
  <c r="K124" i="36"/>
  <c r="AC124" i="36" s="1"/>
  <c r="K188" i="37"/>
  <c r="AJ188" i="37" s="1"/>
  <c r="AK188" i="37" s="1"/>
  <c r="K188" i="36"/>
  <c r="AC188" i="36" s="1"/>
  <c r="K13" i="37"/>
  <c r="AJ13" i="37" s="1"/>
  <c r="AK13" i="37" s="1"/>
  <c r="K13" i="36"/>
  <c r="AC13" i="36" s="1"/>
  <c r="K77" i="37"/>
  <c r="AJ77" i="37" s="1"/>
  <c r="AK77" i="37" s="1"/>
  <c r="K77" i="36"/>
  <c r="AC77" i="36" s="1"/>
  <c r="K141" i="37"/>
  <c r="AJ141" i="37" s="1"/>
  <c r="AK141" i="37" s="1"/>
  <c r="K141" i="36"/>
  <c r="AC141" i="36" s="1"/>
  <c r="K205" i="37"/>
  <c r="AJ205" i="37" s="1"/>
  <c r="AK205" i="37" s="1"/>
  <c r="K205" i="36"/>
  <c r="AC205" i="36" s="1"/>
  <c r="K270" i="37"/>
  <c r="AJ270" i="37" s="1"/>
  <c r="AK270" i="37" s="1"/>
  <c r="K270" i="36"/>
  <c r="AC270" i="36" s="1"/>
  <c r="K271" i="37"/>
  <c r="AJ271" i="37" s="1"/>
  <c r="AK271" i="37" s="1"/>
  <c r="K271" i="36"/>
  <c r="AC271" i="36" s="1"/>
  <c r="K272" i="37"/>
  <c r="AJ272" i="37" s="1"/>
  <c r="AK272" i="37" s="1"/>
  <c r="K272" i="36"/>
  <c r="AC272" i="36" s="1"/>
  <c r="K281" i="37"/>
  <c r="AJ281" i="37" s="1"/>
  <c r="AK281" i="37" s="1"/>
  <c r="K281" i="36"/>
  <c r="AC281" i="36" s="1"/>
  <c r="K274" i="37"/>
  <c r="AJ274" i="37" s="1"/>
  <c r="AK274" i="37" s="1"/>
  <c r="K274" i="36"/>
  <c r="AC274" i="36" s="1"/>
  <c r="K275" i="37"/>
  <c r="AJ275" i="37" s="1"/>
  <c r="AK275" i="37" s="1"/>
  <c r="K275" i="36"/>
  <c r="AC275" i="36" s="1"/>
  <c r="K260" i="37"/>
  <c r="AJ260" i="37" s="1"/>
  <c r="AK260" i="37" s="1"/>
  <c r="K260" i="36"/>
  <c r="AC260" i="36" s="1"/>
  <c r="J95" i="37"/>
  <c r="AH95" i="37" s="1"/>
  <c r="AI95" i="37" s="1"/>
  <c r="J95" i="36"/>
  <c r="AB95" i="36" s="1"/>
  <c r="J15" i="37"/>
  <c r="AH15" i="37" s="1"/>
  <c r="AI15" i="37" s="1"/>
  <c r="J15" i="36"/>
  <c r="AB15" i="36" s="1"/>
  <c r="J56" i="37"/>
  <c r="AH56" i="37" s="1"/>
  <c r="AI56" i="37" s="1"/>
  <c r="J56" i="36"/>
  <c r="AB56" i="36" s="1"/>
  <c r="J120" i="37"/>
  <c r="AH120" i="37" s="1"/>
  <c r="AI120" i="37" s="1"/>
  <c r="J120" i="36"/>
  <c r="AB120" i="36" s="1"/>
  <c r="J184" i="37"/>
  <c r="AH184" i="37" s="1"/>
  <c r="AI184" i="37" s="1"/>
  <c r="J184" i="36"/>
  <c r="AB184" i="36" s="1"/>
  <c r="J9" i="37"/>
  <c r="AH9" i="37" s="1"/>
  <c r="AI9" i="37" s="1"/>
  <c r="J9" i="36"/>
  <c r="AB9" i="36" s="1"/>
  <c r="J73" i="37"/>
  <c r="AH73" i="37" s="1"/>
  <c r="AI73" i="37" s="1"/>
  <c r="J73" i="36"/>
  <c r="AB73" i="36" s="1"/>
  <c r="J137" i="37"/>
  <c r="AH137" i="37" s="1"/>
  <c r="AI137" i="37" s="1"/>
  <c r="J137" i="36"/>
  <c r="AB137" i="36" s="1"/>
  <c r="J201" i="37"/>
  <c r="AH201" i="37" s="1"/>
  <c r="AI201" i="37" s="1"/>
  <c r="J201" i="36"/>
  <c r="AB201" i="36" s="1"/>
  <c r="J10" i="37"/>
  <c r="AH10" i="37" s="1"/>
  <c r="AI10" i="37" s="1"/>
  <c r="J10" i="36"/>
  <c r="AB10" i="36" s="1"/>
  <c r="J74" i="37"/>
  <c r="AH74" i="37" s="1"/>
  <c r="AI74" i="37" s="1"/>
  <c r="J74" i="36"/>
  <c r="AB74" i="36" s="1"/>
  <c r="J138" i="37"/>
  <c r="AH138" i="37" s="1"/>
  <c r="AI138" i="37" s="1"/>
  <c r="J138" i="36"/>
  <c r="AB138" i="36" s="1"/>
  <c r="J202" i="37"/>
  <c r="AH202" i="37" s="1"/>
  <c r="AI202" i="37" s="1"/>
  <c r="J202" i="36"/>
  <c r="AB202" i="36" s="1"/>
  <c r="J262" i="37"/>
  <c r="AH262" i="37" s="1"/>
  <c r="AI262" i="37" s="1"/>
  <c r="J262" i="36"/>
  <c r="AB262" i="36" s="1"/>
  <c r="J83" i="37"/>
  <c r="AH83" i="37" s="1"/>
  <c r="AI83" i="37" s="1"/>
  <c r="J83" i="36"/>
  <c r="AB83" i="36" s="1"/>
  <c r="J147" i="37"/>
  <c r="AH147" i="37" s="1"/>
  <c r="AI147" i="37" s="1"/>
  <c r="J147" i="36"/>
  <c r="AB147" i="36" s="1"/>
  <c r="J211" i="37"/>
  <c r="AH211" i="37" s="1"/>
  <c r="AI211" i="37" s="1"/>
  <c r="J211" i="36"/>
  <c r="AB211" i="36" s="1"/>
  <c r="J28" i="37"/>
  <c r="AH28" i="37" s="1"/>
  <c r="AI28" i="37" s="1"/>
  <c r="J28" i="36"/>
  <c r="AB28" i="36" s="1"/>
  <c r="J92" i="37"/>
  <c r="AH92" i="37" s="1"/>
  <c r="AI92" i="37" s="1"/>
  <c r="J92" i="36"/>
  <c r="AB92" i="36" s="1"/>
  <c r="J156" i="37"/>
  <c r="AH156" i="37" s="1"/>
  <c r="AI156" i="37" s="1"/>
  <c r="J156" i="36"/>
  <c r="AB156" i="36" s="1"/>
  <c r="J286" i="37"/>
  <c r="AH286" i="37" s="1"/>
  <c r="AI286" i="37" s="1"/>
  <c r="J286" i="36"/>
  <c r="AB286" i="36" s="1"/>
  <c r="J37" i="37"/>
  <c r="AH37" i="37" s="1"/>
  <c r="AI37" i="37" s="1"/>
  <c r="J37" i="36"/>
  <c r="AB37" i="36" s="1"/>
  <c r="J101" i="37"/>
  <c r="AH101" i="37" s="1"/>
  <c r="AI101" i="37" s="1"/>
  <c r="J101" i="36"/>
  <c r="AB101" i="36" s="1"/>
  <c r="J165" i="37"/>
  <c r="AH165" i="37" s="1"/>
  <c r="AI165" i="37" s="1"/>
  <c r="J165" i="36"/>
  <c r="AB165" i="36" s="1"/>
  <c r="J143" i="37"/>
  <c r="AH143" i="37" s="1"/>
  <c r="AI143" i="37" s="1"/>
  <c r="J143" i="36"/>
  <c r="AB143" i="36" s="1"/>
  <c r="J22" i="37"/>
  <c r="AH22" i="37" s="1"/>
  <c r="AI22" i="37" s="1"/>
  <c r="J22" i="36"/>
  <c r="AB22" i="36" s="1"/>
  <c r="J86" i="37"/>
  <c r="AH86" i="37" s="1"/>
  <c r="AI86" i="37" s="1"/>
  <c r="J86" i="36"/>
  <c r="AB86" i="36" s="1"/>
  <c r="J150" i="37"/>
  <c r="AH150" i="37" s="1"/>
  <c r="AI150" i="37" s="1"/>
  <c r="J150" i="36"/>
  <c r="AB150" i="36" s="1"/>
  <c r="J231" i="37"/>
  <c r="AH231" i="37" s="1"/>
  <c r="AI231" i="37" s="1"/>
  <c r="J231" i="36"/>
  <c r="AB231" i="36" s="1"/>
  <c r="J232" i="37"/>
  <c r="AH232" i="37" s="1"/>
  <c r="AI232" i="37" s="1"/>
  <c r="J232" i="36"/>
  <c r="AB232" i="36" s="1"/>
  <c r="J233" i="37"/>
  <c r="AH233" i="37" s="1"/>
  <c r="AI233" i="37" s="1"/>
  <c r="J233" i="36"/>
  <c r="AB233" i="36" s="1"/>
  <c r="J250" i="37"/>
  <c r="AH250" i="37" s="1"/>
  <c r="AI250" i="37" s="1"/>
  <c r="J250" i="36"/>
  <c r="AB250" i="36" s="1"/>
  <c r="J243" i="37"/>
  <c r="AH243" i="37" s="1"/>
  <c r="AI243" i="37" s="1"/>
  <c r="J243" i="36"/>
  <c r="AB243" i="36" s="1"/>
  <c r="J244" i="37"/>
  <c r="AH244" i="37" s="1"/>
  <c r="AI244" i="37" s="1"/>
  <c r="J244" i="36"/>
  <c r="AB244" i="36" s="1"/>
  <c r="J229" i="37"/>
  <c r="AH229" i="37" s="1"/>
  <c r="AI229" i="37" s="1"/>
  <c r="J229" i="36"/>
  <c r="AB229" i="36" s="1"/>
  <c r="F35" i="37"/>
  <c r="Z35" i="37" s="1"/>
  <c r="AA35" i="37" s="1"/>
  <c r="F35" i="36"/>
  <c r="X35" i="36" s="1"/>
  <c r="F99" i="37"/>
  <c r="Z99" i="37" s="1"/>
  <c r="AA99" i="37" s="1"/>
  <c r="F99" i="36"/>
  <c r="X99" i="36" s="1"/>
  <c r="F12" i="37"/>
  <c r="Z12" i="37" s="1"/>
  <c r="AA12" i="37" s="1"/>
  <c r="F12" i="36"/>
  <c r="X12" i="36" s="1"/>
  <c r="F76" i="37"/>
  <c r="Z76" i="37" s="1"/>
  <c r="AA76" i="37" s="1"/>
  <c r="F76" i="36"/>
  <c r="X76" i="36" s="1"/>
  <c r="F140" i="37"/>
  <c r="Z140" i="37" s="1"/>
  <c r="AA140" i="37" s="1"/>
  <c r="F140" i="36"/>
  <c r="X140" i="36" s="1"/>
  <c r="F204" i="37"/>
  <c r="Z204" i="37" s="1"/>
  <c r="AA204" i="37" s="1"/>
  <c r="F204" i="36"/>
  <c r="X204" i="36" s="1"/>
  <c r="F21" i="37"/>
  <c r="Z21" i="37" s="1"/>
  <c r="AA21" i="37" s="1"/>
  <c r="F21" i="36"/>
  <c r="X21" i="36" s="1"/>
  <c r="F85" i="37"/>
  <c r="Z85" i="37" s="1"/>
  <c r="AA85" i="37" s="1"/>
  <c r="F85" i="36"/>
  <c r="X85" i="36" s="1"/>
  <c r="F149" i="37"/>
  <c r="Z149" i="37" s="1"/>
  <c r="AA149" i="37" s="1"/>
  <c r="F149" i="36"/>
  <c r="X149" i="36" s="1"/>
  <c r="F221" i="37"/>
  <c r="Z221" i="37" s="1"/>
  <c r="AA221" i="37" s="1"/>
  <c r="F221" i="36"/>
  <c r="X221" i="36" s="1"/>
  <c r="F46" i="37"/>
  <c r="Z46" i="37" s="1"/>
  <c r="AA46" i="37" s="1"/>
  <c r="F46" i="36"/>
  <c r="X46" i="36" s="1"/>
  <c r="F110" i="37"/>
  <c r="Z110" i="37" s="1"/>
  <c r="AA110" i="37" s="1"/>
  <c r="F110" i="36"/>
  <c r="X110" i="36" s="1"/>
  <c r="F174" i="37"/>
  <c r="Z174" i="37" s="1"/>
  <c r="AA174" i="37" s="1"/>
  <c r="F174" i="36"/>
  <c r="X174" i="36" s="1"/>
  <c r="F242" i="37"/>
  <c r="Z242" i="37" s="1"/>
  <c r="AA242" i="37" s="1"/>
  <c r="F242" i="36"/>
  <c r="X242" i="36" s="1"/>
  <c r="F79" i="37"/>
  <c r="Z79" i="37" s="1"/>
  <c r="AA79" i="37" s="1"/>
  <c r="F79" i="36"/>
  <c r="X79" i="36" s="1"/>
  <c r="F143" i="37"/>
  <c r="Z143" i="37" s="1"/>
  <c r="AA143" i="37" s="1"/>
  <c r="F143" i="36"/>
  <c r="X143" i="36" s="1"/>
  <c r="F207" i="37"/>
  <c r="Z207" i="37" s="1"/>
  <c r="AA207" i="37" s="1"/>
  <c r="F207" i="36"/>
  <c r="X207" i="36" s="1"/>
  <c r="F32" i="37"/>
  <c r="Z32" i="37" s="1"/>
  <c r="AA32" i="37" s="1"/>
  <c r="F32" i="36"/>
  <c r="X32" i="36" s="1"/>
  <c r="F96" i="37"/>
  <c r="Z96" i="37" s="1"/>
  <c r="AA96" i="37" s="1"/>
  <c r="F96" i="36"/>
  <c r="X96" i="36" s="1"/>
  <c r="F160" i="37"/>
  <c r="Z160" i="37" s="1"/>
  <c r="AA160" i="37" s="1"/>
  <c r="F160" i="36"/>
  <c r="X160" i="36" s="1"/>
  <c r="F15" i="37"/>
  <c r="Z15" i="37" s="1"/>
  <c r="AA15" i="37" s="1"/>
  <c r="F15" i="36"/>
  <c r="X15" i="36" s="1"/>
  <c r="F57" i="37"/>
  <c r="Z57" i="37" s="1"/>
  <c r="AA57" i="37" s="1"/>
  <c r="F57" i="36"/>
  <c r="X57" i="36" s="1"/>
  <c r="F121" i="37"/>
  <c r="Z121" i="37" s="1"/>
  <c r="AA121" i="37" s="1"/>
  <c r="F121" i="36"/>
  <c r="X121" i="36" s="1"/>
  <c r="F185" i="37"/>
  <c r="Z185" i="37" s="1"/>
  <c r="AA185" i="37" s="1"/>
  <c r="F185" i="36"/>
  <c r="X185" i="36" s="1"/>
  <c r="F163" i="37"/>
  <c r="Z163" i="37" s="1"/>
  <c r="AA163" i="37" s="1"/>
  <c r="F163" i="36"/>
  <c r="X163" i="36" s="1"/>
  <c r="F18" i="37"/>
  <c r="Z18" i="37" s="1"/>
  <c r="AA18" i="37" s="1"/>
  <c r="F18" i="36"/>
  <c r="X18" i="36" s="1"/>
  <c r="F82" i="37"/>
  <c r="Z82" i="37" s="1"/>
  <c r="AA82" i="37" s="1"/>
  <c r="F82" i="36"/>
  <c r="X82" i="36" s="1"/>
  <c r="F146" i="37"/>
  <c r="Z146" i="37" s="1"/>
  <c r="AA146" i="37" s="1"/>
  <c r="F146" i="36"/>
  <c r="X146" i="36" s="1"/>
  <c r="F210" i="37"/>
  <c r="Z210" i="37" s="1"/>
  <c r="AA210" i="37" s="1"/>
  <c r="F210" i="36"/>
  <c r="X210" i="36" s="1"/>
  <c r="F275" i="37"/>
  <c r="Z275" i="37" s="1"/>
  <c r="AA275" i="37" s="1"/>
  <c r="F275" i="36"/>
  <c r="X275" i="36" s="1"/>
  <c r="F276" i="37"/>
  <c r="Z276" i="37" s="1"/>
  <c r="AA276" i="37" s="1"/>
  <c r="F276" i="36"/>
  <c r="X276" i="36" s="1"/>
  <c r="F277" i="37"/>
  <c r="Z277" i="37" s="1"/>
  <c r="AA277" i="37" s="1"/>
  <c r="F277" i="36"/>
  <c r="X277" i="36" s="1"/>
  <c r="F286" i="37"/>
  <c r="Z286" i="37" s="1"/>
  <c r="AA286" i="37" s="1"/>
  <c r="F286" i="36"/>
  <c r="X286" i="36" s="1"/>
  <c r="F271" i="37"/>
  <c r="Z271" i="37" s="1"/>
  <c r="AA271" i="37" s="1"/>
  <c r="F271" i="36"/>
  <c r="X271" i="36" s="1"/>
  <c r="F264" i="37"/>
  <c r="Z264" i="37" s="1"/>
  <c r="AA264" i="37" s="1"/>
  <c r="F264" i="36"/>
  <c r="X264" i="36" s="1"/>
  <c r="F249" i="37"/>
  <c r="Z249" i="37" s="1"/>
  <c r="AA249" i="37" s="1"/>
  <c r="F249" i="36"/>
  <c r="X249" i="36" s="1"/>
  <c r="H50" i="37"/>
  <c r="AD50" i="37" s="1"/>
  <c r="AE50" i="37" s="1"/>
  <c r="H50" i="36"/>
  <c r="Z50" i="36" s="1"/>
  <c r="H214" i="37"/>
  <c r="AD214" i="37" s="1"/>
  <c r="AE214" i="37" s="1"/>
  <c r="H214" i="36"/>
  <c r="Z214" i="36" s="1"/>
  <c r="H117" i="37"/>
  <c r="AD117" i="37" s="1"/>
  <c r="AE117" i="37" s="1"/>
  <c r="H117" i="36"/>
  <c r="Z117" i="36" s="1"/>
  <c r="H126" i="37"/>
  <c r="AD126" i="37" s="1"/>
  <c r="AE126" i="37" s="1"/>
  <c r="H126" i="36"/>
  <c r="Z126" i="36" s="1"/>
  <c r="H135" i="37"/>
  <c r="AD135" i="37" s="1"/>
  <c r="AE135" i="37" s="1"/>
  <c r="H135" i="36"/>
  <c r="Z135" i="36" s="1"/>
  <c r="H144" i="37"/>
  <c r="AD144" i="37" s="1"/>
  <c r="AE144" i="37" s="1"/>
  <c r="H144" i="36"/>
  <c r="Z144" i="36" s="1"/>
  <c r="H245" i="37"/>
  <c r="AD245" i="37" s="1"/>
  <c r="AE245" i="37" s="1"/>
  <c r="H245" i="36"/>
  <c r="Z245" i="36" s="1"/>
  <c r="H231" i="37"/>
  <c r="AD231" i="37" s="1"/>
  <c r="AE231" i="37" s="1"/>
  <c r="H231" i="36"/>
  <c r="Z231" i="36" s="1"/>
  <c r="G123" i="37"/>
  <c r="AB123" i="37" s="1"/>
  <c r="AC123" i="37" s="1"/>
  <c r="G123" i="36"/>
  <c r="Y123" i="36" s="1"/>
  <c r="G20" i="37"/>
  <c r="AB20" i="37" s="1"/>
  <c r="AC20" i="37" s="1"/>
  <c r="G20" i="36"/>
  <c r="Y20" i="36" s="1"/>
  <c r="G212" i="37"/>
  <c r="AB212" i="37" s="1"/>
  <c r="AC212" i="37" s="1"/>
  <c r="G212" i="36"/>
  <c r="Y212" i="36" s="1"/>
  <c r="G181" i="37"/>
  <c r="AB181" i="37" s="1"/>
  <c r="AC181" i="37" s="1"/>
  <c r="G181" i="36"/>
  <c r="Y181" i="36" s="1"/>
  <c r="G206" i="37"/>
  <c r="AB206" i="37" s="1"/>
  <c r="AC206" i="37" s="1"/>
  <c r="G206" i="36"/>
  <c r="Y206" i="36" s="1"/>
  <c r="G199" i="37"/>
  <c r="AB199" i="37" s="1"/>
  <c r="AC199" i="37" s="1"/>
  <c r="G199" i="36"/>
  <c r="Y199" i="36" s="1"/>
  <c r="G184" i="37"/>
  <c r="AB184" i="37" s="1"/>
  <c r="AC184" i="37" s="1"/>
  <c r="G184" i="36"/>
  <c r="Y184" i="36" s="1"/>
  <c r="G137" i="37"/>
  <c r="AB137" i="37" s="1"/>
  <c r="AC137" i="37" s="1"/>
  <c r="G137" i="36"/>
  <c r="Y137" i="36" s="1"/>
  <c r="G268" i="37"/>
  <c r="AB268" i="37" s="1"/>
  <c r="AC268" i="37" s="1"/>
  <c r="G268" i="36"/>
  <c r="Y268" i="36" s="1"/>
  <c r="G248" i="37"/>
  <c r="AB248" i="37" s="1"/>
  <c r="AC248" i="37" s="1"/>
  <c r="G248" i="36"/>
  <c r="Y248" i="36" s="1"/>
  <c r="D205" i="37"/>
  <c r="V205" i="37" s="1"/>
  <c r="D205" i="36"/>
  <c r="V205" i="36" s="1"/>
  <c r="D200" i="37"/>
  <c r="V200" i="37" s="1"/>
  <c r="D200" i="36"/>
  <c r="V200" i="36" s="1"/>
  <c r="AE200" i="36" s="1"/>
  <c r="AF200" i="36" s="1"/>
  <c r="D154" i="37"/>
  <c r="V154" i="37" s="1"/>
  <c r="D154" i="36"/>
  <c r="V154" i="36" s="1"/>
  <c r="D156" i="37"/>
  <c r="V156" i="37" s="1"/>
  <c r="D156" i="36"/>
  <c r="V156" i="36" s="1"/>
  <c r="D241" i="37"/>
  <c r="V241" i="37" s="1"/>
  <c r="D241" i="36"/>
  <c r="V241" i="36" s="1"/>
  <c r="K127" i="37"/>
  <c r="AJ127" i="37" s="1"/>
  <c r="AK127" i="37" s="1"/>
  <c r="K127" i="36"/>
  <c r="AC127" i="36" s="1"/>
  <c r="K121" i="37"/>
  <c r="AJ121" i="37" s="1"/>
  <c r="AK121" i="37" s="1"/>
  <c r="K121" i="36"/>
  <c r="AC121" i="36" s="1"/>
  <c r="K59" i="37"/>
  <c r="AJ59" i="37" s="1"/>
  <c r="AK59" i="37" s="1"/>
  <c r="K59" i="36"/>
  <c r="AC59" i="36" s="1"/>
  <c r="K61" i="37"/>
  <c r="AJ61" i="37" s="1"/>
  <c r="AK61" i="37" s="1"/>
  <c r="K61" i="36"/>
  <c r="AC61" i="36" s="1"/>
  <c r="J270" i="37"/>
  <c r="AH270" i="37" s="1"/>
  <c r="AI270" i="37" s="1"/>
  <c r="J270" i="36"/>
  <c r="AB270" i="36" s="1"/>
  <c r="J186" i="37"/>
  <c r="AH186" i="37" s="1"/>
  <c r="AI186" i="37" s="1"/>
  <c r="J186" i="36"/>
  <c r="AB186" i="36" s="1"/>
  <c r="J140" i="37"/>
  <c r="AH140" i="37" s="1"/>
  <c r="AI140" i="37" s="1"/>
  <c r="J140" i="36"/>
  <c r="AB140" i="36" s="1"/>
  <c r="J70" i="37"/>
  <c r="AH70" i="37" s="1"/>
  <c r="AI70" i="37" s="1"/>
  <c r="J70" i="36"/>
  <c r="AB70" i="36" s="1"/>
  <c r="J227" i="37"/>
  <c r="AH227" i="37" s="1"/>
  <c r="AI227" i="37" s="1"/>
  <c r="J227" i="36"/>
  <c r="AB227" i="36" s="1"/>
  <c r="F5" i="37"/>
  <c r="Z5" i="37" s="1"/>
  <c r="AA5" i="37" s="1"/>
  <c r="F5" i="36"/>
  <c r="X5" i="36" s="1"/>
  <c r="F158" i="37"/>
  <c r="Z158" i="37" s="1"/>
  <c r="AA158" i="37" s="1"/>
  <c r="F158" i="36"/>
  <c r="X158" i="36" s="1"/>
  <c r="F144" i="37"/>
  <c r="Z144" i="37" s="1"/>
  <c r="AA144" i="37" s="1"/>
  <c r="F144" i="36"/>
  <c r="X144" i="36" s="1"/>
  <c r="F66" i="37"/>
  <c r="Z66" i="37" s="1"/>
  <c r="AA66" i="37" s="1"/>
  <c r="F66" i="36"/>
  <c r="X66" i="36" s="1"/>
  <c r="H17" i="37"/>
  <c r="AD17" i="37" s="1"/>
  <c r="AE17" i="37" s="1"/>
  <c r="H17" i="36"/>
  <c r="Z17" i="36" s="1"/>
  <c r="H81" i="37"/>
  <c r="AD81" i="37" s="1"/>
  <c r="AE81" i="37" s="1"/>
  <c r="H81" i="36"/>
  <c r="Z81" i="36" s="1"/>
  <c r="H10" i="37"/>
  <c r="AD10" i="37" s="1"/>
  <c r="AE10" i="37" s="1"/>
  <c r="H10" i="36"/>
  <c r="Z10" i="36" s="1"/>
  <c r="H74" i="37"/>
  <c r="AD74" i="37" s="1"/>
  <c r="AE74" i="37" s="1"/>
  <c r="H74" i="36"/>
  <c r="Z74" i="36" s="1"/>
  <c r="H138" i="37"/>
  <c r="AD138" i="37" s="1"/>
  <c r="AE138" i="37" s="1"/>
  <c r="H138" i="36"/>
  <c r="Z138" i="36" s="1"/>
  <c r="H202" i="37"/>
  <c r="AD202" i="37" s="1"/>
  <c r="AE202" i="37" s="1"/>
  <c r="H202" i="36"/>
  <c r="Z202" i="36" s="1"/>
  <c r="H51" i="37"/>
  <c r="AD51" i="37" s="1"/>
  <c r="AE51" i="37" s="1"/>
  <c r="H51" i="36"/>
  <c r="Z51" i="36" s="1"/>
  <c r="H115" i="37"/>
  <c r="AD115" i="37" s="1"/>
  <c r="AE115" i="37" s="1"/>
  <c r="H115" i="36"/>
  <c r="Z115" i="36" s="1"/>
  <c r="H179" i="37"/>
  <c r="AD179" i="37" s="1"/>
  <c r="AE179" i="37" s="1"/>
  <c r="H179" i="36"/>
  <c r="Z179" i="36" s="1"/>
  <c r="H137" i="37"/>
  <c r="AD137" i="37" s="1"/>
  <c r="AE137" i="37" s="1"/>
  <c r="H137" i="36"/>
  <c r="Z137" i="36" s="1"/>
  <c r="H28" i="37"/>
  <c r="AD28" i="37" s="1"/>
  <c r="AE28" i="37" s="1"/>
  <c r="H28" i="36"/>
  <c r="Z28" i="36" s="1"/>
  <c r="H156" i="37"/>
  <c r="AD156" i="37" s="1"/>
  <c r="AE156" i="37" s="1"/>
  <c r="H156" i="36"/>
  <c r="Z156" i="36" s="1"/>
  <c r="H213" i="37"/>
  <c r="AD213" i="37" s="1"/>
  <c r="AE213" i="37" s="1"/>
  <c r="H213" i="36"/>
  <c r="Z213" i="36" s="1"/>
  <c r="H77" i="37"/>
  <c r="AD77" i="37" s="1"/>
  <c r="AE77" i="37" s="1"/>
  <c r="H77" i="36"/>
  <c r="Z77" i="36" s="1"/>
  <c r="H141" i="37"/>
  <c r="AD141" i="37" s="1"/>
  <c r="AE141" i="37" s="1"/>
  <c r="H141" i="36"/>
  <c r="Z141" i="36" s="1"/>
  <c r="H205" i="37"/>
  <c r="AD205" i="37" s="1"/>
  <c r="AE205" i="37" s="1"/>
  <c r="H205" i="36"/>
  <c r="Z205" i="36" s="1"/>
  <c r="H22" i="37"/>
  <c r="AD22" i="37" s="1"/>
  <c r="AE22" i="37" s="1"/>
  <c r="H22" i="36"/>
  <c r="Z22" i="36" s="1"/>
  <c r="H86" i="37"/>
  <c r="AD86" i="37" s="1"/>
  <c r="AE86" i="37" s="1"/>
  <c r="H86" i="36"/>
  <c r="Z86" i="36" s="1"/>
  <c r="H150" i="37"/>
  <c r="AD150" i="37" s="1"/>
  <c r="AE150" i="37" s="1"/>
  <c r="H150" i="36"/>
  <c r="Z150" i="36" s="1"/>
  <c r="H219" i="37"/>
  <c r="AD219" i="37" s="1"/>
  <c r="AE219" i="37" s="1"/>
  <c r="H219" i="36"/>
  <c r="Z219" i="36" s="1"/>
  <c r="H31" i="37"/>
  <c r="AD31" i="37" s="1"/>
  <c r="AE31" i="37" s="1"/>
  <c r="H31" i="36"/>
  <c r="Z31" i="36" s="1"/>
  <c r="H95" i="37"/>
  <c r="AD95" i="37" s="1"/>
  <c r="AE95" i="37" s="1"/>
  <c r="H95" i="36"/>
  <c r="Z95" i="36" s="1"/>
  <c r="H159" i="37"/>
  <c r="AD159" i="37" s="1"/>
  <c r="AE159" i="37" s="1"/>
  <c r="H159" i="36"/>
  <c r="Z159" i="36" s="1"/>
  <c r="H218" i="37"/>
  <c r="AD218" i="37" s="1"/>
  <c r="AE218" i="37" s="1"/>
  <c r="H218" i="36"/>
  <c r="Z218" i="36" s="1"/>
  <c r="H40" i="37"/>
  <c r="AD40" i="37" s="1"/>
  <c r="AE40" i="37" s="1"/>
  <c r="H40" i="36"/>
  <c r="Z40" i="36" s="1"/>
  <c r="H104" i="37"/>
  <c r="AD104" i="37" s="1"/>
  <c r="AE104" i="37" s="1"/>
  <c r="H104" i="36"/>
  <c r="Z104" i="36" s="1"/>
  <c r="H168" i="37"/>
  <c r="AD168" i="37" s="1"/>
  <c r="AE168" i="37" s="1"/>
  <c r="H168" i="36"/>
  <c r="Z168" i="36" s="1"/>
  <c r="H248" i="37"/>
  <c r="AD248" i="37" s="1"/>
  <c r="AE248" i="37" s="1"/>
  <c r="H248" i="36"/>
  <c r="Z248" i="36" s="1"/>
  <c r="H257" i="37"/>
  <c r="AD257" i="37" s="1"/>
  <c r="AE257" i="37" s="1"/>
  <c r="H257" i="36"/>
  <c r="Z257" i="36" s="1"/>
  <c r="H258" i="37"/>
  <c r="AD258" i="37" s="1"/>
  <c r="AE258" i="37" s="1"/>
  <c r="H258" i="36"/>
  <c r="Z258" i="36" s="1"/>
  <c r="H259" i="37"/>
  <c r="AD259" i="37" s="1"/>
  <c r="AE259" i="37" s="1"/>
  <c r="H259" i="36"/>
  <c r="Z259" i="36" s="1"/>
  <c r="H276" i="37"/>
  <c r="AD276" i="37" s="1"/>
  <c r="AE276" i="37" s="1"/>
  <c r="H276" i="36"/>
  <c r="Z276" i="36" s="1"/>
  <c r="H269" i="37"/>
  <c r="AD269" i="37" s="1"/>
  <c r="AE269" i="37" s="1"/>
  <c r="H269" i="36"/>
  <c r="Z269" i="36" s="1"/>
  <c r="H270" i="37"/>
  <c r="AD270" i="37" s="1"/>
  <c r="AE270" i="37" s="1"/>
  <c r="H270" i="36"/>
  <c r="Z270" i="36" s="1"/>
  <c r="H255" i="37"/>
  <c r="AD255" i="37" s="1"/>
  <c r="AE255" i="37" s="1"/>
  <c r="H255" i="36"/>
  <c r="Z255" i="36" s="1"/>
  <c r="G34" i="37"/>
  <c r="AB34" i="37" s="1"/>
  <c r="AC34" i="37" s="1"/>
  <c r="G34" i="36"/>
  <c r="Y34" i="36" s="1"/>
  <c r="G98" i="37"/>
  <c r="AB98" i="37" s="1"/>
  <c r="AC98" i="37" s="1"/>
  <c r="G98" i="36"/>
  <c r="Y98" i="36" s="1"/>
  <c r="G19" i="37"/>
  <c r="AB19" i="37" s="1"/>
  <c r="AC19" i="37" s="1"/>
  <c r="G19" i="36"/>
  <c r="Y19" i="36" s="1"/>
  <c r="G83" i="37"/>
  <c r="AB83" i="37" s="1"/>
  <c r="AC83" i="37" s="1"/>
  <c r="G83" i="36"/>
  <c r="Y83" i="36" s="1"/>
  <c r="G147" i="37"/>
  <c r="AB147" i="37" s="1"/>
  <c r="AC147" i="37" s="1"/>
  <c r="G147" i="36"/>
  <c r="Y147" i="36" s="1"/>
  <c r="G211" i="37"/>
  <c r="AB211" i="37" s="1"/>
  <c r="AC211" i="37" s="1"/>
  <c r="G211" i="36"/>
  <c r="Y211" i="36" s="1"/>
  <c r="G178" i="37"/>
  <c r="AB178" i="37" s="1"/>
  <c r="AC178" i="37" s="1"/>
  <c r="G178" i="36"/>
  <c r="Y178" i="36" s="1"/>
  <c r="G44" i="37"/>
  <c r="AB44" i="37" s="1"/>
  <c r="AC44" i="37" s="1"/>
  <c r="G44" i="36"/>
  <c r="Y44" i="36" s="1"/>
  <c r="G108" i="37"/>
  <c r="AB108" i="37" s="1"/>
  <c r="AC108" i="37" s="1"/>
  <c r="G108" i="36"/>
  <c r="Y108" i="36" s="1"/>
  <c r="G172" i="37"/>
  <c r="AB172" i="37" s="1"/>
  <c r="AC172" i="37" s="1"/>
  <c r="G172" i="36"/>
  <c r="Y172" i="36" s="1"/>
  <c r="G13" i="37"/>
  <c r="AB13" i="37" s="1"/>
  <c r="AC13" i="37" s="1"/>
  <c r="G13" i="36"/>
  <c r="Y13" i="36" s="1"/>
  <c r="G77" i="37"/>
  <c r="AB77" i="37" s="1"/>
  <c r="AC77" i="37" s="1"/>
  <c r="G77" i="36"/>
  <c r="Y77" i="36" s="1"/>
  <c r="G141" i="37"/>
  <c r="AB141" i="37" s="1"/>
  <c r="AC141" i="37" s="1"/>
  <c r="G141" i="36"/>
  <c r="Y141" i="36" s="1"/>
  <c r="G205" i="37"/>
  <c r="AB205" i="37" s="1"/>
  <c r="AC205" i="37" s="1"/>
  <c r="G205" i="36"/>
  <c r="Y205" i="36" s="1"/>
  <c r="G102" i="37"/>
  <c r="AB102" i="37" s="1"/>
  <c r="AC102" i="37" s="1"/>
  <c r="G102" i="36"/>
  <c r="Y102" i="36" s="1"/>
  <c r="G166" i="37"/>
  <c r="AB166" i="37" s="1"/>
  <c r="AC166" i="37" s="1"/>
  <c r="G166" i="36"/>
  <c r="Y166" i="36" s="1"/>
  <c r="G233" i="37"/>
  <c r="AB233" i="37" s="1"/>
  <c r="AC233" i="37" s="1"/>
  <c r="G233" i="36"/>
  <c r="Y233" i="36" s="1"/>
  <c r="G31" i="37"/>
  <c r="AB31" i="37" s="1"/>
  <c r="AC31" i="37" s="1"/>
  <c r="G31" i="36"/>
  <c r="Y31" i="36" s="1"/>
  <c r="G95" i="37"/>
  <c r="AB95" i="37" s="1"/>
  <c r="AC95" i="37" s="1"/>
  <c r="G95" i="36"/>
  <c r="Y95" i="36" s="1"/>
  <c r="G159" i="37"/>
  <c r="AB159" i="37" s="1"/>
  <c r="AC159" i="37" s="1"/>
  <c r="G159" i="36"/>
  <c r="Y159" i="36" s="1"/>
  <c r="G218" i="37"/>
  <c r="AB218" i="37" s="1"/>
  <c r="AC218" i="37" s="1"/>
  <c r="G218" i="36"/>
  <c r="Y218" i="36" s="1"/>
  <c r="G16" i="37"/>
  <c r="AB16" i="37" s="1"/>
  <c r="AC16" i="37" s="1"/>
  <c r="G16" i="36"/>
  <c r="Y16" i="36" s="1"/>
  <c r="G80" i="37"/>
  <c r="AB80" i="37" s="1"/>
  <c r="AC80" i="37" s="1"/>
  <c r="G80" i="36"/>
  <c r="Y80" i="36" s="1"/>
  <c r="G144" i="37"/>
  <c r="AB144" i="37" s="1"/>
  <c r="AC144" i="37" s="1"/>
  <c r="G144" i="36"/>
  <c r="Y144" i="36" s="1"/>
  <c r="G208" i="37"/>
  <c r="AB208" i="37" s="1"/>
  <c r="AC208" i="37" s="1"/>
  <c r="G208" i="36"/>
  <c r="Y208" i="36" s="1"/>
  <c r="G33" i="37"/>
  <c r="AB33" i="37" s="1"/>
  <c r="AC33" i="37" s="1"/>
  <c r="G33" i="36"/>
  <c r="Y33" i="36" s="1"/>
  <c r="G97" i="37"/>
  <c r="AB97" i="37" s="1"/>
  <c r="AC97" i="37" s="1"/>
  <c r="G97" i="36"/>
  <c r="Y97" i="36" s="1"/>
  <c r="G161" i="37"/>
  <c r="AB161" i="37" s="1"/>
  <c r="AC161" i="37" s="1"/>
  <c r="G161" i="36"/>
  <c r="Y161" i="36" s="1"/>
  <c r="G226" i="37"/>
  <c r="AB226" i="37" s="1"/>
  <c r="AC226" i="37" s="1"/>
  <c r="G226" i="36"/>
  <c r="Y226" i="36" s="1"/>
  <c r="G227" i="37"/>
  <c r="AB227" i="37" s="1"/>
  <c r="AC227" i="37" s="1"/>
  <c r="G227" i="36"/>
  <c r="Y227" i="36" s="1"/>
  <c r="G228" i="37"/>
  <c r="AB228" i="37" s="1"/>
  <c r="AC228" i="37" s="1"/>
  <c r="G228" i="36"/>
  <c r="Y228" i="36" s="1"/>
  <c r="G245" i="37"/>
  <c r="AB245" i="37" s="1"/>
  <c r="AC245" i="37" s="1"/>
  <c r="G245" i="36"/>
  <c r="Y245" i="36" s="1"/>
  <c r="G230" i="37"/>
  <c r="AB230" i="37" s="1"/>
  <c r="AC230" i="37" s="1"/>
  <c r="G230" i="36"/>
  <c r="Y230" i="36" s="1"/>
  <c r="G223" i="37"/>
  <c r="AB223" i="37" s="1"/>
  <c r="AC223" i="37" s="1"/>
  <c r="G223" i="36"/>
  <c r="Y223" i="36" s="1"/>
  <c r="G287" i="37"/>
  <c r="AB287" i="37" s="1"/>
  <c r="AC287" i="37" s="1"/>
  <c r="G287" i="36"/>
  <c r="Y287" i="36" s="1"/>
  <c r="G272" i="37"/>
  <c r="AB272" i="37" s="1"/>
  <c r="AC272" i="37" s="1"/>
  <c r="G272" i="36"/>
  <c r="Y272" i="36" s="1"/>
  <c r="D21" i="37"/>
  <c r="V21" i="37" s="1"/>
  <c r="D21" i="36"/>
  <c r="V21" i="36" s="1"/>
  <c r="AE21" i="36" s="1"/>
  <c r="AF21" i="36" s="1"/>
  <c r="D85" i="37"/>
  <c r="V85" i="37" s="1"/>
  <c r="D85" i="36"/>
  <c r="V85" i="36" s="1"/>
  <c r="D14" i="37"/>
  <c r="V14" i="37" s="1"/>
  <c r="D14" i="36"/>
  <c r="V14" i="36" s="1"/>
  <c r="D78" i="37"/>
  <c r="V78" i="37" s="1"/>
  <c r="D78" i="36"/>
  <c r="V78" i="36" s="1"/>
  <c r="D142" i="37"/>
  <c r="V142" i="37" s="1"/>
  <c r="D142" i="36"/>
  <c r="V142" i="36" s="1"/>
  <c r="AE142" i="36" s="1"/>
  <c r="AF142" i="36" s="1"/>
  <c r="D206" i="37"/>
  <c r="V206" i="37" s="1"/>
  <c r="D206" i="36"/>
  <c r="V206" i="36" s="1"/>
  <c r="D23" i="37"/>
  <c r="V23" i="37" s="1"/>
  <c r="D23" i="36"/>
  <c r="V23" i="36" s="1"/>
  <c r="D87" i="37"/>
  <c r="V87" i="37" s="1"/>
  <c r="D87" i="36"/>
  <c r="V87" i="36" s="1"/>
  <c r="D151" i="37"/>
  <c r="V151" i="37" s="1"/>
  <c r="D151" i="36"/>
  <c r="V151" i="36" s="1"/>
  <c r="D284" i="37"/>
  <c r="V284" i="37" s="1"/>
  <c r="D284" i="36"/>
  <c r="V284" i="36" s="1"/>
  <c r="D32" i="37"/>
  <c r="V32" i="37" s="1"/>
  <c r="D32" i="36"/>
  <c r="V32" i="36" s="1"/>
  <c r="D96" i="37"/>
  <c r="V96" i="37" s="1"/>
  <c r="D96" i="36"/>
  <c r="V96" i="36" s="1"/>
  <c r="D160" i="37"/>
  <c r="V160" i="37" s="1"/>
  <c r="D160" i="36"/>
  <c r="V160" i="36" s="1"/>
  <c r="D25" i="37"/>
  <c r="V25" i="37" s="1"/>
  <c r="D25" i="36"/>
  <c r="V25" i="36" s="1"/>
  <c r="D97" i="37"/>
  <c r="V97" i="37" s="1"/>
  <c r="D97" i="36"/>
  <c r="V97" i="36" s="1"/>
  <c r="D161" i="37"/>
  <c r="V161" i="37" s="1"/>
  <c r="D161" i="36"/>
  <c r="V161" i="36" s="1"/>
  <c r="D276" i="37"/>
  <c r="V276" i="37" s="1"/>
  <c r="D276" i="36"/>
  <c r="V276" i="36" s="1"/>
  <c r="D50" i="37"/>
  <c r="V50" i="37" s="1"/>
  <c r="D50" i="36"/>
  <c r="V50" i="36" s="1"/>
  <c r="D114" i="37"/>
  <c r="V114" i="37" s="1"/>
  <c r="D114" i="36"/>
  <c r="V114" i="36" s="1"/>
  <c r="D178" i="37"/>
  <c r="V178" i="37" s="1"/>
  <c r="D178" i="36"/>
  <c r="V178" i="36" s="1"/>
  <c r="D9" i="37"/>
  <c r="V9" i="37" s="1"/>
  <c r="D9" i="36"/>
  <c r="V9" i="36" s="1"/>
  <c r="AE9" i="36" s="1"/>
  <c r="AF9" i="36" s="1"/>
  <c r="D59" i="37"/>
  <c r="V59" i="37" s="1"/>
  <c r="D59" i="36"/>
  <c r="V59" i="36" s="1"/>
  <c r="D123" i="37"/>
  <c r="V123" i="37" s="1"/>
  <c r="D123" i="36"/>
  <c r="V123" i="36" s="1"/>
  <c r="D187" i="37"/>
  <c r="V187" i="37" s="1"/>
  <c r="D187" i="36"/>
  <c r="V187" i="36" s="1"/>
  <c r="D197" i="37"/>
  <c r="V197" i="37" s="1"/>
  <c r="D197" i="36"/>
  <c r="V197" i="36" s="1"/>
  <c r="D52" i="37"/>
  <c r="V52" i="37" s="1"/>
  <c r="D52" i="36"/>
  <c r="V52" i="36" s="1"/>
  <c r="D116" i="37"/>
  <c r="V116" i="37" s="1"/>
  <c r="D116" i="36"/>
  <c r="V116" i="36" s="1"/>
  <c r="D180" i="37"/>
  <c r="V180" i="37" s="1"/>
  <c r="D180" i="36"/>
  <c r="V180" i="36" s="1"/>
  <c r="D244" i="37"/>
  <c r="V244" i="37" s="1"/>
  <c r="D244" i="36"/>
  <c r="V244" i="36" s="1"/>
  <c r="AE244" i="36" s="1"/>
  <c r="AF244" i="36" s="1"/>
  <c r="D269" i="37"/>
  <c r="V269" i="37" s="1"/>
  <c r="D269" i="36"/>
  <c r="V269" i="36" s="1"/>
  <c r="D270" i="37"/>
  <c r="V270" i="37" s="1"/>
  <c r="D270" i="36"/>
  <c r="V270" i="36" s="1"/>
  <c r="D271" i="37"/>
  <c r="V271" i="37" s="1"/>
  <c r="D271" i="36"/>
  <c r="V271" i="36" s="1"/>
  <c r="D280" i="37"/>
  <c r="V280" i="37" s="1"/>
  <c r="D280" i="36"/>
  <c r="V280" i="36" s="1"/>
  <c r="AE280" i="36" s="1"/>
  <c r="AF280" i="36" s="1"/>
  <c r="D265" i="37"/>
  <c r="V265" i="37" s="1"/>
  <c r="D265" i="36"/>
  <c r="V265" i="36" s="1"/>
  <c r="D258" i="37"/>
  <c r="V258" i="37" s="1"/>
  <c r="D258" i="36"/>
  <c r="V258" i="36" s="1"/>
  <c r="D251" i="37"/>
  <c r="V251" i="37" s="1"/>
  <c r="D251" i="36"/>
  <c r="V251" i="36" s="1"/>
  <c r="K30" i="37"/>
  <c r="AJ30" i="37" s="1"/>
  <c r="AK30" i="37" s="1"/>
  <c r="K30" i="36"/>
  <c r="AC30" i="36" s="1"/>
  <c r="K94" i="37"/>
  <c r="AJ94" i="37" s="1"/>
  <c r="AK94" i="37" s="1"/>
  <c r="K94" i="36"/>
  <c r="AC94" i="36" s="1"/>
  <c r="K23" i="37"/>
  <c r="AJ23" i="37" s="1"/>
  <c r="AK23" i="37" s="1"/>
  <c r="K23" i="36"/>
  <c r="AC23" i="36" s="1"/>
  <c r="K87" i="37"/>
  <c r="AJ87" i="37" s="1"/>
  <c r="AK87" i="37" s="1"/>
  <c r="K87" i="36"/>
  <c r="AC87" i="36" s="1"/>
  <c r="K151" i="37"/>
  <c r="AJ151" i="37" s="1"/>
  <c r="AK151" i="37" s="1"/>
  <c r="K151" i="36"/>
  <c r="AC151" i="36" s="1"/>
  <c r="K217" i="37"/>
  <c r="AJ217" i="37" s="1"/>
  <c r="AK217" i="37" s="1"/>
  <c r="K217" i="36"/>
  <c r="AC217" i="36" s="1"/>
  <c r="K198" i="37"/>
  <c r="AJ198" i="37" s="1"/>
  <c r="AK198" i="37" s="1"/>
  <c r="K198" i="36"/>
  <c r="AC198" i="36" s="1"/>
  <c r="K64" i="37"/>
  <c r="AJ64" i="37" s="1"/>
  <c r="AK64" i="37" s="1"/>
  <c r="K64" i="36"/>
  <c r="AC64" i="36" s="1"/>
  <c r="K128" i="37"/>
  <c r="AJ128" i="37" s="1"/>
  <c r="AK128" i="37" s="1"/>
  <c r="K128" i="36"/>
  <c r="AC128" i="36" s="1"/>
  <c r="K192" i="37"/>
  <c r="AJ192" i="37" s="1"/>
  <c r="AK192" i="37" s="1"/>
  <c r="K192" i="36"/>
  <c r="AC192" i="36" s="1"/>
  <c r="K17" i="37"/>
  <c r="AJ17" i="37" s="1"/>
  <c r="AK17" i="37" s="1"/>
  <c r="K17" i="36"/>
  <c r="AC17" i="36" s="1"/>
  <c r="K81" i="37"/>
  <c r="AJ81" i="37" s="1"/>
  <c r="AK81" i="37" s="1"/>
  <c r="K81" i="36"/>
  <c r="AC81" i="36" s="1"/>
  <c r="K145" i="37"/>
  <c r="AJ145" i="37" s="1"/>
  <c r="AK145" i="37" s="1"/>
  <c r="K145" i="36"/>
  <c r="AC145" i="36" s="1"/>
  <c r="K209" i="37"/>
  <c r="AJ209" i="37" s="1"/>
  <c r="AK209" i="37" s="1"/>
  <c r="K209" i="36"/>
  <c r="AC209" i="36" s="1"/>
  <c r="K98" i="37"/>
  <c r="AJ98" i="37" s="1"/>
  <c r="AK98" i="37" s="1"/>
  <c r="K98" i="36"/>
  <c r="AC98" i="36" s="1"/>
  <c r="K162" i="37"/>
  <c r="AJ162" i="37" s="1"/>
  <c r="AK162" i="37" s="1"/>
  <c r="K162" i="36"/>
  <c r="AC162" i="36" s="1"/>
  <c r="K222" i="37"/>
  <c r="AJ222" i="37" s="1"/>
  <c r="AK222" i="37" s="1"/>
  <c r="K222" i="36"/>
  <c r="AC222" i="36" s="1"/>
  <c r="K19" i="37"/>
  <c r="AJ19" i="37" s="1"/>
  <c r="AK19" i="37" s="1"/>
  <c r="K19" i="36"/>
  <c r="AC19" i="36" s="1"/>
  <c r="K83" i="37"/>
  <c r="AJ83" i="37" s="1"/>
  <c r="AK83" i="37" s="1"/>
  <c r="K83" i="36"/>
  <c r="AC83" i="36" s="1"/>
  <c r="K147" i="37"/>
  <c r="AJ147" i="37" s="1"/>
  <c r="AK147" i="37" s="1"/>
  <c r="K147" i="36"/>
  <c r="AC147" i="36" s="1"/>
  <c r="K211" i="37"/>
  <c r="AJ211" i="37" s="1"/>
  <c r="AK211" i="37" s="1"/>
  <c r="K211" i="36"/>
  <c r="AC211" i="36" s="1"/>
  <c r="K4" i="37"/>
  <c r="AJ4" i="37" s="1"/>
  <c r="AK4" i="37" s="1"/>
  <c r="K4" i="36"/>
  <c r="AC4" i="36" s="1"/>
  <c r="K68" i="37"/>
  <c r="AJ68" i="37" s="1"/>
  <c r="AK68" i="37" s="1"/>
  <c r="K68" i="36"/>
  <c r="AC68" i="36" s="1"/>
  <c r="K132" i="37"/>
  <c r="AJ132" i="37" s="1"/>
  <c r="AK132" i="37" s="1"/>
  <c r="K132" i="36"/>
  <c r="AC132" i="36" s="1"/>
  <c r="K196" i="37"/>
  <c r="AJ196" i="37" s="1"/>
  <c r="AK196" i="37" s="1"/>
  <c r="K196" i="36"/>
  <c r="AC196" i="36" s="1"/>
  <c r="K21" i="37"/>
  <c r="AJ21" i="37" s="1"/>
  <c r="AK21" i="37" s="1"/>
  <c r="K21" i="36"/>
  <c r="AC21" i="36" s="1"/>
  <c r="K85" i="37"/>
  <c r="AJ85" i="37" s="1"/>
  <c r="AK85" i="37" s="1"/>
  <c r="K85" i="36"/>
  <c r="AC85" i="36" s="1"/>
  <c r="K149" i="37"/>
  <c r="AJ149" i="37" s="1"/>
  <c r="AK149" i="37" s="1"/>
  <c r="K149" i="36"/>
  <c r="AC149" i="36" s="1"/>
  <c r="K219" i="37"/>
  <c r="AJ219" i="37" s="1"/>
  <c r="AK219" i="37" s="1"/>
  <c r="K219" i="36"/>
  <c r="AC219" i="36" s="1"/>
  <c r="K278" i="37"/>
  <c r="AJ278" i="37" s="1"/>
  <c r="AK278" i="37" s="1"/>
  <c r="K278" i="36"/>
  <c r="AC278" i="36" s="1"/>
  <c r="K279" i="37"/>
  <c r="AJ279" i="37" s="1"/>
  <c r="AK279" i="37" s="1"/>
  <c r="K279" i="36"/>
  <c r="AC279" i="36" s="1"/>
  <c r="K280" i="37"/>
  <c r="AJ280" i="37" s="1"/>
  <c r="AK280" i="37" s="1"/>
  <c r="K280" i="36"/>
  <c r="AC280" i="36" s="1"/>
  <c r="K218" i="37"/>
  <c r="AJ218" i="37" s="1"/>
  <c r="AK218" i="37" s="1"/>
  <c r="K218" i="36"/>
  <c r="AC218" i="36" s="1"/>
  <c r="K282" i="37"/>
  <c r="AJ282" i="37" s="1"/>
  <c r="AK282" i="37" s="1"/>
  <c r="K282" i="36"/>
  <c r="AC282" i="36" s="1"/>
  <c r="K283" i="37"/>
  <c r="AJ283" i="37" s="1"/>
  <c r="AK283" i="37" s="1"/>
  <c r="K283" i="36"/>
  <c r="AC283" i="36" s="1"/>
  <c r="K268" i="37"/>
  <c r="AJ268" i="37" s="1"/>
  <c r="AK268" i="37" s="1"/>
  <c r="K268" i="36"/>
  <c r="AC268" i="36" s="1"/>
  <c r="J103" i="37"/>
  <c r="AH103" i="37" s="1"/>
  <c r="AI103" i="37" s="1"/>
  <c r="J103" i="36"/>
  <c r="AB103" i="36" s="1"/>
  <c r="J31" i="37"/>
  <c r="AH31" i="37" s="1"/>
  <c r="AI31" i="37" s="1"/>
  <c r="J31" i="36"/>
  <c r="AB31" i="36" s="1"/>
  <c r="J64" i="37"/>
  <c r="AH64" i="37" s="1"/>
  <c r="AI64" i="37" s="1"/>
  <c r="J64" i="36"/>
  <c r="AB64" i="36" s="1"/>
  <c r="J128" i="37"/>
  <c r="AH128" i="37" s="1"/>
  <c r="AI128" i="37" s="1"/>
  <c r="J128" i="36"/>
  <c r="AB128" i="36" s="1"/>
  <c r="J192" i="37"/>
  <c r="AH192" i="37" s="1"/>
  <c r="AI192" i="37" s="1"/>
  <c r="J192" i="36"/>
  <c r="AB192" i="36" s="1"/>
  <c r="J17" i="37"/>
  <c r="AH17" i="37" s="1"/>
  <c r="AI17" i="37" s="1"/>
  <c r="J17" i="36"/>
  <c r="AB17" i="36" s="1"/>
  <c r="J81" i="37"/>
  <c r="AH81" i="37" s="1"/>
  <c r="AI81" i="37" s="1"/>
  <c r="J81" i="36"/>
  <c r="AB81" i="36" s="1"/>
  <c r="J145" i="37"/>
  <c r="AH145" i="37" s="1"/>
  <c r="AI145" i="37" s="1"/>
  <c r="J145" i="36"/>
  <c r="AB145" i="36" s="1"/>
  <c r="J209" i="37"/>
  <c r="AH209" i="37" s="1"/>
  <c r="AI209" i="37" s="1"/>
  <c r="J209" i="36"/>
  <c r="AB209" i="36" s="1"/>
  <c r="J18" i="37"/>
  <c r="AH18" i="37" s="1"/>
  <c r="AI18" i="37" s="1"/>
  <c r="J18" i="36"/>
  <c r="AB18" i="36" s="1"/>
  <c r="J82" i="37"/>
  <c r="AH82" i="37" s="1"/>
  <c r="AI82" i="37" s="1"/>
  <c r="J82" i="36"/>
  <c r="AB82" i="36" s="1"/>
  <c r="J146" i="37"/>
  <c r="AH146" i="37" s="1"/>
  <c r="AI146" i="37" s="1"/>
  <c r="J146" i="36"/>
  <c r="AB146" i="36" s="1"/>
  <c r="J210" i="37"/>
  <c r="AH210" i="37" s="1"/>
  <c r="AI210" i="37" s="1"/>
  <c r="J210" i="36"/>
  <c r="AB210" i="36" s="1"/>
  <c r="J278" i="37"/>
  <c r="AH278" i="37" s="1"/>
  <c r="AI278" i="37" s="1"/>
  <c r="J278" i="36"/>
  <c r="AB278" i="36" s="1"/>
  <c r="J91" i="37"/>
  <c r="AH91" i="37" s="1"/>
  <c r="AI91" i="37" s="1"/>
  <c r="J91" i="36"/>
  <c r="AB91" i="36" s="1"/>
  <c r="J155" i="37"/>
  <c r="AH155" i="37" s="1"/>
  <c r="AI155" i="37" s="1"/>
  <c r="J155" i="36"/>
  <c r="AB155" i="36" s="1"/>
  <c r="J230" i="37"/>
  <c r="AH230" i="37" s="1"/>
  <c r="AI230" i="37" s="1"/>
  <c r="J230" i="36"/>
  <c r="AB230" i="36" s="1"/>
  <c r="J36" i="37"/>
  <c r="AH36" i="37" s="1"/>
  <c r="AI36" i="37" s="1"/>
  <c r="J36" i="36"/>
  <c r="AB36" i="36" s="1"/>
  <c r="J100" i="37"/>
  <c r="AH100" i="37" s="1"/>
  <c r="AI100" i="37" s="1"/>
  <c r="J100" i="36"/>
  <c r="AB100" i="36" s="1"/>
  <c r="J164" i="37"/>
  <c r="AH164" i="37" s="1"/>
  <c r="AI164" i="37" s="1"/>
  <c r="J164" i="36"/>
  <c r="AB164" i="36" s="1"/>
  <c r="J159" i="37"/>
  <c r="AH159" i="37" s="1"/>
  <c r="AI159" i="37" s="1"/>
  <c r="J159" i="36"/>
  <c r="AB159" i="36" s="1"/>
  <c r="J45" i="37"/>
  <c r="AH45" i="37" s="1"/>
  <c r="AI45" i="37" s="1"/>
  <c r="J45" i="36"/>
  <c r="AB45" i="36" s="1"/>
  <c r="J109" i="37"/>
  <c r="AH109" i="37" s="1"/>
  <c r="AI109" i="37" s="1"/>
  <c r="J109" i="36"/>
  <c r="AB109" i="36" s="1"/>
  <c r="J173" i="37"/>
  <c r="AH173" i="37" s="1"/>
  <c r="AI173" i="37" s="1"/>
  <c r="J173" i="36"/>
  <c r="AB173" i="36" s="1"/>
  <c r="J167" i="37"/>
  <c r="AH167" i="37" s="1"/>
  <c r="AI167" i="37" s="1"/>
  <c r="J167" i="36"/>
  <c r="AB167" i="36" s="1"/>
  <c r="J30" i="37"/>
  <c r="AH30" i="37" s="1"/>
  <c r="AI30" i="37" s="1"/>
  <c r="J30" i="36"/>
  <c r="AB30" i="36" s="1"/>
  <c r="J94" i="37"/>
  <c r="AH94" i="37" s="1"/>
  <c r="AI94" i="37" s="1"/>
  <c r="J94" i="36"/>
  <c r="AB94" i="36" s="1"/>
  <c r="J158" i="37"/>
  <c r="AH158" i="37" s="1"/>
  <c r="AI158" i="37" s="1"/>
  <c r="J158" i="36"/>
  <c r="AB158" i="36" s="1"/>
  <c r="J239" i="37"/>
  <c r="AH239" i="37" s="1"/>
  <c r="AI239" i="37" s="1"/>
  <c r="J239" i="36"/>
  <c r="AB239" i="36" s="1"/>
  <c r="J240" i="37"/>
  <c r="AH240" i="37" s="1"/>
  <c r="AI240" i="37" s="1"/>
  <c r="J240" i="36"/>
  <c r="AB240" i="36" s="1"/>
  <c r="J241" i="37"/>
  <c r="AH241" i="37" s="1"/>
  <c r="AI241" i="37" s="1"/>
  <c r="J241" i="36"/>
  <c r="AB241" i="36" s="1"/>
  <c r="J258" i="37"/>
  <c r="AH258" i="37" s="1"/>
  <c r="AI258" i="37" s="1"/>
  <c r="J258" i="36"/>
  <c r="AB258" i="36" s="1"/>
  <c r="J251" i="37"/>
  <c r="AH251" i="37" s="1"/>
  <c r="AI251" i="37" s="1"/>
  <c r="J251" i="36"/>
  <c r="AB251" i="36" s="1"/>
  <c r="J252" i="37"/>
  <c r="AH252" i="37" s="1"/>
  <c r="AI252" i="37" s="1"/>
  <c r="J252" i="36"/>
  <c r="AB252" i="36" s="1"/>
  <c r="J237" i="37"/>
  <c r="AH237" i="37" s="1"/>
  <c r="AI237" i="37" s="1"/>
  <c r="J237" i="36"/>
  <c r="AB237" i="36" s="1"/>
  <c r="F67" i="37"/>
  <c r="Z67" i="37" s="1"/>
  <c r="AA67" i="37" s="1"/>
  <c r="F67" i="36"/>
  <c r="X67" i="36" s="1"/>
  <c r="F43" i="37"/>
  <c r="Z43" i="37" s="1"/>
  <c r="AA43" i="37" s="1"/>
  <c r="F43" i="36"/>
  <c r="X43" i="36" s="1"/>
  <c r="F20" i="37"/>
  <c r="Z20" i="37" s="1"/>
  <c r="AA20" i="37" s="1"/>
  <c r="F20" i="36"/>
  <c r="X20" i="36" s="1"/>
  <c r="F84" i="37"/>
  <c r="Z84" i="37" s="1"/>
  <c r="AA84" i="37" s="1"/>
  <c r="F84" i="36"/>
  <c r="X84" i="36" s="1"/>
  <c r="F148" i="37"/>
  <c r="Z148" i="37" s="1"/>
  <c r="AA148" i="37" s="1"/>
  <c r="F148" i="36"/>
  <c r="X148" i="36" s="1"/>
  <c r="F212" i="37"/>
  <c r="Z212" i="37" s="1"/>
  <c r="AA212" i="37" s="1"/>
  <c r="F212" i="36"/>
  <c r="X212" i="36" s="1"/>
  <c r="F29" i="37"/>
  <c r="Z29" i="37" s="1"/>
  <c r="AA29" i="37" s="1"/>
  <c r="F29" i="36"/>
  <c r="X29" i="36" s="1"/>
  <c r="F93" i="37"/>
  <c r="Z93" i="37" s="1"/>
  <c r="AA93" i="37" s="1"/>
  <c r="F93" i="36"/>
  <c r="X93" i="36" s="1"/>
  <c r="F157" i="37"/>
  <c r="Z157" i="37" s="1"/>
  <c r="AA157" i="37" s="1"/>
  <c r="F157" i="36"/>
  <c r="X157" i="36" s="1"/>
  <c r="F179" i="37"/>
  <c r="Z179" i="37" s="1"/>
  <c r="AA179" i="37" s="1"/>
  <c r="F179" i="36"/>
  <c r="X179" i="36" s="1"/>
  <c r="F54" i="37"/>
  <c r="Z54" i="37" s="1"/>
  <c r="AA54" i="37" s="1"/>
  <c r="F54" i="36"/>
  <c r="X54" i="36" s="1"/>
  <c r="F118" i="37"/>
  <c r="Z118" i="37" s="1"/>
  <c r="AA118" i="37" s="1"/>
  <c r="F118" i="36"/>
  <c r="X118" i="36" s="1"/>
  <c r="F182" i="37"/>
  <c r="Z182" i="37" s="1"/>
  <c r="AA182" i="37" s="1"/>
  <c r="F182" i="36"/>
  <c r="X182" i="36" s="1"/>
  <c r="F250" i="37"/>
  <c r="Z250" i="37" s="1"/>
  <c r="AA250" i="37" s="1"/>
  <c r="F250" i="36"/>
  <c r="X250" i="36" s="1"/>
  <c r="F87" i="37"/>
  <c r="Z87" i="37" s="1"/>
  <c r="AA87" i="37" s="1"/>
  <c r="F87" i="36"/>
  <c r="X87" i="36" s="1"/>
  <c r="F151" i="37"/>
  <c r="Z151" i="37" s="1"/>
  <c r="AA151" i="37" s="1"/>
  <c r="F151" i="36"/>
  <c r="X151" i="36" s="1"/>
  <c r="F218" i="37"/>
  <c r="Z218" i="37" s="1"/>
  <c r="AA218" i="37" s="1"/>
  <c r="F218" i="36"/>
  <c r="X218" i="36" s="1"/>
  <c r="F40" i="37"/>
  <c r="Z40" i="37" s="1"/>
  <c r="AA40" i="37" s="1"/>
  <c r="F40" i="36"/>
  <c r="X40" i="36" s="1"/>
  <c r="F104" i="37"/>
  <c r="Z104" i="37" s="1"/>
  <c r="AA104" i="37" s="1"/>
  <c r="F104" i="36"/>
  <c r="X104" i="36" s="1"/>
  <c r="F168" i="37"/>
  <c r="Z168" i="37" s="1"/>
  <c r="AA168" i="37" s="1"/>
  <c r="F168" i="36"/>
  <c r="X168" i="36" s="1"/>
  <c r="F23" i="37"/>
  <c r="Z23" i="37" s="1"/>
  <c r="AA23" i="37" s="1"/>
  <c r="F23" i="36"/>
  <c r="X23" i="36" s="1"/>
  <c r="F65" i="37"/>
  <c r="Z65" i="37" s="1"/>
  <c r="AA65" i="37" s="1"/>
  <c r="F65" i="36"/>
  <c r="X65" i="36" s="1"/>
  <c r="F129" i="37"/>
  <c r="Z129" i="37" s="1"/>
  <c r="AA129" i="37" s="1"/>
  <c r="F129" i="36"/>
  <c r="X129" i="36" s="1"/>
  <c r="F193" i="37"/>
  <c r="Z193" i="37" s="1"/>
  <c r="AA193" i="37" s="1"/>
  <c r="F193" i="36"/>
  <c r="X193" i="36" s="1"/>
  <c r="F187" i="37"/>
  <c r="Z187" i="37" s="1"/>
  <c r="AA187" i="37" s="1"/>
  <c r="F187" i="36"/>
  <c r="X187" i="36" s="1"/>
  <c r="F26" i="37"/>
  <c r="Z26" i="37" s="1"/>
  <c r="AA26" i="37" s="1"/>
  <c r="F26" i="36"/>
  <c r="X26" i="36" s="1"/>
  <c r="F90" i="37"/>
  <c r="Z90" i="37" s="1"/>
  <c r="AA90" i="37" s="1"/>
  <c r="F90" i="36"/>
  <c r="X90" i="36" s="1"/>
  <c r="F154" i="37"/>
  <c r="Z154" i="37" s="1"/>
  <c r="AA154" i="37" s="1"/>
  <c r="F154" i="36"/>
  <c r="X154" i="36" s="1"/>
  <c r="F234" i="37"/>
  <c r="Z234" i="37" s="1"/>
  <c r="AA234" i="37" s="1"/>
  <c r="F234" i="36"/>
  <c r="X234" i="36" s="1"/>
  <c r="F283" i="37"/>
  <c r="Z283" i="37" s="1"/>
  <c r="AA283" i="37" s="1"/>
  <c r="F283" i="36"/>
  <c r="X283" i="36" s="1"/>
  <c r="F284" i="37"/>
  <c r="Z284" i="37" s="1"/>
  <c r="AA284" i="37" s="1"/>
  <c r="F284" i="36"/>
  <c r="X284" i="36" s="1"/>
  <c r="F285" i="37"/>
  <c r="Z285" i="37" s="1"/>
  <c r="AA285" i="37" s="1"/>
  <c r="F285" i="36"/>
  <c r="X285" i="36" s="1"/>
  <c r="F215" i="37"/>
  <c r="Z215" i="37" s="1"/>
  <c r="AA215" i="37" s="1"/>
  <c r="F215" i="36"/>
  <c r="X215" i="36" s="1"/>
  <c r="F279" i="37"/>
  <c r="Z279" i="37" s="1"/>
  <c r="AA279" i="37" s="1"/>
  <c r="F279" i="36"/>
  <c r="X279" i="36" s="1"/>
  <c r="F272" i="37"/>
  <c r="Z272" i="37" s="1"/>
  <c r="AA272" i="37" s="1"/>
  <c r="F272" i="36"/>
  <c r="X272" i="36" s="1"/>
  <c r="F257" i="37"/>
  <c r="Z257" i="37" s="1"/>
  <c r="AA257" i="37" s="1"/>
  <c r="F257" i="36"/>
  <c r="X257" i="36" s="1"/>
  <c r="H178" i="37"/>
  <c r="AD178" i="37" s="1"/>
  <c r="AE178" i="37" s="1"/>
  <c r="H178" i="36"/>
  <c r="Z178" i="36" s="1"/>
  <c r="H68" i="37"/>
  <c r="AD68" i="37" s="1"/>
  <c r="AE68" i="37" s="1"/>
  <c r="H68" i="36"/>
  <c r="Z68" i="36" s="1"/>
  <c r="H62" i="37"/>
  <c r="AD62" i="37" s="1"/>
  <c r="AE62" i="37" s="1"/>
  <c r="H62" i="36"/>
  <c r="Z62" i="36" s="1"/>
  <c r="H16" i="37"/>
  <c r="AD16" i="37" s="1"/>
  <c r="AE16" i="37" s="1"/>
  <c r="H16" i="36"/>
  <c r="Z16" i="36" s="1"/>
  <c r="H235" i="37"/>
  <c r="AD235" i="37" s="1"/>
  <c r="AE235" i="37" s="1"/>
  <c r="H235" i="36"/>
  <c r="Z235" i="36" s="1"/>
  <c r="G10" i="37"/>
  <c r="AB10" i="37" s="1"/>
  <c r="AC10" i="37" s="1"/>
  <c r="G10" i="36"/>
  <c r="Y10" i="36" s="1"/>
  <c r="G265" i="37"/>
  <c r="AB265" i="37" s="1"/>
  <c r="AC265" i="37" s="1"/>
  <c r="G265" i="36"/>
  <c r="Y265" i="36" s="1"/>
  <c r="G117" i="37"/>
  <c r="AB117" i="37" s="1"/>
  <c r="AC117" i="37" s="1"/>
  <c r="G117" i="36"/>
  <c r="Y117" i="36" s="1"/>
  <c r="G135" i="37"/>
  <c r="AB135" i="37" s="1"/>
  <c r="AC135" i="37" s="1"/>
  <c r="G135" i="36"/>
  <c r="Y135" i="36" s="1"/>
  <c r="G73" i="37"/>
  <c r="AB73" i="37" s="1"/>
  <c r="AC73" i="37" s="1"/>
  <c r="G73" i="36"/>
  <c r="Y73" i="36" s="1"/>
  <c r="G285" i="37"/>
  <c r="AB285" i="37" s="1"/>
  <c r="AC285" i="37" s="1"/>
  <c r="G285" i="36"/>
  <c r="Y285" i="36" s="1"/>
  <c r="D54" i="37"/>
  <c r="V54" i="37" s="1"/>
  <c r="D54" i="36"/>
  <c r="V54" i="36" s="1"/>
  <c r="D191" i="37"/>
  <c r="V191" i="37" s="1"/>
  <c r="D191" i="36"/>
  <c r="V191" i="36" s="1"/>
  <c r="D137" i="37"/>
  <c r="V137" i="37" s="1"/>
  <c r="D137" i="36"/>
  <c r="V137" i="36" s="1"/>
  <c r="AE137" i="36" s="1"/>
  <c r="AF137" i="36" s="1"/>
  <c r="D35" i="37"/>
  <c r="V35" i="37" s="1"/>
  <c r="D35" i="36"/>
  <c r="V35" i="36" s="1"/>
  <c r="D223" i="37"/>
  <c r="V223" i="37" s="1"/>
  <c r="D223" i="36"/>
  <c r="V223" i="36" s="1"/>
  <c r="D246" i="37"/>
  <c r="V246" i="37" s="1"/>
  <c r="D246" i="36"/>
  <c r="V246" i="36" s="1"/>
  <c r="K6" i="37"/>
  <c r="AJ6" i="37" s="1"/>
  <c r="AK6" i="37" s="1"/>
  <c r="K6" i="36"/>
  <c r="AC6" i="36" s="1"/>
  <c r="K40" i="37"/>
  <c r="AJ40" i="37" s="1"/>
  <c r="AK40" i="37" s="1"/>
  <c r="K40" i="36"/>
  <c r="AC40" i="36" s="1"/>
  <c r="K74" i="37"/>
  <c r="AJ74" i="37" s="1"/>
  <c r="AK74" i="37" s="1"/>
  <c r="K74" i="36"/>
  <c r="AC74" i="36" s="1"/>
  <c r="K174" i="37"/>
  <c r="AJ174" i="37" s="1"/>
  <c r="AK174" i="37" s="1"/>
  <c r="K174" i="36"/>
  <c r="AC174" i="36" s="1"/>
  <c r="K255" i="37"/>
  <c r="AJ255" i="37" s="1"/>
  <c r="AK255" i="37" s="1"/>
  <c r="K255" i="36"/>
  <c r="AC255" i="36" s="1"/>
  <c r="J104" i="37"/>
  <c r="AH104" i="37" s="1"/>
  <c r="AI104" i="37" s="1"/>
  <c r="J104" i="36"/>
  <c r="AB104" i="36" s="1"/>
  <c r="J58" i="37"/>
  <c r="AH58" i="37" s="1"/>
  <c r="AI58" i="37" s="1"/>
  <c r="J58" i="36"/>
  <c r="AB58" i="36" s="1"/>
  <c r="J195" i="37"/>
  <c r="AH195" i="37" s="1"/>
  <c r="AI195" i="37" s="1"/>
  <c r="J195" i="36"/>
  <c r="AB195" i="36" s="1"/>
  <c r="J149" i="37"/>
  <c r="AH149" i="37" s="1"/>
  <c r="AI149" i="37" s="1"/>
  <c r="J149" i="36"/>
  <c r="AB149" i="36" s="1"/>
  <c r="J198" i="37"/>
  <c r="AH198" i="37" s="1"/>
  <c r="AI198" i="37" s="1"/>
  <c r="J198" i="36"/>
  <c r="AB198" i="36" s="1"/>
  <c r="J277" i="37"/>
  <c r="AH277" i="37" s="1"/>
  <c r="AI277" i="37" s="1"/>
  <c r="J277" i="36"/>
  <c r="AB277" i="36" s="1"/>
  <c r="F188" i="37"/>
  <c r="Z188" i="37" s="1"/>
  <c r="AA188" i="37" s="1"/>
  <c r="F188" i="36"/>
  <c r="X188" i="36" s="1"/>
  <c r="F197" i="37"/>
  <c r="Z197" i="37" s="1"/>
  <c r="AA197" i="37" s="1"/>
  <c r="F197" i="36"/>
  <c r="X197" i="36" s="1"/>
  <c r="F220" i="37"/>
  <c r="Z220" i="37" s="1"/>
  <c r="AA220" i="37" s="1"/>
  <c r="F220" i="36"/>
  <c r="X220" i="36" s="1"/>
  <c r="F191" i="37"/>
  <c r="Z191" i="37" s="1"/>
  <c r="AA191" i="37" s="1"/>
  <c r="F191" i="36"/>
  <c r="X191" i="36" s="1"/>
  <c r="F208" i="37"/>
  <c r="Z208" i="37" s="1"/>
  <c r="AA208" i="37" s="1"/>
  <c r="F208" i="36"/>
  <c r="X208" i="36" s="1"/>
  <c r="F105" i="37"/>
  <c r="Z105" i="37" s="1"/>
  <c r="AA105" i="37" s="1"/>
  <c r="F105" i="36"/>
  <c r="X105" i="36" s="1"/>
  <c r="F3" i="37"/>
  <c r="F3" i="36"/>
  <c r="H290" i="34"/>
  <c r="F259" i="37"/>
  <c r="Z259" i="37" s="1"/>
  <c r="AA259" i="37" s="1"/>
  <c r="F259" i="36"/>
  <c r="X259" i="36" s="1"/>
  <c r="F270" i="37"/>
  <c r="Z270" i="37" s="1"/>
  <c r="AA270" i="37" s="1"/>
  <c r="F270" i="36"/>
  <c r="X270" i="36" s="1"/>
  <c r="F255" i="37"/>
  <c r="Z255" i="37" s="1"/>
  <c r="AA255" i="37" s="1"/>
  <c r="F255" i="36"/>
  <c r="X255" i="36" s="1"/>
  <c r="F233" i="37"/>
  <c r="Z233" i="37" s="1"/>
  <c r="AA233" i="37" s="1"/>
  <c r="F233" i="36"/>
  <c r="X233" i="36" s="1"/>
  <c r="H92" i="37"/>
  <c r="AD92" i="37" s="1"/>
  <c r="AE92" i="37" s="1"/>
  <c r="H92" i="36"/>
  <c r="Z92" i="36" s="1"/>
  <c r="H25" i="37"/>
  <c r="AD25" i="37" s="1"/>
  <c r="AE25" i="37" s="1"/>
  <c r="H25" i="36"/>
  <c r="Z25" i="36" s="1"/>
  <c r="H89" i="37"/>
  <c r="AD89" i="37" s="1"/>
  <c r="AE89" i="37" s="1"/>
  <c r="H89" i="36"/>
  <c r="Z89" i="36" s="1"/>
  <c r="H18" i="37"/>
  <c r="AD18" i="37" s="1"/>
  <c r="AE18" i="37" s="1"/>
  <c r="H18" i="36"/>
  <c r="Z18" i="36" s="1"/>
  <c r="H82" i="37"/>
  <c r="AD82" i="37" s="1"/>
  <c r="AE82" i="37" s="1"/>
  <c r="H82" i="36"/>
  <c r="Z82" i="36" s="1"/>
  <c r="H146" i="37"/>
  <c r="AD146" i="37" s="1"/>
  <c r="AE146" i="37" s="1"/>
  <c r="H146" i="36"/>
  <c r="Z146" i="36" s="1"/>
  <c r="H210" i="37"/>
  <c r="AD210" i="37" s="1"/>
  <c r="AE210" i="37" s="1"/>
  <c r="H210" i="36"/>
  <c r="Z210" i="36" s="1"/>
  <c r="H59" i="37"/>
  <c r="AD59" i="37" s="1"/>
  <c r="AE59" i="37" s="1"/>
  <c r="H59" i="36"/>
  <c r="Z59" i="36" s="1"/>
  <c r="H123" i="37"/>
  <c r="AD123" i="37" s="1"/>
  <c r="AE123" i="37" s="1"/>
  <c r="H123" i="36"/>
  <c r="Z123" i="36" s="1"/>
  <c r="H187" i="37"/>
  <c r="AD187" i="37" s="1"/>
  <c r="AE187" i="37" s="1"/>
  <c r="H187" i="36"/>
  <c r="Z187" i="36" s="1"/>
  <c r="H145" i="37"/>
  <c r="AD145" i="37" s="1"/>
  <c r="AE145" i="37" s="1"/>
  <c r="H145" i="36"/>
  <c r="Z145" i="36" s="1"/>
  <c r="H36" i="37"/>
  <c r="AD36" i="37" s="1"/>
  <c r="AE36" i="37" s="1"/>
  <c r="H36" i="36"/>
  <c r="Z36" i="36" s="1"/>
  <c r="H100" i="37"/>
  <c r="AD100" i="37" s="1"/>
  <c r="AE100" i="37" s="1"/>
  <c r="H100" i="36"/>
  <c r="Z100" i="36" s="1"/>
  <c r="H164" i="37"/>
  <c r="AD164" i="37" s="1"/>
  <c r="AE164" i="37" s="1"/>
  <c r="H164" i="36"/>
  <c r="Z164" i="36" s="1"/>
  <c r="H272" i="37"/>
  <c r="AD272" i="37" s="1"/>
  <c r="AE272" i="37" s="1"/>
  <c r="H272" i="36"/>
  <c r="Z272" i="36" s="1"/>
  <c r="H85" i="37"/>
  <c r="AD85" i="37" s="1"/>
  <c r="AE85" i="37" s="1"/>
  <c r="H85" i="36"/>
  <c r="Z85" i="36" s="1"/>
  <c r="H149" i="37"/>
  <c r="AD149" i="37" s="1"/>
  <c r="AE149" i="37" s="1"/>
  <c r="H149" i="36"/>
  <c r="Z149" i="36" s="1"/>
  <c r="H177" i="37"/>
  <c r="AD177" i="37" s="1"/>
  <c r="AE177" i="37" s="1"/>
  <c r="H177" i="36"/>
  <c r="Z177" i="36" s="1"/>
  <c r="H30" i="37"/>
  <c r="AD30" i="37" s="1"/>
  <c r="AE30" i="37" s="1"/>
  <c r="H30" i="36"/>
  <c r="Z30" i="36" s="1"/>
  <c r="H94" i="37"/>
  <c r="AD94" i="37" s="1"/>
  <c r="AE94" i="37" s="1"/>
  <c r="H94" i="36"/>
  <c r="Z94" i="36" s="1"/>
  <c r="H158" i="37"/>
  <c r="AD158" i="37" s="1"/>
  <c r="AE158" i="37" s="1"/>
  <c r="H158" i="36"/>
  <c r="Z158" i="36" s="1"/>
  <c r="H220" i="37"/>
  <c r="AD220" i="37" s="1"/>
  <c r="AE220" i="37" s="1"/>
  <c r="H220" i="36"/>
  <c r="Z220" i="36" s="1"/>
  <c r="H39" i="37"/>
  <c r="AD39" i="37" s="1"/>
  <c r="AE39" i="37" s="1"/>
  <c r="H39" i="36"/>
  <c r="Z39" i="36" s="1"/>
  <c r="H103" i="37"/>
  <c r="AD103" i="37" s="1"/>
  <c r="AE103" i="37" s="1"/>
  <c r="H103" i="36"/>
  <c r="Z103" i="36" s="1"/>
  <c r="H167" i="37"/>
  <c r="AD167" i="37" s="1"/>
  <c r="AE167" i="37" s="1"/>
  <c r="H167" i="36"/>
  <c r="Z167" i="36" s="1"/>
  <c r="H228" i="37"/>
  <c r="AD228" i="37" s="1"/>
  <c r="AE228" i="37" s="1"/>
  <c r="H228" i="36"/>
  <c r="Z228" i="36" s="1"/>
  <c r="H48" i="37"/>
  <c r="AD48" i="37" s="1"/>
  <c r="AE48" i="37" s="1"/>
  <c r="H48" i="36"/>
  <c r="Z48" i="36" s="1"/>
  <c r="H112" i="37"/>
  <c r="AD112" i="37" s="1"/>
  <c r="AE112" i="37" s="1"/>
  <c r="H112" i="36"/>
  <c r="Z112" i="36" s="1"/>
  <c r="H176" i="37"/>
  <c r="AD176" i="37" s="1"/>
  <c r="AE176" i="37" s="1"/>
  <c r="H176" i="36"/>
  <c r="Z176" i="36" s="1"/>
  <c r="H256" i="37"/>
  <c r="AD256" i="37" s="1"/>
  <c r="AE256" i="37" s="1"/>
  <c r="H256" i="36"/>
  <c r="Z256" i="36" s="1"/>
  <c r="H265" i="37"/>
  <c r="AD265" i="37" s="1"/>
  <c r="AE265" i="37" s="1"/>
  <c r="H265" i="36"/>
  <c r="Z265" i="36" s="1"/>
  <c r="H266" i="37"/>
  <c r="AD266" i="37" s="1"/>
  <c r="AE266" i="37" s="1"/>
  <c r="H266" i="36"/>
  <c r="Z266" i="36" s="1"/>
  <c r="H267" i="37"/>
  <c r="AD267" i="37" s="1"/>
  <c r="AE267" i="37" s="1"/>
  <c r="H267" i="36"/>
  <c r="Z267" i="36" s="1"/>
  <c r="H284" i="37"/>
  <c r="AD284" i="37" s="1"/>
  <c r="AE284" i="37" s="1"/>
  <c r="H284" i="36"/>
  <c r="Z284" i="36" s="1"/>
  <c r="H277" i="37"/>
  <c r="AD277" i="37" s="1"/>
  <c r="AE277" i="37" s="1"/>
  <c r="H277" i="36"/>
  <c r="Z277" i="36" s="1"/>
  <c r="H278" i="37"/>
  <c r="AD278" i="37" s="1"/>
  <c r="AE278" i="37" s="1"/>
  <c r="H278" i="36"/>
  <c r="Z278" i="36" s="1"/>
  <c r="H263" i="37"/>
  <c r="AD263" i="37" s="1"/>
  <c r="AE263" i="37" s="1"/>
  <c r="H263" i="36"/>
  <c r="Z263" i="36" s="1"/>
  <c r="G42" i="37"/>
  <c r="AB42" i="37" s="1"/>
  <c r="AC42" i="37" s="1"/>
  <c r="G42" i="36"/>
  <c r="Y42" i="36" s="1"/>
  <c r="G106" i="37"/>
  <c r="AB106" i="37" s="1"/>
  <c r="AC106" i="37" s="1"/>
  <c r="G106" i="36"/>
  <c r="Y106" i="36" s="1"/>
  <c r="G27" i="37"/>
  <c r="AB27" i="37" s="1"/>
  <c r="AC27" i="37" s="1"/>
  <c r="G27" i="36"/>
  <c r="Y27" i="36" s="1"/>
  <c r="G91" i="37"/>
  <c r="AB91" i="37" s="1"/>
  <c r="AC91" i="37" s="1"/>
  <c r="G91" i="36"/>
  <c r="Y91" i="36" s="1"/>
  <c r="G155" i="37"/>
  <c r="AB155" i="37" s="1"/>
  <c r="AC155" i="37" s="1"/>
  <c r="G155" i="36"/>
  <c r="Y155" i="36" s="1"/>
  <c r="G225" i="37"/>
  <c r="AB225" i="37" s="1"/>
  <c r="AC225" i="37" s="1"/>
  <c r="G225" i="36"/>
  <c r="Y225" i="36" s="1"/>
  <c r="G194" i="37"/>
  <c r="AB194" i="37" s="1"/>
  <c r="AC194" i="37" s="1"/>
  <c r="G194" i="36"/>
  <c r="Y194" i="36" s="1"/>
  <c r="G52" i="37"/>
  <c r="AB52" i="37" s="1"/>
  <c r="AC52" i="37" s="1"/>
  <c r="G52" i="36"/>
  <c r="Y52" i="36" s="1"/>
  <c r="G116" i="37"/>
  <c r="AB116" i="37" s="1"/>
  <c r="AC116" i="37" s="1"/>
  <c r="G116" i="36"/>
  <c r="Y116" i="36" s="1"/>
  <c r="G180" i="37"/>
  <c r="AB180" i="37" s="1"/>
  <c r="AC180" i="37" s="1"/>
  <c r="G180" i="36"/>
  <c r="Y180" i="36" s="1"/>
  <c r="G21" i="37"/>
  <c r="AB21" i="37" s="1"/>
  <c r="AC21" i="37" s="1"/>
  <c r="G21" i="36"/>
  <c r="Y21" i="36" s="1"/>
  <c r="G85" i="37"/>
  <c r="AB85" i="37" s="1"/>
  <c r="AC85" i="37" s="1"/>
  <c r="G85" i="36"/>
  <c r="Y85" i="36" s="1"/>
  <c r="G149" i="37"/>
  <c r="AB149" i="37" s="1"/>
  <c r="AC149" i="37" s="1"/>
  <c r="G149" i="36"/>
  <c r="Y149" i="36" s="1"/>
  <c r="G221" i="37"/>
  <c r="AB221" i="37" s="1"/>
  <c r="AC221" i="37" s="1"/>
  <c r="G221" i="36"/>
  <c r="Y221" i="36" s="1"/>
  <c r="G110" i="37"/>
  <c r="AB110" i="37" s="1"/>
  <c r="AC110" i="37" s="1"/>
  <c r="G110" i="36"/>
  <c r="Y110" i="36" s="1"/>
  <c r="G174" i="37"/>
  <c r="AB174" i="37" s="1"/>
  <c r="AC174" i="37" s="1"/>
  <c r="G174" i="36"/>
  <c r="Y174" i="36" s="1"/>
  <c r="G154" i="37"/>
  <c r="AB154" i="37" s="1"/>
  <c r="AC154" i="37" s="1"/>
  <c r="G154" i="36"/>
  <c r="Y154" i="36" s="1"/>
  <c r="G39" i="37"/>
  <c r="AB39" i="37" s="1"/>
  <c r="AC39" i="37" s="1"/>
  <c r="G39" i="36"/>
  <c r="Y39" i="36" s="1"/>
  <c r="G103" i="37"/>
  <c r="AB103" i="37" s="1"/>
  <c r="AC103" i="37" s="1"/>
  <c r="G103" i="36"/>
  <c r="Y103" i="36" s="1"/>
  <c r="G167" i="37"/>
  <c r="AB167" i="37" s="1"/>
  <c r="AC167" i="37" s="1"/>
  <c r="G167" i="36"/>
  <c r="Y167" i="36" s="1"/>
  <c r="G273" i="37"/>
  <c r="AB273" i="37" s="1"/>
  <c r="AC273" i="37" s="1"/>
  <c r="G273" i="36"/>
  <c r="Y273" i="36" s="1"/>
  <c r="G24" i="37"/>
  <c r="AB24" i="37" s="1"/>
  <c r="AC24" i="37" s="1"/>
  <c r="G24" i="36"/>
  <c r="Y24" i="36" s="1"/>
  <c r="G88" i="37"/>
  <c r="AB88" i="37" s="1"/>
  <c r="AC88" i="37" s="1"/>
  <c r="G88" i="36"/>
  <c r="Y88" i="36" s="1"/>
  <c r="G152" i="37"/>
  <c r="AB152" i="37" s="1"/>
  <c r="AC152" i="37" s="1"/>
  <c r="G152" i="36"/>
  <c r="Y152" i="36" s="1"/>
  <c r="G210" i="37"/>
  <c r="AB210" i="37" s="1"/>
  <c r="AC210" i="37" s="1"/>
  <c r="G210" i="36"/>
  <c r="Y210" i="36" s="1"/>
  <c r="G41" i="37"/>
  <c r="AB41" i="37" s="1"/>
  <c r="AC41" i="37" s="1"/>
  <c r="G41" i="36"/>
  <c r="Y41" i="36" s="1"/>
  <c r="G105" i="37"/>
  <c r="AB105" i="37" s="1"/>
  <c r="AC105" i="37" s="1"/>
  <c r="G105" i="36"/>
  <c r="Y105" i="36" s="1"/>
  <c r="G169" i="37"/>
  <c r="AB169" i="37" s="1"/>
  <c r="AC169" i="37" s="1"/>
  <c r="G169" i="36"/>
  <c r="Y169" i="36" s="1"/>
  <c r="G234" i="37"/>
  <c r="AB234" i="37" s="1"/>
  <c r="AC234" i="37" s="1"/>
  <c r="G234" i="36"/>
  <c r="Y234" i="36" s="1"/>
  <c r="G235" i="37"/>
  <c r="AB235" i="37" s="1"/>
  <c r="AC235" i="37" s="1"/>
  <c r="G235" i="36"/>
  <c r="Y235" i="36" s="1"/>
  <c r="G236" i="37"/>
  <c r="AB236" i="37" s="1"/>
  <c r="AC236" i="37" s="1"/>
  <c r="G236" i="36"/>
  <c r="Y236" i="36" s="1"/>
  <c r="G253" i="37"/>
  <c r="AB253" i="37" s="1"/>
  <c r="AC253" i="37" s="1"/>
  <c r="G253" i="36"/>
  <c r="Y253" i="36" s="1"/>
  <c r="G238" i="37"/>
  <c r="AB238" i="37" s="1"/>
  <c r="AC238" i="37" s="1"/>
  <c r="G238" i="36"/>
  <c r="Y238" i="36" s="1"/>
  <c r="G231" i="37"/>
  <c r="AB231" i="37" s="1"/>
  <c r="AC231" i="37" s="1"/>
  <c r="G231" i="36"/>
  <c r="Y231" i="36" s="1"/>
  <c r="G216" i="37"/>
  <c r="AB216" i="37" s="1"/>
  <c r="AC216" i="37" s="1"/>
  <c r="G216" i="36"/>
  <c r="Y216" i="36" s="1"/>
  <c r="G280" i="37"/>
  <c r="AB280" i="37" s="1"/>
  <c r="AC280" i="37" s="1"/>
  <c r="G280" i="36"/>
  <c r="Y280" i="36" s="1"/>
  <c r="D29" i="37"/>
  <c r="V29" i="37" s="1"/>
  <c r="D29" i="36"/>
  <c r="V29" i="36" s="1"/>
  <c r="D93" i="37"/>
  <c r="V93" i="37" s="1"/>
  <c r="D93" i="36"/>
  <c r="V93" i="36" s="1"/>
  <c r="D22" i="37"/>
  <c r="V22" i="37" s="1"/>
  <c r="D22" i="36"/>
  <c r="V22" i="36" s="1"/>
  <c r="D86" i="37"/>
  <c r="V86" i="37" s="1"/>
  <c r="D86" i="36"/>
  <c r="V86" i="36" s="1"/>
  <c r="D150" i="37"/>
  <c r="V150" i="37" s="1"/>
  <c r="D150" i="36"/>
  <c r="V150" i="36" s="1"/>
  <c r="D220" i="37"/>
  <c r="V220" i="37" s="1"/>
  <c r="D220" i="36"/>
  <c r="V220" i="36" s="1"/>
  <c r="D31" i="37"/>
  <c r="V31" i="37" s="1"/>
  <c r="D31" i="36"/>
  <c r="V31" i="36" s="1"/>
  <c r="D95" i="37"/>
  <c r="V95" i="37" s="1"/>
  <c r="D95" i="36"/>
  <c r="V95" i="36" s="1"/>
  <c r="D159" i="37"/>
  <c r="V159" i="37" s="1"/>
  <c r="D159" i="36"/>
  <c r="V159" i="36" s="1"/>
  <c r="D141" i="37"/>
  <c r="V141" i="37" s="1"/>
  <c r="D141" i="36"/>
  <c r="V141" i="36" s="1"/>
  <c r="D40" i="37"/>
  <c r="V40" i="37" s="1"/>
  <c r="D40" i="36"/>
  <c r="V40" i="36" s="1"/>
  <c r="D104" i="37"/>
  <c r="V104" i="37" s="1"/>
  <c r="D104" i="36"/>
  <c r="V104" i="36" s="1"/>
  <c r="D168" i="37"/>
  <c r="V168" i="37" s="1"/>
  <c r="D168" i="36"/>
  <c r="V168" i="36" s="1"/>
  <c r="D41" i="37"/>
  <c r="V41" i="37" s="1"/>
  <c r="D41" i="36"/>
  <c r="V41" i="36" s="1"/>
  <c r="D105" i="37"/>
  <c r="V105" i="37" s="1"/>
  <c r="D105" i="36"/>
  <c r="V105" i="36" s="1"/>
  <c r="D169" i="37"/>
  <c r="V169" i="37" s="1"/>
  <c r="D169" i="36"/>
  <c r="V169" i="36" s="1"/>
  <c r="D17" i="37"/>
  <c r="V17" i="37" s="1"/>
  <c r="D17" i="36"/>
  <c r="V17" i="36" s="1"/>
  <c r="D58" i="37"/>
  <c r="V58" i="37" s="1"/>
  <c r="D58" i="36"/>
  <c r="V58" i="36" s="1"/>
  <c r="D122" i="37"/>
  <c r="V122" i="37" s="1"/>
  <c r="D122" i="36"/>
  <c r="V122" i="36" s="1"/>
  <c r="D186" i="37"/>
  <c r="V186" i="37" s="1"/>
  <c r="D186" i="36"/>
  <c r="V186" i="36" s="1"/>
  <c r="D33" i="37"/>
  <c r="V33" i="37" s="1"/>
  <c r="D33" i="36"/>
  <c r="V33" i="36" s="1"/>
  <c r="D67" i="37"/>
  <c r="V67" i="37" s="1"/>
  <c r="D67" i="36"/>
  <c r="V67" i="36" s="1"/>
  <c r="D131" i="37"/>
  <c r="V131" i="37" s="1"/>
  <c r="D131" i="36"/>
  <c r="V131" i="36" s="1"/>
  <c r="D195" i="37"/>
  <c r="V195" i="37" s="1"/>
  <c r="D195" i="36"/>
  <c r="V195" i="36" s="1"/>
  <c r="D221" i="37"/>
  <c r="V221" i="37" s="1"/>
  <c r="D221" i="36"/>
  <c r="V221" i="36" s="1"/>
  <c r="D60" i="37"/>
  <c r="V60" i="37" s="1"/>
  <c r="D60" i="36"/>
  <c r="V60" i="36" s="1"/>
  <c r="D124" i="37"/>
  <c r="V124" i="37" s="1"/>
  <c r="D124" i="36"/>
  <c r="V124" i="36" s="1"/>
  <c r="D188" i="37"/>
  <c r="V188" i="37" s="1"/>
  <c r="D188" i="36"/>
  <c r="V188" i="36" s="1"/>
  <c r="D252" i="37"/>
  <c r="V252" i="37" s="1"/>
  <c r="D252" i="36"/>
  <c r="V252" i="36" s="1"/>
  <c r="D277" i="37"/>
  <c r="V277" i="37" s="1"/>
  <c r="D277" i="36"/>
  <c r="V277" i="36" s="1"/>
  <c r="D278" i="37"/>
  <c r="V278" i="37" s="1"/>
  <c r="D278" i="36"/>
  <c r="V278" i="36" s="1"/>
  <c r="D279" i="37"/>
  <c r="V279" i="37" s="1"/>
  <c r="D279" i="36"/>
  <c r="V279" i="36" s="1"/>
  <c r="D288" i="37"/>
  <c r="V288" i="37" s="1"/>
  <c r="D288" i="36"/>
  <c r="V288" i="36" s="1"/>
  <c r="D273" i="37"/>
  <c r="V273" i="37" s="1"/>
  <c r="D273" i="36"/>
  <c r="V273" i="36" s="1"/>
  <c r="D266" i="37"/>
  <c r="V266" i="37" s="1"/>
  <c r="D266" i="36"/>
  <c r="V266" i="36" s="1"/>
  <c r="D259" i="37"/>
  <c r="V259" i="37" s="1"/>
  <c r="D259" i="36"/>
  <c r="V259" i="36" s="1"/>
  <c r="K38" i="37"/>
  <c r="AJ38" i="37" s="1"/>
  <c r="AK38" i="37" s="1"/>
  <c r="K38" i="36"/>
  <c r="AC38" i="36" s="1"/>
  <c r="K102" i="37"/>
  <c r="AJ102" i="37" s="1"/>
  <c r="AK102" i="37" s="1"/>
  <c r="K102" i="36"/>
  <c r="AC102" i="36" s="1"/>
  <c r="K31" i="37"/>
  <c r="AJ31" i="37" s="1"/>
  <c r="AK31" i="37" s="1"/>
  <c r="K31" i="36"/>
  <c r="AC31" i="36" s="1"/>
  <c r="K95" i="37"/>
  <c r="AJ95" i="37" s="1"/>
  <c r="AK95" i="37" s="1"/>
  <c r="K95" i="36"/>
  <c r="AC95" i="36" s="1"/>
  <c r="K159" i="37"/>
  <c r="AJ159" i="37" s="1"/>
  <c r="AK159" i="37" s="1"/>
  <c r="K159" i="36"/>
  <c r="AC159" i="36" s="1"/>
  <c r="K229" i="37"/>
  <c r="AJ229" i="37" s="1"/>
  <c r="AK229" i="37" s="1"/>
  <c r="K229" i="36"/>
  <c r="AC229" i="36" s="1"/>
  <c r="K8" i="37"/>
  <c r="AJ8" i="37" s="1"/>
  <c r="AK8" i="37" s="1"/>
  <c r="K8" i="36"/>
  <c r="AC8" i="36" s="1"/>
  <c r="K72" i="37"/>
  <c r="AJ72" i="37" s="1"/>
  <c r="AK72" i="37" s="1"/>
  <c r="K72" i="36"/>
  <c r="AC72" i="36" s="1"/>
  <c r="K136" i="37"/>
  <c r="AJ136" i="37" s="1"/>
  <c r="AK136" i="37" s="1"/>
  <c r="K136" i="36"/>
  <c r="AC136" i="36" s="1"/>
  <c r="K200" i="37"/>
  <c r="AJ200" i="37" s="1"/>
  <c r="AK200" i="37" s="1"/>
  <c r="K200" i="36"/>
  <c r="AC200" i="36" s="1"/>
  <c r="K25" i="37"/>
  <c r="AJ25" i="37" s="1"/>
  <c r="AK25" i="37" s="1"/>
  <c r="K25" i="36"/>
  <c r="AC25" i="36" s="1"/>
  <c r="K89" i="37"/>
  <c r="AJ89" i="37" s="1"/>
  <c r="AK89" i="37" s="1"/>
  <c r="K89" i="36"/>
  <c r="AC89" i="36" s="1"/>
  <c r="K153" i="37"/>
  <c r="AJ153" i="37" s="1"/>
  <c r="AK153" i="37" s="1"/>
  <c r="K153" i="36"/>
  <c r="AC153" i="36" s="1"/>
  <c r="K215" i="37"/>
  <c r="AJ215" i="37" s="1"/>
  <c r="AK215" i="37" s="1"/>
  <c r="K215" i="36"/>
  <c r="AC215" i="36" s="1"/>
  <c r="K106" i="37"/>
  <c r="AJ106" i="37" s="1"/>
  <c r="AK106" i="37" s="1"/>
  <c r="K106" i="36"/>
  <c r="AC106" i="36" s="1"/>
  <c r="K170" i="37"/>
  <c r="AJ170" i="37" s="1"/>
  <c r="AK170" i="37" s="1"/>
  <c r="K170" i="36"/>
  <c r="AC170" i="36" s="1"/>
  <c r="K225" i="37"/>
  <c r="AJ225" i="37" s="1"/>
  <c r="AK225" i="37" s="1"/>
  <c r="K225" i="36"/>
  <c r="AC225" i="36" s="1"/>
  <c r="K27" i="37"/>
  <c r="AJ27" i="37" s="1"/>
  <c r="AK27" i="37" s="1"/>
  <c r="K27" i="36"/>
  <c r="AC27" i="36" s="1"/>
  <c r="K91" i="37"/>
  <c r="AJ91" i="37" s="1"/>
  <c r="AK91" i="37" s="1"/>
  <c r="K91" i="36"/>
  <c r="AC91" i="36" s="1"/>
  <c r="K155" i="37"/>
  <c r="AJ155" i="37" s="1"/>
  <c r="AK155" i="37" s="1"/>
  <c r="K155" i="36"/>
  <c r="AC155" i="36" s="1"/>
  <c r="K213" i="37"/>
  <c r="AJ213" i="37" s="1"/>
  <c r="AK213" i="37" s="1"/>
  <c r="K213" i="36"/>
  <c r="AC213" i="36" s="1"/>
  <c r="K12" i="37"/>
  <c r="AJ12" i="37" s="1"/>
  <c r="AK12" i="37" s="1"/>
  <c r="K12" i="36"/>
  <c r="AC12" i="36" s="1"/>
  <c r="K76" i="37"/>
  <c r="AJ76" i="37" s="1"/>
  <c r="AK76" i="37" s="1"/>
  <c r="K76" i="36"/>
  <c r="AC76" i="36" s="1"/>
  <c r="K140" i="37"/>
  <c r="AJ140" i="37" s="1"/>
  <c r="AK140" i="37" s="1"/>
  <c r="K140" i="36"/>
  <c r="AC140" i="36" s="1"/>
  <c r="K204" i="37"/>
  <c r="AJ204" i="37" s="1"/>
  <c r="AK204" i="37" s="1"/>
  <c r="K204" i="36"/>
  <c r="AC204" i="36" s="1"/>
  <c r="K29" i="37"/>
  <c r="AJ29" i="37" s="1"/>
  <c r="AK29" i="37" s="1"/>
  <c r="K29" i="36"/>
  <c r="AC29" i="36" s="1"/>
  <c r="K93" i="37"/>
  <c r="AJ93" i="37" s="1"/>
  <c r="AK93" i="37" s="1"/>
  <c r="K93" i="36"/>
  <c r="AC93" i="36" s="1"/>
  <c r="K157" i="37"/>
  <c r="AJ157" i="37" s="1"/>
  <c r="AK157" i="37" s="1"/>
  <c r="K157" i="36"/>
  <c r="AC157" i="36" s="1"/>
  <c r="K224" i="37"/>
  <c r="AJ224" i="37" s="1"/>
  <c r="AK224" i="37" s="1"/>
  <c r="K224" i="36"/>
  <c r="AC224" i="36" s="1"/>
  <c r="K286" i="37"/>
  <c r="AJ286" i="37" s="1"/>
  <c r="AK286" i="37" s="1"/>
  <c r="K286" i="36"/>
  <c r="AC286" i="36" s="1"/>
  <c r="K287" i="37"/>
  <c r="AJ287" i="37" s="1"/>
  <c r="AK287" i="37" s="1"/>
  <c r="K287" i="36"/>
  <c r="AC287" i="36" s="1"/>
  <c r="K288" i="37"/>
  <c r="AJ288" i="37" s="1"/>
  <c r="AK288" i="37" s="1"/>
  <c r="K288" i="36"/>
  <c r="AC288" i="36" s="1"/>
  <c r="K226" i="37"/>
  <c r="AJ226" i="37" s="1"/>
  <c r="AK226" i="37" s="1"/>
  <c r="K226" i="36"/>
  <c r="AC226" i="36" s="1"/>
  <c r="K227" i="37"/>
  <c r="AJ227" i="37" s="1"/>
  <c r="AK227" i="37" s="1"/>
  <c r="K227" i="36"/>
  <c r="AC227" i="36" s="1"/>
  <c r="K212" i="37"/>
  <c r="AJ212" i="37" s="1"/>
  <c r="AK212" i="37" s="1"/>
  <c r="K212" i="36"/>
  <c r="AC212" i="36" s="1"/>
  <c r="K276" i="37"/>
  <c r="AJ276" i="37" s="1"/>
  <c r="AK276" i="37" s="1"/>
  <c r="K276" i="36"/>
  <c r="AC276" i="36" s="1"/>
  <c r="J23" i="37"/>
  <c r="AH23" i="37" s="1"/>
  <c r="AI23" i="37" s="1"/>
  <c r="J23" i="36"/>
  <c r="AB23" i="36" s="1"/>
  <c r="J39" i="37"/>
  <c r="AH39" i="37" s="1"/>
  <c r="AI39" i="37" s="1"/>
  <c r="J39" i="36"/>
  <c r="AB39" i="36" s="1"/>
  <c r="J8" i="37"/>
  <c r="AH8" i="37" s="1"/>
  <c r="AI8" i="37" s="1"/>
  <c r="J8" i="36"/>
  <c r="AB8" i="36" s="1"/>
  <c r="J72" i="37"/>
  <c r="AH72" i="37" s="1"/>
  <c r="AI72" i="37" s="1"/>
  <c r="J72" i="36"/>
  <c r="AB72" i="36" s="1"/>
  <c r="J136" i="37"/>
  <c r="AH136" i="37" s="1"/>
  <c r="AI136" i="37" s="1"/>
  <c r="J136" i="36"/>
  <c r="AB136" i="36" s="1"/>
  <c r="J200" i="37"/>
  <c r="AH200" i="37" s="1"/>
  <c r="AI200" i="37" s="1"/>
  <c r="J200" i="36"/>
  <c r="AB200" i="36" s="1"/>
  <c r="J25" i="37"/>
  <c r="AH25" i="37" s="1"/>
  <c r="AI25" i="37" s="1"/>
  <c r="J25" i="36"/>
  <c r="AB25" i="36" s="1"/>
  <c r="J89" i="37"/>
  <c r="AH89" i="37" s="1"/>
  <c r="AI89" i="37" s="1"/>
  <c r="J89" i="36"/>
  <c r="AB89" i="36" s="1"/>
  <c r="J153" i="37"/>
  <c r="AH153" i="37" s="1"/>
  <c r="AI153" i="37" s="1"/>
  <c r="J153" i="36"/>
  <c r="AB153" i="36" s="1"/>
  <c r="J215" i="37"/>
  <c r="AH215" i="37" s="1"/>
  <c r="AI215" i="37" s="1"/>
  <c r="J215" i="36"/>
  <c r="AB215" i="36" s="1"/>
  <c r="J26" i="37"/>
  <c r="AH26" i="37" s="1"/>
  <c r="AI26" i="37" s="1"/>
  <c r="J26" i="36"/>
  <c r="AB26" i="36" s="1"/>
  <c r="J90" i="37"/>
  <c r="AH90" i="37" s="1"/>
  <c r="AI90" i="37" s="1"/>
  <c r="J90" i="36"/>
  <c r="AB90" i="36" s="1"/>
  <c r="J154" i="37"/>
  <c r="AH154" i="37" s="1"/>
  <c r="AI154" i="37" s="1"/>
  <c r="J154" i="36"/>
  <c r="AB154" i="36" s="1"/>
  <c r="J214" i="37"/>
  <c r="AH214" i="37" s="1"/>
  <c r="AI214" i="37" s="1"/>
  <c r="J214" i="36"/>
  <c r="AB214" i="36" s="1"/>
  <c r="J35" i="37"/>
  <c r="AH35" i="37" s="1"/>
  <c r="AI35" i="37" s="1"/>
  <c r="J35" i="36"/>
  <c r="AB35" i="36" s="1"/>
  <c r="J99" i="37"/>
  <c r="AH99" i="37" s="1"/>
  <c r="AI99" i="37" s="1"/>
  <c r="J99" i="36"/>
  <c r="AB99" i="36" s="1"/>
  <c r="J163" i="37"/>
  <c r="AH163" i="37" s="1"/>
  <c r="AI163" i="37" s="1"/>
  <c r="J163" i="36"/>
  <c r="AB163" i="36" s="1"/>
  <c r="J135" i="37"/>
  <c r="AH135" i="37" s="1"/>
  <c r="AI135" i="37" s="1"/>
  <c r="J135" i="36"/>
  <c r="AB135" i="36" s="1"/>
  <c r="J44" i="37"/>
  <c r="AH44" i="37" s="1"/>
  <c r="AI44" i="37" s="1"/>
  <c r="J44" i="36"/>
  <c r="AB44" i="36" s="1"/>
  <c r="J108" i="37"/>
  <c r="AH108" i="37" s="1"/>
  <c r="AI108" i="37" s="1"/>
  <c r="J108" i="36"/>
  <c r="AB108" i="36" s="1"/>
  <c r="J172" i="37"/>
  <c r="AH172" i="37" s="1"/>
  <c r="AI172" i="37" s="1"/>
  <c r="J172" i="36"/>
  <c r="AB172" i="36" s="1"/>
  <c r="J191" i="37"/>
  <c r="AH191" i="37" s="1"/>
  <c r="AI191" i="37" s="1"/>
  <c r="J191" i="36"/>
  <c r="AB191" i="36" s="1"/>
  <c r="J53" i="37"/>
  <c r="AH53" i="37" s="1"/>
  <c r="AI53" i="37" s="1"/>
  <c r="J53" i="36"/>
  <c r="AB53" i="36" s="1"/>
  <c r="J117" i="37"/>
  <c r="AH117" i="37" s="1"/>
  <c r="AI117" i="37" s="1"/>
  <c r="J117" i="36"/>
  <c r="AB117" i="36" s="1"/>
  <c r="J181" i="37"/>
  <c r="AH181" i="37" s="1"/>
  <c r="AI181" i="37" s="1"/>
  <c r="J181" i="36"/>
  <c r="AB181" i="36" s="1"/>
  <c r="J217" i="37"/>
  <c r="AH217" i="37" s="1"/>
  <c r="AI217" i="37" s="1"/>
  <c r="J217" i="36"/>
  <c r="AB217" i="36" s="1"/>
  <c r="J38" i="37"/>
  <c r="AH38" i="37" s="1"/>
  <c r="AI38" i="37" s="1"/>
  <c r="J38" i="36"/>
  <c r="AB38" i="36" s="1"/>
  <c r="J102" i="37"/>
  <c r="AH102" i="37" s="1"/>
  <c r="AI102" i="37" s="1"/>
  <c r="J102" i="36"/>
  <c r="AB102" i="36" s="1"/>
  <c r="J166" i="37"/>
  <c r="AH166" i="37" s="1"/>
  <c r="AI166" i="37" s="1"/>
  <c r="J166" i="36"/>
  <c r="AB166" i="36" s="1"/>
  <c r="J247" i="37"/>
  <c r="AH247" i="37" s="1"/>
  <c r="AI247" i="37" s="1"/>
  <c r="J247" i="36"/>
  <c r="AB247" i="36" s="1"/>
  <c r="J248" i="37"/>
  <c r="AH248" i="37" s="1"/>
  <c r="AI248" i="37" s="1"/>
  <c r="J248" i="36"/>
  <c r="AB248" i="36" s="1"/>
  <c r="J249" i="37"/>
  <c r="AH249" i="37" s="1"/>
  <c r="AI249" i="37" s="1"/>
  <c r="J249" i="36"/>
  <c r="AB249" i="36" s="1"/>
  <c r="J266" i="37"/>
  <c r="AH266" i="37" s="1"/>
  <c r="AI266" i="37" s="1"/>
  <c r="J266" i="36"/>
  <c r="AB266" i="36" s="1"/>
  <c r="J259" i="37"/>
  <c r="AH259" i="37" s="1"/>
  <c r="AI259" i="37" s="1"/>
  <c r="J259" i="36"/>
  <c r="AB259" i="36" s="1"/>
  <c r="J260" i="37"/>
  <c r="AH260" i="37" s="1"/>
  <c r="AI260" i="37" s="1"/>
  <c r="J260" i="36"/>
  <c r="AB260" i="36" s="1"/>
  <c r="J245" i="37"/>
  <c r="AH245" i="37" s="1"/>
  <c r="AI245" i="37" s="1"/>
  <c r="J245" i="36"/>
  <c r="AB245" i="36" s="1"/>
  <c r="F83" i="37"/>
  <c r="Z83" i="37" s="1"/>
  <c r="AA83" i="37" s="1"/>
  <c r="F83" i="36"/>
  <c r="X83" i="36" s="1"/>
  <c r="F59" i="37"/>
  <c r="Z59" i="37" s="1"/>
  <c r="AA59" i="37" s="1"/>
  <c r="F59" i="36"/>
  <c r="X59" i="36" s="1"/>
  <c r="F28" i="37"/>
  <c r="Z28" i="37" s="1"/>
  <c r="AA28" i="37" s="1"/>
  <c r="F28" i="36"/>
  <c r="X28" i="36" s="1"/>
  <c r="F92" i="37"/>
  <c r="Z92" i="37" s="1"/>
  <c r="AA92" i="37" s="1"/>
  <c r="F92" i="36"/>
  <c r="X92" i="36" s="1"/>
  <c r="F156" i="37"/>
  <c r="Z156" i="37" s="1"/>
  <c r="AA156" i="37" s="1"/>
  <c r="F156" i="36"/>
  <c r="X156" i="36" s="1"/>
  <c r="F213" i="37"/>
  <c r="Z213" i="37" s="1"/>
  <c r="AA213" i="37" s="1"/>
  <c r="F213" i="36"/>
  <c r="X213" i="36" s="1"/>
  <c r="F37" i="37"/>
  <c r="Z37" i="37" s="1"/>
  <c r="AA37" i="37" s="1"/>
  <c r="F37" i="36"/>
  <c r="X37" i="36" s="1"/>
  <c r="F101" i="37"/>
  <c r="Z101" i="37" s="1"/>
  <c r="AA101" i="37" s="1"/>
  <c r="F101" i="36"/>
  <c r="X101" i="36" s="1"/>
  <c r="F165" i="37"/>
  <c r="Z165" i="37" s="1"/>
  <c r="AA165" i="37" s="1"/>
  <c r="F165" i="36"/>
  <c r="X165" i="36" s="1"/>
  <c r="F211" i="37"/>
  <c r="Z211" i="37" s="1"/>
  <c r="AA211" i="37" s="1"/>
  <c r="F211" i="36"/>
  <c r="X211" i="36" s="1"/>
  <c r="F62" i="37"/>
  <c r="Z62" i="37" s="1"/>
  <c r="AA62" i="37" s="1"/>
  <c r="F62" i="36"/>
  <c r="X62" i="36" s="1"/>
  <c r="F126" i="37"/>
  <c r="Z126" i="37" s="1"/>
  <c r="AA126" i="37" s="1"/>
  <c r="F126" i="36"/>
  <c r="X126" i="36" s="1"/>
  <c r="F190" i="37"/>
  <c r="Z190" i="37" s="1"/>
  <c r="AA190" i="37" s="1"/>
  <c r="F190" i="36"/>
  <c r="X190" i="36" s="1"/>
  <c r="F258" i="37"/>
  <c r="Z258" i="37" s="1"/>
  <c r="AA258" i="37" s="1"/>
  <c r="F258" i="36"/>
  <c r="X258" i="36" s="1"/>
  <c r="F95" i="37"/>
  <c r="Z95" i="37" s="1"/>
  <c r="AA95" i="37" s="1"/>
  <c r="F95" i="36"/>
  <c r="X95" i="36" s="1"/>
  <c r="F159" i="37"/>
  <c r="Z159" i="37" s="1"/>
  <c r="AA159" i="37" s="1"/>
  <c r="F159" i="36"/>
  <c r="X159" i="36" s="1"/>
  <c r="F171" i="37"/>
  <c r="Z171" i="37" s="1"/>
  <c r="AA171" i="37" s="1"/>
  <c r="F171" i="36"/>
  <c r="X171" i="36" s="1"/>
  <c r="F48" i="37"/>
  <c r="Z48" i="37" s="1"/>
  <c r="AA48" i="37" s="1"/>
  <c r="F48" i="36"/>
  <c r="X48" i="36" s="1"/>
  <c r="F112" i="37"/>
  <c r="Z112" i="37" s="1"/>
  <c r="AA112" i="37" s="1"/>
  <c r="F112" i="36"/>
  <c r="X112" i="36" s="1"/>
  <c r="F176" i="37"/>
  <c r="Z176" i="37" s="1"/>
  <c r="AA176" i="37" s="1"/>
  <c r="F176" i="36"/>
  <c r="X176" i="36" s="1"/>
  <c r="F9" i="37"/>
  <c r="Z9" i="37" s="1"/>
  <c r="AA9" i="37" s="1"/>
  <c r="F9" i="36"/>
  <c r="X9" i="36" s="1"/>
  <c r="F73" i="37"/>
  <c r="Z73" i="37" s="1"/>
  <c r="AA73" i="37" s="1"/>
  <c r="F73" i="36"/>
  <c r="X73" i="36" s="1"/>
  <c r="F137" i="37"/>
  <c r="Z137" i="37" s="1"/>
  <c r="AA137" i="37" s="1"/>
  <c r="F137" i="36"/>
  <c r="X137" i="36" s="1"/>
  <c r="F201" i="37"/>
  <c r="Z201" i="37" s="1"/>
  <c r="AA201" i="37" s="1"/>
  <c r="F201" i="36"/>
  <c r="X201" i="36" s="1"/>
  <c r="F203" i="37"/>
  <c r="Z203" i="37" s="1"/>
  <c r="AA203" i="37" s="1"/>
  <c r="F203" i="36"/>
  <c r="X203" i="36" s="1"/>
  <c r="F34" i="37"/>
  <c r="Z34" i="37" s="1"/>
  <c r="AA34" i="37" s="1"/>
  <c r="F34" i="36"/>
  <c r="X34" i="36" s="1"/>
  <c r="F98" i="37"/>
  <c r="Z98" i="37" s="1"/>
  <c r="AA98" i="37" s="1"/>
  <c r="F98" i="36"/>
  <c r="X98" i="36" s="1"/>
  <c r="F162" i="37"/>
  <c r="Z162" i="37" s="1"/>
  <c r="AA162" i="37" s="1"/>
  <c r="F162" i="36"/>
  <c r="X162" i="36" s="1"/>
  <c r="F227" i="37"/>
  <c r="Z227" i="37" s="1"/>
  <c r="AA227" i="37" s="1"/>
  <c r="F227" i="36"/>
  <c r="X227" i="36" s="1"/>
  <c r="F228" i="37"/>
  <c r="Z228" i="37" s="1"/>
  <c r="AA228" i="37" s="1"/>
  <c r="F228" i="36"/>
  <c r="X228" i="36" s="1"/>
  <c r="F229" i="37"/>
  <c r="Z229" i="37" s="1"/>
  <c r="AA229" i="37" s="1"/>
  <c r="F229" i="36"/>
  <c r="X229" i="36" s="1"/>
  <c r="F238" i="37"/>
  <c r="Z238" i="37" s="1"/>
  <c r="AA238" i="37" s="1"/>
  <c r="F238" i="36"/>
  <c r="X238" i="36" s="1"/>
  <c r="F223" i="37"/>
  <c r="Z223" i="37" s="1"/>
  <c r="AA223" i="37" s="1"/>
  <c r="F223" i="36"/>
  <c r="X223" i="36" s="1"/>
  <c r="F287" i="37"/>
  <c r="Z287" i="37" s="1"/>
  <c r="AA287" i="37" s="1"/>
  <c r="F287" i="36"/>
  <c r="X287" i="36" s="1"/>
  <c r="F280" i="37"/>
  <c r="Z280" i="37" s="1"/>
  <c r="AA280" i="37" s="1"/>
  <c r="F280" i="36"/>
  <c r="X280" i="36" s="1"/>
  <c r="F265" i="37"/>
  <c r="Z265" i="37" s="1"/>
  <c r="AA265" i="37" s="1"/>
  <c r="F265" i="36"/>
  <c r="X265" i="36" s="1"/>
  <c r="H33" i="37"/>
  <c r="AD33" i="37" s="1"/>
  <c r="AE33" i="37" s="1"/>
  <c r="H33" i="36"/>
  <c r="Z33" i="36" s="1"/>
  <c r="H26" i="37"/>
  <c r="AD26" i="37" s="1"/>
  <c r="AE26" i="37" s="1"/>
  <c r="H26" i="36"/>
  <c r="Z26" i="36" s="1"/>
  <c r="H154" i="37"/>
  <c r="AD154" i="37" s="1"/>
  <c r="AE154" i="37" s="1"/>
  <c r="H154" i="36"/>
  <c r="Z154" i="36" s="1"/>
  <c r="H185" i="37"/>
  <c r="AD185" i="37" s="1"/>
  <c r="AE185" i="37" s="1"/>
  <c r="H185" i="36"/>
  <c r="Z185" i="36" s="1"/>
  <c r="H131" i="37"/>
  <c r="AD131" i="37" s="1"/>
  <c r="AE131" i="37" s="1"/>
  <c r="H131" i="36"/>
  <c r="Z131" i="36" s="1"/>
  <c r="H195" i="37"/>
  <c r="AD195" i="37" s="1"/>
  <c r="AE195" i="37" s="1"/>
  <c r="H195" i="36"/>
  <c r="Z195" i="36" s="1"/>
  <c r="H153" i="37"/>
  <c r="AD153" i="37" s="1"/>
  <c r="AE153" i="37" s="1"/>
  <c r="H153" i="36"/>
  <c r="Z153" i="36" s="1"/>
  <c r="H44" i="37"/>
  <c r="AD44" i="37" s="1"/>
  <c r="AE44" i="37" s="1"/>
  <c r="H44" i="36"/>
  <c r="Z44" i="36" s="1"/>
  <c r="H108" i="37"/>
  <c r="AD108" i="37" s="1"/>
  <c r="AE108" i="37" s="1"/>
  <c r="H108" i="36"/>
  <c r="Z108" i="36" s="1"/>
  <c r="H21" i="37"/>
  <c r="AD21" i="37" s="1"/>
  <c r="AE21" i="37" s="1"/>
  <c r="H21" i="36"/>
  <c r="Z21" i="36" s="1"/>
  <c r="H93" i="37"/>
  <c r="AD93" i="37" s="1"/>
  <c r="AE93" i="37" s="1"/>
  <c r="H93" i="36"/>
  <c r="Z93" i="36" s="1"/>
  <c r="H157" i="37"/>
  <c r="AD157" i="37" s="1"/>
  <c r="AE157" i="37" s="1"/>
  <c r="H157" i="36"/>
  <c r="Z157" i="36" s="1"/>
  <c r="H209" i="37"/>
  <c r="AD209" i="37" s="1"/>
  <c r="AE209" i="37" s="1"/>
  <c r="H209" i="36"/>
  <c r="Z209" i="36" s="1"/>
  <c r="H38" i="37"/>
  <c r="AD38" i="37" s="1"/>
  <c r="AE38" i="37" s="1"/>
  <c r="H38" i="36"/>
  <c r="Z38" i="36" s="1"/>
  <c r="H102" i="37"/>
  <c r="AD102" i="37" s="1"/>
  <c r="AE102" i="37" s="1"/>
  <c r="H102" i="36"/>
  <c r="Z102" i="36" s="1"/>
  <c r="H166" i="37"/>
  <c r="AD166" i="37" s="1"/>
  <c r="AE166" i="37" s="1"/>
  <c r="H166" i="36"/>
  <c r="Z166" i="36" s="1"/>
  <c r="H224" i="37"/>
  <c r="AD224" i="37" s="1"/>
  <c r="AE224" i="37" s="1"/>
  <c r="H224" i="36"/>
  <c r="Z224" i="36" s="1"/>
  <c r="H47" i="37"/>
  <c r="AD47" i="37" s="1"/>
  <c r="AE47" i="37" s="1"/>
  <c r="H47" i="36"/>
  <c r="Z47" i="36" s="1"/>
  <c r="H111" i="37"/>
  <c r="AD111" i="37" s="1"/>
  <c r="AE111" i="37" s="1"/>
  <c r="H111" i="36"/>
  <c r="Z111" i="36" s="1"/>
  <c r="H175" i="37"/>
  <c r="AD175" i="37" s="1"/>
  <c r="AE175" i="37" s="1"/>
  <c r="H175" i="36"/>
  <c r="Z175" i="36" s="1"/>
  <c r="H236" i="37"/>
  <c r="AD236" i="37" s="1"/>
  <c r="AE236" i="37" s="1"/>
  <c r="H236" i="36"/>
  <c r="Z236" i="36" s="1"/>
  <c r="H56" i="37"/>
  <c r="AD56" i="37" s="1"/>
  <c r="AE56" i="37" s="1"/>
  <c r="H56" i="36"/>
  <c r="Z56" i="36" s="1"/>
  <c r="H120" i="37"/>
  <c r="AD120" i="37" s="1"/>
  <c r="AE120" i="37" s="1"/>
  <c r="H120" i="36"/>
  <c r="Z120" i="36" s="1"/>
  <c r="H184" i="37"/>
  <c r="AD184" i="37" s="1"/>
  <c r="AE184" i="37" s="1"/>
  <c r="H184" i="36"/>
  <c r="Z184" i="36" s="1"/>
  <c r="H264" i="37"/>
  <c r="AD264" i="37" s="1"/>
  <c r="AE264" i="37" s="1"/>
  <c r="H264" i="36"/>
  <c r="Z264" i="36" s="1"/>
  <c r="H273" i="37"/>
  <c r="AD273" i="37" s="1"/>
  <c r="AE273" i="37" s="1"/>
  <c r="H273" i="36"/>
  <c r="Z273" i="36" s="1"/>
  <c r="H274" i="37"/>
  <c r="AD274" i="37" s="1"/>
  <c r="AE274" i="37" s="1"/>
  <c r="H274" i="36"/>
  <c r="Z274" i="36" s="1"/>
  <c r="H275" i="37"/>
  <c r="AD275" i="37" s="1"/>
  <c r="AE275" i="37" s="1"/>
  <c r="H275" i="36"/>
  <c r="Z275" i="36" s="1"/>
  <c r="H221" i="37"/>
  <c r="AD221" i="37" s="1"/>
  <c r="AE221" i="37" s="1"/>
  <c r="H221" i="36"/>
  <c r="Z221" i="36" s="1"/>
  <c r="H285" i="37"/>
  <c r="AD285" i="37" s="1"/>
  <c r="AE285" i="37" s="1"/>
  <c r="H285" i="36"/>
  <c r="Z285" i="36" s="1"/>
  <c r="H286" i="37"/>
  <c r="AD286" i="37" s="1"/>
  <c r="AE286" i="37" s="1"/>
  <c r="H286" i="36"/>
  <c r="Z286" i="36" s="1"/>
  <c r="H271" i="37"/>
  <c r="AD271" i="37" s="1"/>
  <c r="AE271" i="37" s="1"/>
  <c r="H271" i="36"/>
  <c r="Z271" i="36" s="1"/>
  <c r="G50" i="37"/>
  <c r="AB50" i="37" s="1"/>
  <c r="AC50" i="37" s="1"/>
  <c r="G50" i="36"/>
  <c r="Y50" i="36" s="1"/>
  <c r="G114" i="37"/>
  <c r="AB114" i="37" s="1"/>
  <c r="AC114" i="37" s="1"/>
  <c r="G114" i="36"/>
  <c r="Y114" i="36" s="1"/>
  <c r="G35" i="37"/>
  <c r="AB35" i="37" s="1"/>
  <c r="AC35" i="37" s="1"/>
  <c r="G35" i="36"/>
  <c r="Y35" i="36" s="1"/>
  <c r="G99" i="37"/>
  <c r="AB99" i="37" s="1"/>
  <c r="AC99" i="37" s="1"/>
  <c r="G99" i="36"/>
  <c r="Y99" i="36" s="1"/>
  <c r="G241" i="37"/>
  <c r="AB241" i="37" s="1"/>
  <c r="AC241" i="37" s="1"/>
  <c r="G241" i="36"/>
  <c r="Y241" i="36" s="1"/>
  <c r="G215" i="37"/>
  <c r="AB215" i="37" s="1"/>
  <c r="AC215" i="37" s="1"/>
  <c r="G215" i="36"/>
  <c r="Y215" i="36" s="1"/>
  <c r="G60" i="37"/>
  <c r="AB60" i="37" s="1"/>
  <c r="AC60" i="37" s="1"/>
  <c r="G60" i="36"/>
  <c r="Y60" i="36" s="1"/>
  <c r="G124" i="37"/>
  <c r="AB124" i="37" s="1"/>
  <c r="AC124" i="37" s="1"/>
  <c r="G124" i="36"/>
  <c r="Y124" i="36" s="1"/>
  <c r="G188" i="37"/>
  <c r="AB188" i="37" s="1"/>
  <c r="AC188" i="37" s="1"/>
  <c r="G188" i="36"/>
  <c r="Y188" i="36" s="1"/>
  <c r="G29" i="37"/>
  <c r="AB29" i="37" s="1"/>
  <c r="AC29" i="37" s="1"/>
  <c r="G29" i="36"/>
  <c r="Y29" i="36" s="1"/>
  <c r="G93" i="37"/>
  <c r="AB93" i="37" s="1"/>
  <c r="AC93" i="37" s="1"/>
  <c r="G93" i="36"/>
  <c r="Y93" i="36" s="1"/>
  <c r="G157" i="37"/>
  <c r="AB157" i="37" s="1"/>
  <c r="AC157" i="37" s="1"/>
  <c r="G157" i="36"/>
  <c r="Y157" i="36" s="1"/>
  <c r="G54" i="37"/>
  <c r="AB54" i="37" s="1"/>
  <c r="AC54" i="37" s="1"/>
  <c r="G54" i="36"/>
  <c r="Y54" i="36" s="1"/>
  <c r="G118" i="37"/>
  <c r="AB118" i="37" s="1"/>
  <c r="AC118" i="37" s="1"/>
  <c r="G118" i="36"/>
  <c r="Y118" i="36" s="1"/>
  <c r="G182" i="37"/>
  <c r="AB182" i="37" s="1"/>
  <c r="AC182" i="37" s="1"/>
  <c r="G182" i="36"/>
  <c r="Y182" i="36" s="1"/>
  <c r="G229" i="37"/>
  <c r="AB229" i="37" s="1"/>
  <c r="AC229" i="37" s="1"/>
  <c r="G229" i="36"/>
  <c r="Y229" i="36" s="1"/>
  <c r="G47" i="37"/>
  <c r="AB47" i="37" s="1"/>
  <c r="AC47" i="37" s="1"/>
  <c r="G47" i="36"/>
  <c r="Y47" i="36" s="1"/>
  <c r="G111" i="37"/>
  <c r="AB111" i="37" s="1"/>
  <c r="AC111" i="37" s="1"/>
  <c r="G111" i="36"/>
  <c r="Y111" i="36" s="1"/>
  <c r="G175" i="37"/>
  <c r="AB175" i="37" s="1"/>
  <c r="AC175" i="37" s="1"/>
  <c r="G175" i="36"/>
  <c r="Y175" i="36" s="1"/>
  <c r="G146" i="37"/>
  <c r="AB146" i="37" s="1"/>
  <c r="AC146" i="37" s="1"/>
  <c r="G146" i="36"/>
  <c r="Y146" i="36" s="1"/>
  <c r="G32" i="37"/>
  <c r="AB32" i="37" s="1"/>
  <c r="AC32" i="37" s="1"/>
  <c r="G32" i="36"/>
  <c r="Y32" i="36" s="1"/>
  <c r="G96" i="37"/>
  <c r="AB96" i="37" s="1"/>
  <c r="AC96" i="37" s="1"/>
  <c r="G96" i="36"/>
  <c r="Y96" i="36" s="1"/>
  <c r="G160" i="37"/>
  <c r="AB160" i="37" s="1"/>
  <c r="AC160" i="37" s="1"/>
  <c r="G160" i="36"/>
  <c r="Y160" i="36" s="1"/>
  <c r="G237" i="37"/>
  <c r="AB237" i="37" s="1"/>
  <c r="AC237" i="37" s="1"/>
  <c r="G237" i="36"/>
  <c r="Y237" i="36" s="1"/>
  <c r="G49" i="37"/>
  <c r="AB49" i="37" s="1"/>
  <c r="AC49" i="37" s="1"/>
  <c r="G49" i="36"/>
  <c r="Y49" i="36" s="1"/>
  <c r="G113" i="37"/>
  <c r="AB113" i="37" s="1"/>
  <c r="AC113" i="37" s="1"/>
  <c r="G113" i="36"/>
  <c r="Y113" i="36" s="1"/>
  <c r="G177" i="37"/>
  <c r="AB177" i="37" s="1"/>
  <c r="AC177" i="37" s="1"/>
  <c r="G177" i="36"/>
  <c r="Y177" i="36" s="1"/>
  <c r="G242" i="37"/>
  <c r="AB242" i="37" s="1"/>
  <c r="AC242" i="37" s="1"/>
  <c r="G242" i="36"/>
  <c r="Y242" i="36" s="1"/>
  <c r="G243" i="37"/>
  <c r="AB243" i="37" s="1"/>
  <c r="AC243" i="37" s="1"/>
  <c r="G243" i="36"/>
  <c r="Y243" i="36" s="1"/>
  <c r="G244" i="37"/>
  <c r="AB244" i="37" s="1"/>
  <c r="AC244" i="37" s="1"/>
  <c r="G244" i="36"/>
  <c r="Y244" i="36" s="1"/>
  <c r="G261" i="37"/>
  <c r="AB261" i="37" s="1"/>
  <c r="AC261" i="37" s="1"/>
  <c r="G261" i="36"/>
  <c r="Y261" i="36" s="1"/>
  <c r="G246" i="37"/>
  <c r="AB246" i="37" s="1"/>
  <c r="AC246" i="37" s="1"/>
  <c r="G246" i="36"/>
  <c r="Y246" i="36" s="1"/>
  <c r="G239" i="37"/>
  <c r="AB239" i="37" s="1"/>
  <c r="AC239" i="37" s="1"/>
  <c r="G239" i="36"/>
  <c r="Y239" i="36" s="1"/>
  <c r="G224" i="37"/>
  <c r="AB224" i="37" s="1"/>
  <c r="AC224" i="37" s="1"/>
  <c r="G224" i="36"/>
  <c r="Y224" i="36" s="1"/>
  <c r="G288" i="37"/>
  <c r="AB288" i="37" s="1"/>
  <c r="AC288" i="37" s="1"/>
  <c r="G288" i="36"/>
  <c r="Y288" i="36" s="1"/>
  <c r="D37" i="37"/>
  <c r="V37" i="37" s="1"/>
  <c r="D37" i="36"/>
  <c r="V37" i="36" s="1"/>
  <c r="AE37" i="36" s="1"/>
  <c r="AF37" i="36" s="1"/>
  <c r="D101" i="37"/>
  <c r="V101" i="37" s="1"/>
  <c r="D101" i="36"/>
  <c r="V101" i="36" s="1"/>
  <c r="D30" i="37"/>
  <c r="V30" i="37" s="1"/>
  <c r="D30" i="36"/>
  <c r="V30" i="36" s="1"/>
  <c r="D94" i="37"/>
  <c r="V94" i="37" s="1"/>
  <c r="D94" i="36"/>
  <c r="V94" i="36" s="1"/>
  <c r="D158" i="37"/>
  <c r="V158" i="37" s="1"/>
  <c r="D158" i="36"/>
  <c r="V158" i="36" s="1"/>
  <c r="D232" i="37"/>
  <c r="V232" i="37" s="1"/>
  <c r="D232" i="36"/>
  <c r="V232" i="36" s="1"/>
  <c r="D39" i="37"/>
  <c r="V39" i="37" s="1"/>
  <c r="D39" i="36"/>
  <c r="V39" i="36" s="1"/>
  <c r="D103" i="37"/>
  <c r="V103" i="37" s="1"/>
  <c r="D103" i="36"/>
  <c r="V103" i="36" s="1"/>
  <c r="D167" i="37"/>
  <c r="V167" i="37" s="1"/>
  <c r="D167" i="36"/>
  <c r="V167" i="36" s="1"/>
  <c r="D149" i="37"/>
  <c r="V149" i="37" s="1"/>
  <c r="D149" i="36"/>
  <c r="V149" i="36" s="1"/>
  <c r="D48" i="37"/>
  <c r="V48" i="37" s="1"/>
  <c r="D48" i="36"/>
  <c r="V48" i="36" s="1"/>
  <c r="D112" i="37"/>
  <c r="V112" i="37" s="1"/>
  <c r="D112" i="36"/>
  <c r="V112" i="36" s="1"/>
  <c r="D176" i="37"/>
  <c r="V176" i="37" s="1"/>
  <c r="D176" i="36"/>
  <c r="V176" i="36" s="1"/>
  <c r="D49" i="37"/>
  <c r="V49" i="37" s="1"/>
  <c r="D49" i="36"/>
  <c r="V49" i="36" s="1"/>
  <c r="D113" i="37"/>
  <c r="V113" i="37" s="1"/>
  <c r="D113" i="36"/>
  <c r="V113" i="36" s="1"/>
  <c r="D177" i="37"/>
  <c r="V177" i="37" s="1"/>
  <c r="D177" i="36"/>
  <c r="V177" i="36" s="1"/>
  <c r="D3" i="37"/>
  <c r="D3" i="36"/>
  <c r="F290" i="34"/>
  <c r="D66" i="37"/>
  <c r="V66" i="37" s="1"/>
  <c r="D66" i="36"/>
  <c r="V66" i="36" s="1"/>
  <c r="D130" i="37"/>
  <c r="V130" i="37" s="1"/>
  <c r="D130" i="36"/>
  <c r="V130" i="36" s="1"/>
  <c r="D194" i="37"/>
  <c r="V194" i="37" s="1"/>
  <c r="D194" i="36"/>
  <c r="V194" i="36" s="1"/>
  <c r="D11" i="37"/>
  <c r="V11" i="37" s="1"/>
  <c r="D11" i="36"/>
  <c r="V11" i="36" s="1"/>
  <c r="D75" i="37"/>
  <c r="V75" i="37" s="1"/>
  <c r="D75" i="36"/>
  <c r="V75" i="36" s="1"/>
  <c r="D139" i="37"/>
  <c r="V139" i="37" s="1"/>
  <c r="D139" i="36"/>
  <c r="V139" i="36" s="1"/>
  <c r="D203" i="37"/>
  <c r="V203" i="37" s="1"/>
  <c r="D203" i="36"/>
  <c r="V203" i="36" s="1"/>
  <c r="D4" i="37"/>
  <c r="V4" i="37" s="1"/>
  <c r="D4" i="36"/>
  <c r="V4" i="36" s="1"/>
  <c r="D68" i="37"/>
  <c r="V68" i="37" s="1"/>
  <c r="D68" i="36"/>
  <c r="V68" i="36" s="1"/>
  <c r="D132" i="37"/>
  <c r="V132" i="37" s="1"/>
  <c r="D132" i="36"/>
  <c r="V132" i="36" s="1"/>
  <c r="D196" i="37"/>
  <c r="V196" i="37" s="1"/>
  <c r="D196" i="36"/>
  <c r="V196" i="36" s="1"/>
  <c r="D260" i="37"/>
  <c r="V260" i="37" s="1"/>
  <c r="D260" i="36"/>
  <c r="V260" i="36" s="1"/>
  <c r="D285" i="37"/>
  <c r="V285" i="37" s="1"/>
  <c r="D285" i="36"/>
  <c r="V285" i="36" s="1"/>
  <c r="D286" i="37"/>
  <c r="V286" i="37" s="1"/>
  <c r="D286" i="36"/>
  <c r="V286" i="36" s="1"/>
  <c r="AE286" i="36" s="1"/>
  <c r="AF286" i="36" s="1"/>
  <c r="D287" i="37"/>
  <c r="V287" i="37" s="1"/>
  <c r="D287" i="36"/>
  <c r="V287" i="36" s="1"/>
  <c r="D217" i="37"/>
  <c r="V217" i="37" s="1"/>
  <c r="D217" i="36"/>
  <c r="V217" i="36" s="1"/>
  <c r="D281" i="37"/>
  <c r="V281" i="37" s="1"/>
  <c r="D281" i="36"/>
  <c r="V281" i="36" s="1"/>
  <c r="D274" i="37"/>
  <c r="V274" i="37" s="1"/>
  <c r="D274" i="36"/>
  <c r="V274" i="36" s="1"/>
  <c r="D267" i="37"/>
  <c r="V267" i="37" s="1"/>
  <c r="D267" i="36"/>
  <c r="V267" i="36" s="1"/>
  <c r="K46" i="37"/>
  <c r="AJ46" i="37" s="1"/>
  <c r="AK46" i="37" s="1"/>
  <c r="K46" i="36"/>
  <c r="AC46" i="36" s="1"/>
  <c r="K110" i="37"/>
  <c r="AJ110" i="37" s="1"/>
  <c r="AK110" i="37" s="1"/>
  <c r="K110" i="36"/>
  <c r="AC110" i="36" s="1"/>
  <c r="K39" i="37"/>
  <c r="AJ39" i="37" s="1"/>
  <c r="AK39" i="37" s="1"/>
  <c r="K39" i="36"/>
  <c r="AC39" i="36" s="1"/>
  <c r="K103" i="37"/>
  <c r="AJ103" i="37" s="1"/>
  <c r="AK103" i="37" s="1"/>
  <c r="K103" i="36"/>
  <c r="AC103" i="36" s="1"/>
  <c r="K167" i="37"/>
  <c r="AJ167" i="37" s="1"/>
  <c r="AK167" i="37" s="1"/>
  <c r="K167" i="36"/>
  <c r="AC167" i="36" s="1"/>
  <c r="K237" i="37"/>
  <c r="AJ237" i="37" s="1"/>
  <c r="AK237" i="37" s="1"/>
  <c r="K237" i="36"/>
  <c r="AC237" i="36" s="1"/>
  <c r="K16" i="37"/>
  <c r="AJ16" i="37" s="1"/>
  <c r="AK16" i="37" s="1"/>
  <c r="K16" i="36"/>
  <c r="AC16" i="36" s="1"/>
  <c r="K80" i="37"/>
  <c r="AJ80" i="37" s="1"/>
  <c r="AK80" i="37" s="1"/>
  <c r="K80" i="36"/>
  <c r="AC80" i="36" s="1"/>
  <c r="K144" i="37"/>
  <c r="AJ144" i="37" s="1"/>
  <c r="AK144" i="37" s="1"/>
  <c r="K144" i="36"/>
  <c r="AC144" i="36" s="1"/>
  <c r="K208" i="37"/>
  <c r="AJ208" i="37" s="1"/>
  <c r="AK208" i="37" s="1"/>
  <c r="K208" i="36"/>
  <c r="AC208" i="36" s="1"/>
  <c r="K33" i="37"/>
  <c r="AJ33" i="37" s="1"/>
  <c r="AK33" i="37" s="1"/>
  <c r="K33" i="36"/>
  <c r="AC33" i="36" s="1"/>
  <c r="K97" i="37"/>
  <c r="AJ97" i="37" s="1"/>
  <c r="AK97" i="37" s="1"/>
  <c r="K97" i="36"/>
  <c r="AC97" i="36" s="1"/>
  <c r="K161" i="37"/>
  <c r="AJ161" i="37" s="1"/>
  <c r="AK161" i="37" s="1"/>
  <c r="K161" i="36"/>
  <c r="AC161" i="36" s="1"/>
  <c r="K42" i="37"/>
  <c r="AJ42" i="37" s="1"/>
  <c r="AK42" i="37" s="1"/>
  <c r="K42" i="36"/>
  <c r="AC42" i="36" s="1"/>
  <c r="K114" i="37"/>
  <c r="AJ114" i="37" s="1"/>
  <c r="AK114" i="37" s="1"/>
  <c r="K114" i="36"/>
  <c r="AC114" i="36" s="1"/>
  <c r="K178" i="37"/>
  <c r="AJ178" i="37" s="1"/>
  <c r="AK178" i="37" s="1"/>
  <c r="K178" i="36"/>
  <c r="AC178" i="36" s="1"/>
  <c r="K285" i="37"/>
  <c r="AJ285" i="37" s="1"/>
  <c r="AK285" i="37" s="1"/>
  <c r="K285" i="36"/>
  <c r="AC285" i="36" s="1"/>
  <c r="K35" i="37"/>
  <c r="AJ35" i="37" s="1"/>
  <c r="AK35" i="37" s="1"/>
  <c r="K35" i="36"/>
  <c r="AC35" i="36" s="1"/>
  <c r="K99" i="37"/>
  <c r="AJ99" i="37" s="1"/>
  <c r="AK99" i="37" s="1"/>
  <c r="K99" i="36"/>
  <c r="AC99" i="36" s="1"/>
  <c r="K163" i="37"/>
  <c r="AJ163" i="37" s="1"/>
  <c r="AK163" i="37" s="1"/>
  <c r="K163" i="36"/>
  <c r="AC163" i="36" s="1"/>
  <c r="K221" i="37"/>
  <c r="AJ221" i="37" s="1"/>
  <c r="AK221" i="37" s="1"/>
  <c r="K221" i="36"/>
  <c r="AC221" i="36" s="1"/>
  <c r="K20" i="37"/>
  <c r="AJ20" i="37" s="1"/>
  <c r="AK20" i="37" s="1"/>
  <c r="K20" i="36"/>
  <c r="AC20" i="36" s="1"/>
  <c r="K84" i="37"/>
  <c r="AJ84" i="37" s="1"/>
  <c r="AK84" i="37" s="1"/>
  <c r="K84" i="36"/>
  <c r="AC84" i="36" s="1"/>
  <c r="K148" i="37"/>
  <c r="AJ148" i="37" s="1"/>
  <c r="AK148" i="37" s="1"/>
  <c r="K148" i="36"/>
  <c r="AC148" i="36" s="1"/>
  <c r="K190" i="37"/>
  <c r="AJ190" i="37" s="1"/>
  <c r="AK190" i="37" s="1"/>
  <c r="K190" i="36"/>
  <c r="AC190" i="36" s="1"/>
  <c r="K37" i="37"/>
  <c r="AJ37" i="37" s="1"/>
  <c r="AK37" i="37" s="1"/>
  <c r="K37" i="36"/>
  <c r="AC37" i="36" s="1"/>
  <c r="K101" i="37"/>
  <c r="AJ101" i="37" s="1"/>
  <c r="AK101" i="37" s="1"/>
  <c r="K101" i="36"/>
  <c r="AC101" i="36" s="1"/>
  <c r="K165" i="37"/>
  <c r="AJ165" i="37" s="1"/>
  <c r="AK165" i="37" s="1"/>
  <c r="K165" i="36"/>
  <c r="AC165" i="36" s="1"/>
  <c r="K230" i="37"/>
  <c r="AJ230" i="37" s="1"/>
  <c r="AK230" i="37" s="1"/>
  <c r="K230" i="36"/>
  <c r="AC230" i="36" s="1"/>
  <c r="K231" i="37"/>
  <c r="AJ231" i="37" s="1"/>
  <c r="AK231" i="37" s="1"/>
  <c r="K231" i="36"/>
  <c r="AC231" i="36" s="1"/>
  <c r="K232" i="37"/>
  <c r="AJ232" i="37" s="1"/>
  <c r="AK232" i="37" s="1"/>
  <c r="K232" i="36"/>
  <c r="AC232" i="36" s="1"/>
  <c r="K241" i="37"/>
  <c r="AJ241" i="37" s="1"/>
  <c r="AK241" i="37" s="1"/>
  <c r="K241" i="36"/>
  <c r="AC241" i="36" s="1"/>
  <c r="K234" i="37"/>
  <c r="AJ234" i="37" s="1"/>
  <c r="AK234" i="37" s="1"/>
  <c r="K234" i="36"/>
  <c r="AC234" i="36" s="1"/>
  <c r="K235" i="37"/>
  <c r="AJ235" i="37" s="1"/>
  <c r="AK235" i="37" s="1"/>
  <c r="K235" i="36"/>
  <c r="AC235" i="36" s="1"/>
  <c r="K220" i="37"/>
  <c r="AJ220" i="37" s="1"/>
  <c r="AK220" i="37" s="1"/>
  <c r="K220" i="36"/>
  <c r="AC220" i="36" s="1"/>
  <c r="K284" i="37"/>
  <c r="AJ284" i="37" s="1"/>
  <c r="AK284" i="37" s="1"/>
  <c r="K284" i="36"/>
  <c r="AC284" i="36" s="1"/>
  <c r="J47" i="37"/>
  <c r="AH47" i="37" s="1"/>
  <c r="AI47" i="37" s="1"/>
  <c r="J47" i="36"/>
  <c r="AB47" i="36" s="1"/>
  <c r="J63" i="37"/>
  <c r="AH63" i="37" s="1"/>
  <c r="AI63" i="37" s="1"/>
  <c r="J63" i="36"/>
  <c r="AB63" i="36" s="1"/>
  <c r="J16" i="37"/>
  <c r="AH16" i="37" s="1"/>
  <c r="AI16" i="37" s="1"/>
  <c r="J16" i="36"/>
  <c r="AB16" i="36" s="1"/>
  <c r="J80" i="37"/>
  <c r="AH80" i="37" s="1"/>
  <c r="AI80" i="37" s="1"/>
  <c r="J80" i="36"/>
  <c r="AB80" i="36" s="1"/>
  <c r="J144" i="37"/>
  <c r="AH144" i="37" s="1"/>
  <c r="AI144" i="37" s="1"/>
  <c r="J144" i="36"/>
  <c r="AB144" i="36" s="1"/>
  <c r="J208" i="37"/>
  <c r="AH208" i="37" s="1"/>
  <c r="AI208" i="37" s="1"/>
  <c r="J208" i="36"/>
  <c r="AB208" i="36" s="1"/>
  <c r="J33" i="37"/>
  <c r="AH33" i="37" s="1"/>
  <c r="AI33" i="37" s="1"/>
  <c r="J33" i="36"/>
  <c r="AB33" i="36" s="1"/>
  <c r="J97" i="37"/>
  <c r="AH97" i="37" s="1"/>
  <c r="AI97" i="37" s="1"/>
  <c r="J97" i="36"/>
  <c r="AB97" i="36" s="1"/>
  <c r="J161" i="37"/>
  <c r="AH161" i="37" s="1"/>
  <c r="AI161" i="37" s="1"/>
  <c r="J161" i="36"/>
  <c r="AB161" i="36" s="1"/>
  <c r="J175" i="37"/>
  <c r="AH175" i="37" s="1"/>
  <c r="AI175" i="37" s="1"/>
  <c r="J175" i="36"/>
  <c r="AB175" i="36" s="1"/>
  <c r="J34" i="37"/>
  <c r="AH34" i="37" s="1"/>
  <c r="AI34" i="37" s="1"/>
  <c r="J34" i="36"/>
  <c r="AB34" i="36" s="1"/>
  <c r="J98" i="37"/>
  <c r="AH98" i="37" s="1"/>
  <c r="AI98" i="37" s="1"/>
  <c r="J98" i="36"/>
  <c r="AB98" i="36" s="1"/>
  <c r="J162" i="37"/>
  <c r="AH162" i="37" s="1"/>
  <c r="AI162" i="37" s="1"/>
  <c r="J162" i="36"/>
  <c r="AB162" i="36" s="1"/>
  <c r="J222" i="37"/>
  <c r="AH222" i="37" s="1"/>
  <c r="AI222" i="37" s="1"/>
  <c r="J222" i="36"/>
  <c r="AB222" i="36" s="1"/>
  <c r="J43" i="37"/>
  <c r="AH43" i="37" s="1"/>
  <c r="AI43" i="37" s="1"/>
  <c r="J43" i="36"/>
  <c r="AB43" i="36" s="1"/>
  <c r="J107" i="37"/>
  <c r="AH107" i="37" s="1"/>
  <c r="AI107" i="37" s="1"/>
  <c r="J107" i="36"/>
  <c r="AB107" i="36" s="1"/>
  <c r="J171" i="37"/>
  <c r="AH171" i="37" s="1"/>
  <c r="AI171" i="37" s="1"/>
  <c r="J171" i="36"/>
  <c r="AB171" i="36" s="1"/>
  <c r="J199" i="37"/>
  <c r="AH199" i="37" s="1"/>
  <c r="AI199" i="37" s="1"/>
  <c r="J199" i="36"/>
  <c r="AB199" i="36" s="1"/>
  <c r="J52" i="37"/>
  <c r="AH52" i="37" s="1"/>
  <c r="AI52" i="37" s="1"/>
  <c r="J52" i="36"/>
  <c r="AB52" i="36" s="1"/>
  <c r="J116" i="37"/>
  <c r="AH116" i="37" s="1"/>
  <c r="AI116" i="37" s="1"/>
  <c r="J116" i="36"/>
  <c r="AB116" i="36" s="1"/>
  <c r="J180" i="37"/>
  <c r="AH180" i="37" s="1"/>
  <c r="AI180" i="37" s="1"/>
  <c r="J180" i="36"/>
  <c r="AB180" i="36" s="1"/>
  <c r="J19" i="37"/>
  <c r="AH19" i="37" s="1"/>
  <c r="AI19" i="37" s="1"/>
  <c r="J19" i="36"/>
  <c r="AB19" i="36" s="1"/>
  <c r="J61" i="37"/>
  <c r="AH61" i="37" s="1"/>
  <c r="AI61" i="37" s="1"/>
  <c r="J61" i="36"/>
  <c r="AB61" i="36" s="1"/>
  <c r="J125" i="37"/>
  <c r="AH125" i="37" s="1"/>
  <c r="AI125" i="37" s="1"/>
  <c r="J125" i="36"/>
  <c r="AB125" i="36" s="1"/>
  <c r="J189" i="37"/>
  <c r="AH189" i="37" s="1"/>
  <c r="AI189" i="37" s="1"/>
  <c r="J189" i="36"/>
  <c r="AB189" i="36" s="1"/>
  <c r="J226" i="37"/>
  <c r="AH226" i="37" s="1"/>
  <c r="AI226" i="37" s="1"/>
  <c r="J226" i="36"/>
  <c r="AB226" i="36" s="1"/>
  <c r="J46" i="37"/>
  <c r="AH46" i="37" s="1"/>
  <c r="AI46" i="37" s="1"/>
  <c r="J46" i="36"/>
  <c r="AB46" i="36" s="1"/>
  <c r="J110" i="37"/>
  <c r="AH110" i="37" s="1"/>
  <c r="AI110" i="37" s="1"/>
  <c r="J110" i="36"/>
  <c r="AB110" i="36" s="1"/>
  <c r="J174" i="37"/>
  <c r="AH174" i="37" s="1"/>
  <c r="AI174" i="37" s="1"/>
  <c r="J174" i="36"/>
  <c r="AB174" i="36" s="1"/>
  <c r="J255" i="37"/>
  <c r="AH255" i="37" s="1"/>
  <c r="AI255" i="37" s="1"/>
  <c r="J255" i="36"/>
  <c r="AB255" i="36" s="1"/>
  <c r="J256" i="37"/>
  <c r="AH256" i="37" s="1"/>
  <c r="AI256" i="37" s="1"/>
  <c r="J256" i="36"/>
  <c r="AB256" i="36" s="1"/>
  <c r="J257" i="37"/>
  <c r="AH257" i="37" s="1"/>
  <c r="AI257" i="37" s="1"/>
  <c r="J257" i="36"/>
  <c r="AB257" i="36" s="1"/>
  <c r="J274" i="37"/>
  <c r="AH274" i="37" s="1"/>
  <c r="AI274" i="37" s="1"/>
  <c r="J274" i="36"/>
  <c r="AB274" i="36" s="1"/>
  <c r="J267" i="37"/>
  <c r="AH267" i="37" s="1"/>
  <c r="AI267" i="37" s="1"/>
  <c r="J267" i="36"/>
  <c r="AB267" i="36" s="1"/>
  <c r="J268" i="37"/>
  <c r="AH268" i="37" s="1"/>
  <c r="AI268" i="37" s="1"/>
  <c r="J268" i="36"/>
  <c r="AB268" i="36" s="1"/>
  <c r="J253" i="37"/>
  <c r="AH253" i="37" s="1"/>
  <c r="AI253" i="37" s="1"/>
  <c r="J253" i="36"/>
  <c r="AB253" i="36" s="1"/>
  <c r="F115" i="37"/>
  <c r="Z115" i="37" s="1"/>
  <c r="AA115" i="37" s="1"/>
  <c r="F115" i="36"/>
  <c r="X115" i="36" s="1"/>
  <c r="F75" i="37"/>
  <c r="Z75" i="37" s="1"/>
  <c r="AA75" i="37" s="1"/>
  <c r="F75" i="36"/>
  <c r="X75" i="36" s="1"/>
  <c r="F36" i="37"/>
  <c r="Z36" i="37" s="1"/>
  <c r="AA36" i="37" s="1"/>
  <c r="F36" i="36"/>
  <c r="X36" i="36" s="1"/>
  <c r="F100" i="37"/>
  <c r="Z100" i="37" s="1"/>
  <c r="AA100" i="37" s="1"/>
  <c r="F100" i="36"/>
  <c r="X100" i="36" s="1"/>
  <c r="F164" i="37"/>
  <c r="Z164" i="37" s="1"/>
  <c r="AA164" i="37" s="1"/>
  <c r="F164" i="36"/>
  <c r="X164" i="36" s="1"/>
  <c r="F214" i="37"/>
  <c r="Z214" i="37" s="1"/>
  <c r="AA214" i="37" s="1"/>
  <c r="F214" i="36"/>
  <c r="X214" i="36" s="1"/>
  <c r="F45" i="37"/>
  <c r="Z45" i="37" s="1"/>
  <c r="AA45" i="37" s="1"/>
  <c r="F45" i="36"/>
  <c r="X45" i="36" s="1"/>
  <c r="F109" i="37"/>
  <c r="Z109" i="37" s="1"/>
  <c r="AA109" i="37" s="1"/>
  <c r="F109" i="36"/>
  <c r="X109" i="36" s="1"/>
  <c r="F173" i="37"/>
  <c r="Z173" i="37" s="1"/>
  <c r="AA173" i="37" s="1"/>
  <c r="F173" i="36"/>
  <c r="X173" i="36" s="1"/>
  <c r="F6" i="37"/>
  <c r="Z6" i="37" s="1"/>
  <c r="AA6" i="37" s="1"/>
  <c r="F6" i="36"/>
  <c r="X6" i="36" s="1"/>
  <c r="F70" i="37"/>
  <c r="Z70" i="37" s="1"/>
  <c r="AA70" i="37" s="1"/>
  <c r="F70" i="36"/>
  <c r="X70" i="36" s="1"/>
  <c r="F134" i="37"/>
  <c r="Z134" i="37" s="1"/>
  <c r="AA134" i="37" s="1"/>
  <c r="F134" i="36"/>
  <c r="X134" i="36" s="1"/>
  <c r="F198" i="37"/>
  <c r="Z198" i="37" s="1"/>
  <c r="AA198" i="37" s="1"/>
  <c r="F198" i="36"/>
  <c r="X198" i="36" s="1"/>
  <c r="F266" i="37"/>
  <c r="Z266" i="37" s="1"/>
  <c r="AA266" i="37" s="1"/>
  <c r="F266" i="36"/>
  <c r="X266" i="36" s="1"/>
  <c r="F103" i="37"/>
  <c r="Z103" i="37" s="1"/>
  <c r="AA103" i="37" s="1"/>
  <c r="F103" i="36"/>
  <c r="X103" i="36" s="1"/>
  <c r="F167" i="37"/>
  <c r="Z167" i="37" s="1"/>
  <c r="AA167" i="37" s="1"/>
  <c r="F167" i="36"/>
  <c r="X167" i="36" s="1"/>
  <c r="F195" i="37"/>
  <c r="Z195" i="37" s="1"/>
  <c r="AA195" i="37" s="1"/>
  <c r="F195" i="36"/>
  <c r="X195" i="36" s="1"/>
  <c r="F56" i="37"/>
  <c r="Z56" i="37" s="1"/>
  <c r="AA56" i="37" s="1"/>
  <c r="F56" i="36"/>
  <c r="X56" i="36" s="1"/>
  <c r="F120" i="37"/>
  <c r="Z120" i="37" s="1"/>
  <c r="AA120" i="37" s="1"/>
  <c r="F120" i="36"/>
  <c r="X120" i="36" s="1"/>
  <c r="F184" i="37"/>
  <c r="Z184" i="37" s="1"/>
  <c r="AA184" i="37" s="1"/>
  <c r="F184" i="36"/>
  <c r="X184" i="36" s="1"/>
  <c r="F17" i="37"/>
  <c r="Z17" i="37" s="1"/>
  <c r="AA17" i="37" s="1"/>
  <c r="F17" i="36"/>
  <c r="X17" i="36" s="1"/>
  <c r="F81" i="37"/>
  <c r="Z81" i="37" s="1"/>
  <c r="AA81" i="37" s="1"/>
  <c r="F81" i="36"/>
  <c r="X81" i="36" s="1"/>
  <c r="F145" i="37"/>
  <c r="Z145" i="37" s="1"/>
  <c r="AA145" i="37" s="1"/>
  <c r="F145" i="36"/>
  <c r="X145" i="36" s="1"/>
  <c r="F209" i="37"/>
  <c r="Z209" i="37" s="1"/>
  <c r="AA209" i="37" s="1"/>
  <c r="F209" i="36"/>
  <c r="X209" i="36" s="1"/>
  <c r="F282" i="37"/>
  <c r="Z282" i="37" s="1"/>
  <c r="AA282" i="37" s="1"/>
  <c r="F282" i="36"/>
  <c r="X282" i="36" s="1"/>
  <c r="F42" i="37"/>
  <c r="Z42" i="37" s="1"/>
  <c r="AA42" i="37" s="1"/>
  <c r="F42" i="36"/>
  <c r="X42" i="36" s="1"/>
  <c r="F106" i="37"/>
  <c r="Z106" i="37" s="1"/>
  <c r="AA106" i="37" s="1"/>
  <c r="F106" i="36"/>
  <c r="X106" i="36" s="1"/>
  <c r="F170" i="37"/>
  <c r="Z170" i="37" s="1"/>
  <c r="AA170" i="37" s="1"/>
  <c r="F170" i="36"/>
  <c r="X170" i="36" s="1"/>
  <c r="F235" i="37"/>
  <c r="Z235" i="37" s="1"/>
  <c r="AA235" i="37" s="1"/>
  <c r="F235" i="36"/>
  <c r="X235" i="36" s="1"/>
  <c r="F236" i="37"/>
  <c r="Z236" i="37" s="1"/>
  <c r="AA236" i="37" s="1"/>
  <c r="F236" i="36"/>
  <c r="X236" i="36" s="1"/>
  <c r="F237" i="37"/>
  <c r="Z237" i="37" s="1"/>
  <c r="AA237" i="37" s="1"/>
  <c r="F237" i="36"/>
  <c r="X237" i="36" s="1"/>
  <c r="F246" i="37"/>
  <c r="Z246" i="37" s="1"/>
  <c r="AA246" i="37" s="1"/>
  <c r="F246" i="36"/>
  <c r="X246" i="36" s="1"/>
  <c r="F231" i="37"/>
  <c r="Z231" i="37" s="1"/>
  <c r="AA231" i="37" s="1"/>
  <c r="F231" i="36"/>
  <c r="X231" i="36" s="1"/>
  <c r="F224" i="37"/>
  <c r="Z224" i="37" s="1"/>
  <c r="AA224" i="37" s="1"/>
  <c r="F224" i="36"/>
  <c r="X224" i="36" s="1"/>
  <c r="F288" i="37"/>
  <c r="Z288" i="37" s="1"/>
  <c r="AA288" i="37" s="1"/>
  <c r="F288" i="36"/>
  <c r="X288" i="36" s="1"/>
  <c r="F273" i="37"/>
  <c r="Z273" i="37" s="1"/>
  <c r="AA273" i="37" s="1"/>
  <c r="F273" i="36"/>
  <c r="X273" i="36" s="1"/>
  <c r="Y289" i="37"/>
  <c r="I289" i="36"/>
  <c r="AA3" i="36"/>
  <c r="AA289" i="36" s="1"/>
  <c r="H121" i="37"/>
  <c r="AD121" i="37" s="1"/>
  <c r="AE121" i="37" s="1"/>
  <c r="H121" i="36"/>
  <c r="Z121" i="36" s="1"/>
  <c r="H155" i="37"/>
  <c r="AD155" i="37" s="1"/>
  <c r="AE155" i="37" s="1"/>
  <c r="H155" i="36"/>
  <c r="Z155" i="36" s="1"/>
  <c r="H53" i="37"/>
  <c r="AD53" i="37" s="1"/>
  <c r="AE53" i="37" s="1"/>
  <c r="H53" i="36"/>
  <c r="Z53" i="36" s="1"/>
  <c r="H190" i="37"/>
  <c r="AD190" i="37" s="1"/>
  <c r="AE190" i="37" s="1"/>
  <c r="H190" i="36"/>
  <c r="Z190" i="36" s="1"/>
  <c r="H208" i="37"/>
  <c r="AD208" i="37" s="1"/>
  <c r="AE208" i="37" s="1"/>
  <c r="H208" i="36"/>
  <c r="Z208" i="36" s="1"/>
  <c r="G59" i="37"/>
  <c r="AB59" i="37" s="1"/>
  <c r="AC59" i="37" s="1"/>
  <c r="G59" i="36"/>
  <c r="Y59" i="36" s="1"/>
  <c r="G71" i="37"/>
  <c r="AB71" i="37" s="1"/>
  <c r="AC71" i="37" s="1"/>
  <c r="G71" i="36"/>
  <c r="Y71" i="36" s="1"/>
  <c r="D182" i="37"/>
  <c r="V182" i="37" s="1"/>
  <c r="D182" i="36"/>
  <c r="V182" i="36" s="1"/>
  <c r="AE182" i="36" s="1"/>
  <c r="AF182" i="36" s="1"/>
  <c r="D72" i="37"/>
  <c r="V72" i="37" s="1"/>
  <c r="D72" i="36"/>
  <c r="V72" i="36" s="1"/>
  <c r="D90" i="37"/>
  <c r="V90" i="37" s="1"/>
  <c r="D90" i="36"/>
  <c r="V90" i="36" s="1"/>
  <c r="D28" i="37"/>
  <c r="V28" i="37" s="1"/>
  <c r="D28" i="36"/>
  <c r="V28" i="36" s="1"/>
  <c r="D256" i="37"/>
  <c r="V256" i="37" s="1"/>
  <c r="D256" i="36"/>
  <c r="V256" i="36" s="1"/>
  <c r="AE256" i="36" s="1"/>
  <c r="AF256" i="36" s="1"/>
  <c r="K134" i="37"/>
  <c r="AJ134" i="37" s="1"/>
  <c r="AK134" i="37" s="1"/>
  <c r="K134" i="36"/>
  <c r="AC134" i="36" s="1"/>
  <c r="K168" i="37"/>
  <c r="AJ168" i="37" s="1"/>
  <c r="AK168" i="37" s="1"/>
  <c r="K168" i="36"/>
  <c r="AC168" i="36" s="1"/>
  <c r="K10" i="37"/>
  <c r="AJ10" i="37" s="1"/>
  <c r="AK10" i="37" s="1"/>
  <c r="K10" i="36"/>
  <c r="AC10" i="36" s="1"/>
  <c r="K108" i="37"/>
  <c r="AJ108" i="37" s="1"/>
  <c r="AK108" i="37" s="1"/>
  <c r="K108" i="36"/>
  <c r="AC108" i="36" s="1"/>
  <c r="K256" i="37"/>
  <c r="AJ256" i="37" s="1"/>
  <c r="AK256" i="37" s="1"/>
  <c r="K256" i="36"/>
  <c r="AC256" i="36" s="1"/>
  <c r="J57" i="37"/>
  <c r="AH57" i="37" s="1"/>
  <c r="AI57" i="37" s="1"/>
  <c r="J57" i="36"/>
  <c r="AB57" i="36" s="1"/>
  <c r="J67" i="37"/>
  <c r="AH67" i="37" s="1"/>
  <c r="AI67" i="37" s="1"/>
  <c r="J67" i="36"/>
  <c r="AB67" i="36" s="1"/>
  <c r="J85" i="37"/>
  <c r="AH85" i="37" s="1"/>
  <c r="AI85" i="37" s="1"/>
  <c r="J85" i="36"/>
  <c r="AB85" i="36" s="1"/>
  <c r="J279" i="37"/>
  <c r="AH279" i="37" s="1"/>
  <c r="AI279" i="37" s="1"/>
  <c r="J279" i="36"/>
  <c r="AB279" i="36" s="1"/>
  <c r="F27" i="37"/>
  <c r="Z27" i="37" s="1"/>
  <c r="AA27" i="37" s="1"/>
  <c r="F27" i="36"/>
  <c r="X27" i="36" s="1"/>
  <c r="F69" i="37"/>
  <c r="Z69" i="37" s="1"/>
  <c r="AA69" i="37" s="1"/>
  <c r="F69" i="36"/>
  <c r="X69" i="36" s="1"/>
  <c r="F63" i="37"/>
  <c r="Z63" i="37" s="1"/>
  <c r="AA63" i="37" s="1"/>
  <c r="F63" i="36"/>
  <c r="X63" i="36" s="1"/>
  <c r="F41" i="37"/>
  <c r="Z41" i="37" s="1"/>
  <c r="AA41" i="37" s="1"/>
  <c r="F41" i="36"/>
  <c r="X41" i="36" s="1"/>
  <c r="F194" i="37"/>
  <c r="Z194" i="37" s="1"/>
  <c r="AA194" i="37" s="1"/>
  <c r="F194" i="36"/>
  <c r="X194" i="36" s="1"/>
  <c r="F248" i="37"/>
  <c r="Z248" i="37" s="1"/>
  <c r="AA248" i="37" s="1"/>
  <c r="F248" i="36"/>
  <c r="X248" i="36" s="1"/>
  <c r="H97" i="37"/>
  <c r="AD97" i="37" s="1"/>
  <c r="AE97" i="37" s="1"/>
  <c r="H97" i="36"/>
  <c r="Z97" i="36" s="1"/>
  <c r="H90" i="37"/>
  <c r="AD90" i="37" s="1"/>
  <c r="AE90" i="37" s="1"/>
  <c r="H90" i="36"/>
  <c r="Z90" i="36" s="1"/>
  <c r="H67" i="37"/>
  <c r="AD67" i="37" s="1"/>
  <c r="AE67" i="37" s="1"/>
  <c r="H67" i="36"/>
  <c r="Z67" i="36" s="1"/>
  <c r="H172" i="37"/>
  <c r="AD172" i="37" s="1"/>
  <c r="AE172" i="37" s="1"/>
  <c r="H172" i="36"/>
  <c r="Z172" i="36" s="1"/>
  <c r="G163" i="37"/>
  <c r="AB163" i="37" s="1"/>
  <c r="AC163" i="37" s="1"/>
  <c r="G163" i="36"/>
  <c r="Y163" i="36" s="1"/>
  <c r="H41" i="37"/>
  <c r="AD41" i="37" s="1"/>
  <c r="AE41" i="37" s="1"/>
  <c r="H41" i="36"/>
  <c r="Z41" i="36" s="1"/>
  <c r="H105" i="37"/>
  <c r="AD105" i="37" s="1"/>
  <c r="AE105" i="37" s="1"/>
  <c r="H105" i="36"/>
  <c r="Z105" i="36" s="1"/>
  <c r="H34" i="37"/>
  <c r="AD34" i="37" s="1"/>
  <c r="AE34" i="37" s="1"/>
  <c r="H34" i="36"/>
  <c r="Z34" i="36" s="1"/>
  <c r="H98" i="37"/>
  <c r="AD98" i="37" s="1"/>
  <c r="AE98" i="37" s="1"/>
  <c r="H98" i="36"/>
  <c r="Z98" i="36" s="1"/>
  <c r="H162" i="37"/>
  <c r="AD162" i="37" s="1"/>
  <c r="AE162" i="37" s="1"/>
  <c r="H162" i="36"/>
  <c r="Z162" i="36" s="1"/>
  <c r="H11" i="37"/>
  <c r="AD11" i="37" s="1"/>
  <c r="AE11" i="37" s="1"/>
  <c r="H11" i="36"/>
  <c r="Z11" i="36" s="1"/>
  <c r="H75" i="37"/>
  <c r="AD75" i="37" s="1"/>
  <c r="AE75" i="37" s="1"/>
  <c r="H75" i="36"/>
  <c r="Z75" i="36" s="1"/>
  <c r="H139" i="37"/>
  <c r="AD139" i="37" s="1"/>
  <c r="AE139" i="37" s="1"/>
  <c r="H139" i="36"/>
  <c r="Z139" i="36" s="1"/>
  <c r="H203" i="37"/>
  <c r="AD203" i="37" s="1"/>
  <c r="AE203" i="37" s="1"/>
  <c r="H203" i="36"/>
  <c r="Z203" i="36" s="1"/>
  <c r="H161" i="37"/>
  <c r="AD161" i="37" s="1"/>
  <c r="AE161" i="37" s="1"/>
  <c r="H161" i="36"/>
  <c r="Z161" i="36" s="1"/>
  <c r="H52" i="37"/>
  <c r="AD52" i="37" s="1"/>
  <c r="AE52" i="37" s="1"/>
  <c r="H52" i="36"/>
  <c r="Z52" i="36" s="1"/>
  <c r="H116" i="37"/>
  <c r="AD116" i="37" s="1"/>
  <c r="AE116" i="37" s="1"/>
  <c r="H116" i="36"/>
  <c r="Z116" i="36" s="1"/>
  <c r="H180" i="37"/>
  <c r="AD180" i="37" s="1"/>
  <c r="AE180" i="37" s="1"/>
  <c r="H180" i="36"/>
  <c r="Z180" i="36" s="1"/>
  <c r="H37" i="37"/>
  <c r="AD37" i="37" s="1"/>
  <c r="AE37" i="37" s="1"/>
  <c r="H37" i="36"/>
  <c r="Z37" i="36" s="1"/>
  <c r="H101" i="37"/>
  <c r="AD101" i="37" s="1"/>
  <c r="AE101" i="37" s="1"/>
  <c r="H101" i="36"/>
  <c r="Z101" i="36" s="1"/>
  <c r="H165" i="37"/>
  <c r="AD165" i="37" s="1"/>
  <c r="AE165" i="37" s="1"/>
  <c r="H165" i="36"/>
  <c r="Z165" i="36" s="1"/>
  <c r="H5" i="37"/>
  <c r="AD5" i="37" s="1"/>
  <c r="AE5" i="37" s="1"/>
  <c r="H5" i="36"/>
  <c r="Z5" i="36" s="1"/>
  <c r="H46" i="37"/>
  <c r="AD46" i="37" s="1"/>
  <c r="AE46" i="37" s="1"/>
  <c r="H46" i="36"/>
  <c r="Z46" i="36" s="1"/>
  <c r="H110" i="37"/>
  <c r="AD110" i="37" s="1"/>
  <c r="AE110" i="37" s="1"/>
  <c r="H110" i="36"/>
  <c r="Z110" i="36" s="1"/>
  <c r="H174" i="37"/>
  <c r="AD174" i="37" s="1"/>
  <c r="AE174" i="37" s="1"/>
  <c r="H174" i="36"/>
  <c r="Z174" i="36" s="1"/>
  <c r="H280" i="37"/>
  <c r="AD280" i="37" s="1"/>
  <c r="AE280" i="37" s="1"/>
  <c r="H280" i="36"/>
  <c r="Z280" i="36" s="1"/>
  <c r="H55" i="37"/>
  <c r="AD55" i="37" s="1"/>
  <c r="AE55" i="37" s="1"/>
  <c r="H55" i="36"/>
  <c r="Z55" i="36" s="1"/>
  <c r="H119" i="37"/>
  <c r="AD119" i="37" s="1"/>
  <c r="AE119" i="37" s="1"/>
  <c r="H119" i="36"/>
  <c r="Z119" i="36" s="1"/>
  <c r="H183" i="37"/>
  <c r="AD183" i="37" s="1"/>
  <c r="AE183" i="37" s="1"/>
  <c r="H183" i="36"/>
  <c r="Z183" i="36" s="1"/>
  <c r="H193" i="37"/>
  <c r="AD193" i="37" s="1"/>
  <c r="AE193" i="37" s="1"/>
  <c r="H193" i="36"/>
  <c r="Z193" i="36" s="1"/>
  <c r="H64" i="37"/>
  <c r="AD64" i="37" s="1"/>
  <c r="AE64" i="37" s="1"/>
  <c r="H64" i="36"/>
  <c r="Z64" i="36" s="1"/>
  <c r="H128" i="37"/>
  <c r="AD128" i="37" s="1"/>
  <c r="AE128" i="37" s="1"/>
  <c r="H128" i="36"/>
  <c r="Z128" i="36" s="1"/>
  <c r="H192" i="37"/>
  <c r="AD192" i="37" s="1"/>
  <c r="AE192" i="37" s="1"/>
  <c r="H192" i="36"/>
  <c r="Z192" i="36" s="1"/>
  <c r="H288" i="37"/>
  <c r="AD288" i="37" s="1"/>
  <c r="AE288" i="37" s="1"/>
  <c r="H288" i="36"/>
  <c r="Z288" i="36" s="1"/>
  <c r="H281" i="37"/>
  <c r="AD281" i="37" s="1"/>
  <c r="AE281" i="37" s="1"/>
  <c r="H281" i="36"/>
  <c r="Z281" i="36" s="1"/>
  <c r="H282" i="37"/>
  <c r="AD282" i="37" s="1"/>
  <c r="AE282" i="37" s="1"/>
  <c r="H282" i="36"/>
  <c r="Z282" i="36" s="1"/>
  <c r="H283" i="37"/>
  <c r="AD283" i="37" s="1"/>
  <c r="AE283" i="37" s="1"/>
  <c r="H283" i="36"/>
  <c r="Z283" i="36" s="1"/>
  <c r="H229" i="37"/>
  <c r="AD229" i="37" s="1"/>
  <c r="AE229" i="37" s="1"/>
  <c r="H229" i="36"/>
  <c r="Z229" i="36" s="1"/>
  <c r="H230" i="37"/>
  <c r="AD230" i="37" s="1"/>
  <c r="AE230" i="37" s="1"/>
  <c r="H230" i="36"/>
  <c r="Z230" i="36" s="1"/>
  <c r="H215" i="37"/>
  <c r="AD215" i="37" s="1"/>
  <c r="AE215" i="37" s="1"/>
  <c r="H215" i="36"/>
  <c r="Z215" i="36" s="1"/>
  <c r="H279" i="37"/>
  <c r="AD279" i="37" s="1"/>
  <c r="AE279" i="37" s="1"/>
  <c r="H279" i="36"/>
  <c r="Z279" i="36" s="1"/>
  <c r="G58" i="37"/>
  <c r="AB58" i="37" s="1"/>
  <c r="AC58" i="37" s="1"/>
  <c r="G58" i="36"/>
  <c r="Y58" i="36" s="1"/>
  <c r="G122" i="37"/>
  <c r="AB122" i="37" s="1"/>
  <c r="AC122" i="37" s="1"/>
  <c r="G122" i="36"/>
  <c r="Y122" i="36" s="1"/>
  <c r="G43" i="37"/>
  <c r="AB43" i="37" s="1"/>
  <c r="AC43" i="37" s="1"/>
  <c r="G43" i="36"/>
  <c r="Y43" i="36" s="1"/>
  <c r="G107" i="37"/>
  <c r="AB107" i="37" s="1"/>
  <c r="AC107" i="37" s="1"/>
  <c r="G107" i="36"/>
  <c r="Y107" i="36" s="1"/>
  <c r="G171" i="37"/>
  <c r="AB171" i="37" s="1"/>
  <c r="AC171" i="37" s="1"/>
  <c r="G171" i="36"/>
  <c r="Y171" i="36" s="1"/>
  <c r="G249" i="37"/>
  <c r="AB249" i="37" s="1"/>
  <c r="AC249" i="37" s="1"/>
  <c r="G249" i="36"/>
  <c r="Y249" i="36" s="1"/>
  <c r="G4" i="37"/>
  <c r="AB4" i="37" s="1"/>
  <c r="AC4" i="37" s="1"/>
  <c r="G4" i="36"/>
  <c r="Y4" i="36" s="1"/>
  <c r="G68" i="37"/>
  <c r="AB68" i="37" s="1"/>
  <c r="AC68" i="37" s="1"/>
  <c r="G68" i="36"/>
  <c r="Y68" i="36" s="1"/>
  <c r="G132" i="37"/>
  <c r="AB132" i="37" s="1"/>
  <c r="AC132" i="37" s="1"/>
  <c r="G132" i="36"/>
  <c r="Y132" i="36" s="1"/>
  <c r="G196" i="37"/>
  <c r="AB196" i="37" s="1"/>
  <c r="AC196" i="37" s="1"/>
  <c r="G196" i="36"/>
  <c r="Y196" i="36" s="1"/>
  <c r="G37" i="37"/>
  <c r="AB37" i="37" s="1"/>
  <c r="AC37" i="37" s="1"/>
  <c r="G37" i="36"/>
  <c r="Y37" i="36" s="1"/>
  <c r="G101" i="37"/>
  <c r="AB101" i="37" s="1"/>
  <c r="AC101" i="37" s="1"/>
  <c r="G101" i="36"/>
  <c r="Y101" i="36" s="1"/>
  <c r="G165" i="37"/>
  <c r="AB165" i="37" s="1"/>
  <c r="AC165" i="37" s="1"/>
  <c r="G165" i="36"/>
  <c r="Y165" i="36" s="1"/>
  <c r="G62" i="37"/>
  <c r="AB62" i="37" s="1"/>
  <c r="AC62" i="37" s="1"/>
  <c r="G62" i="36"/>
  <c r="Y62" i="36" s="1"/>
  <c r="G126" i="37"/>
  <c r="AB126" i="37" s="1"/>
  <c r="AC126" i="37" s="1"/>
  <c r="G126" i="36"/>
  <c r="Y126" i="36" s="1"/>
  <c r="G190" i="37"/>
  <c r="AB190" i="37" s="1"/>
  <c r="AC190" i="37" s="1"/>
  <c r="G190" i="36"/>
  <c r="Y190" i="36" s="1"/>
  <c r="G38" i="37"/>
  <c r="AB38" i="37" s="1"/>
  <c r="AC38" i="37" s="1"/>
  <c r="G38" i="36"/>
  <c r="Y38" i="36" s="1"/>
  <c r="G55" i="37"/>
  <c r="AB55" i="37" s="1"/>
  <c r="AC55" i="37" s="1"/>
  <c r="G55" i="36"/>
  <c r="Y55" i="36" s="1"/>
  <c r="G119" i="37"/>
  <c r="AB119" i="37" s="1"/>
  <c r="AC119" i="37" s="1"/>
  <c r="G119" i="36"/>
  <c r="Y119" i="36" s="1"/>
  <c r="G183" i="37"/>
  <c r="AB183" i="37" s="1"/>
  <c r="AC183" i="37" s="1"/>
  <c r="G183" i="36"/>
  <c r="Y183" i="36" s="1"/>
  <c r="G186" i="37"/>
  <c r="AB186" i="37" s="1"/>
  <c r="AC186" i="37" s="1"/>
  <c r="G186" i="36"/>
  <c r="Y186" i="36" s="1"/>
  <c r="G40" i="37"/>
  <c r="AB40" i="37" s="1"/>
  <c r="AC40" i="37" s="1"/>
  <c r="G40" i="36"/>
  <c r="Y40" i="36" s="1"/>
  <c r="G104" i="37"/>
  <c r="AB104" i="37" s="1"/>
  <c r="AC104" i="37" s="1"/>
  <c r="G104" i="36"/>
  <c r="Y104" i="36" s="1"/>
  <c r="G168" i="37"/>
  <c r="AB168" i="37" s="1"/>
  <c r="AC168" i="37" s="1"/>
  <c r="G168" i="36"/>
  <c r="Y168" i="36" s="1"/>
  <c r="G14" i="37"/>
  <c r="AB14" i="37" s="1"/>
  <c r="AC14" i="37" s="1"/>
  <c r="G14" i="36"/>
  <c r="Y14" i="36" s="1"/>
  <c r="G57" i="37"/>
  <c r="AB57" i="37" s="1"/>
  <c r="AC57" i="37" s="1"/>
  <c r="G57" i="36"/>
  <c r="Y57" i="36" s="1"/>
  <c r="G121" i="37"/>
  <c r="AB121" i="37" s="1"/>
  <c r="AC121" i="37" s="1"/>
  <c r="G121" i="36"/>
  <c r="Y121" i="36" s="1"/>
  <c r="G185" i="37"/>
  <c r="AB185" i="37" s="1"/>
  <c r="AC185" i="37" s="1"/>
  <c r="G185" i="36"/>
  <c r="Y185" i="36" s="1"/>
  <c r="G250" i="37"/>
  <c r="AB250" i="37" s="1"/>
  <c r="AC250" i="37" s="1"/>
  <c r="G250" i="36"/>
  <c r="Y250" i="36" s="1"/>
  <c r="G251" i="37"/>
  <c r="AB251" i="37" s="1"/>
  <c r="AC251" i="37" s="1"/>
  <c r="G251" i="36"/>
  <c r="Y251" i="36" s="1"/>
  <c r="G252" i="37"/>
  <c r="AB252" i="37" s="1"/>
  <c r="AC252" i="37" s="1"/>
  <c r="G252" i="36"/>
  <c r="Y252" i="36" s="1"/>
  <c r="G269" i="37"/>
  <c r="AB269" i="37" s="1"/>
  <c r="AC269" i="37" s="1"/>
  <c r="G269" i="36"/>
  <c r="Y269" i="36" s="1"/>
  <c r="G254" i="37"/>
  <c r="AB254" i="37" s="1"/>
  <c r="AC254" i="37" s="1"/>
  <c r="G254" i="36"/>
  <c r="Y254" i="36" s="1"/>
  <c r="G247" i="37"/>
  <c r="AB247" i="37" s="1"/>
  <c r="AC247" i="37" s="1"/>
  <c r="G247" i="36"/>
  <c r="Y247" i="36" s="1"/>
  <c r="G232" i="37"/>
  <c r="AB232" i="37" s="1"/>
  <c r="AC232" i="37" s="1"/>
  <c r="G232" i="36"/>
  <c r="Y232" i="36" s="1"/>
  <c r="D45" i="37"/>
  <c r="V45" i="37" s="1"/>
  <c r="D45" i="36"/>
  <c r="V45" i="36" s="1"/>
  <c r="D109" i="37"/>
  <c r="V109" i="37" s="1"/>
  <c r="D109" i="36"/>
  <c r="V109" i="36" s="1"/>
  <c r="D38" i="37"/>
  <c r="V38" i="37" s="1"/>
  <c r="D38" i="36"/>
  <c r="V38" i="36" s="1"/>
  <c r="D102" i="37"/>
  <c r="V102" i="37" s="1"/>
  <c r="D102" i="36"/>
  <c r="V102" i="36" s="1"/>
  <c r="AE102" i="36" s="1"/>
  <c r="AF102" i="36" s="1"/>
  <c r="D166" i="37"/>
  <c r="V166" i="37" s="1"/>
  <c r="D166" i="36"/>
  <c r="V166" i="36" s="1"/>
  <c r="AE166" i="36" s="1"/>
  <c r="AF166" i="36" s="1"/>
  <c r="D181" i="37"/>
  <c r="V181" i="37" s="1"/>
  <c r="D181" i="36"/>
  <c r="V181" i="36" s="1"/>
  <c r="D47" i="37"/>
  <c r="V47" i="37" s="1"/>
  <c r="D47" i="36"/>
  <c r="V47" i="36" s="1"/>
  <c r="D111" i="37"/>
  <c r="V111" i="37" s="1"/>
  <c r="D111" i="36"/>
  <c r="V111" i="36" s="1"/>
  <c r="D175" i="37"/>
  <c r="V175" i="37" s="1"/>
  <c r="D175" i="36"/>
  <c r="V175" i="36" s="1"/>
  <c r="AE175" i="36" s="1"/>
  <c r="AF175" i="36" s="1"/>
  <c r="D157" i="37"/>
  <c r="V157" i="37" s="1"/>
  <c r="D157" i="36"/>
  <c r="V157" i="36" s="1"/>
  <c r="D56" i="37"/>
  <c r="V56" i="37" s="1"/>
  <c r="D56" i="36"/>
  <c r="V56" i="36" s="1"/>
  <c r="D120" i="37"/>
  <c r="V120" i="37" s="1"/>
  <c r="D120" i="36"/>
  <c r="V120" i="36" s="1"/>
  <c r="AE120" i="36" s="1"/>
  <c r="AF120" i="36" s="1"/>
  <c r="D184" i="37"/>
  <c r="V184" i="37" s="1"/>
  <c r="D184" i="36"/>
  <c r="V184" i="36" s="1"/>
  <c r="AE184" i="36" s="1"/>
  <c r="AF184" i="36" s="1"/>
  <c r="D57" i="37"/>
  <c r="V57" i="37" s="1"/>
  <c r="D57" i="36"/>
  <c r="V57" i="36" s="1"/>
  <c r="D121" i="37"/>
  <c r="V121" i="37" s="1"/>
  <c r="D121" i="36"/>
  <c r="V121" i="36" s="1"/>
  <c r="D185" i="37"/>
  <c r="V185" i="37" s="1"/>
  <c r="D185" i="36"/>
  <c r="V185" i="36" s="1"/>
  <c r="D10" i="37"/>
  <c r="V10" i="37" s="1"/>
  <c r="D10" i="36"/>
  <c r="V10" i="36" s="1"/>
  <c r="AE10" i="36" s="1"/>
  <c r="AF10" i="36" s="1"/>
  <c r="D74" i="37"/>
  <c r="V74" i="37" s="1"/>
  <c r="D74" i="36"/>
  <c r="V74" i="36" s="1"/>
  <c r="D138" i="37"/>
  <c r="V138" i="37" s="1"/>
  <c r="D138" i="36"/>
  <c r="V138" i="36" s="1"/>
  <c r="D202" i="37"/>
  <c r="V202" i="37" s="1"/>
  <c r="D202" i="36"/>
  <c r="V202" i="36" s="1"/>
  <c r="D19" i="37"/>
  <c r="V19" i="37" s="1"/>
  <c r="D19" i="36"/>
  <c r="V19" i="36" s="1"/>
  <c r="AE19" i="36" s="1"/>
  <c r="AF19" i="36" s="1"/>
  <c r="D83" i="37"/>
  <c r="V83" i="37" s="1"/>
  <c r="D83" i="36"/>
  <c r="V83" i="36" s="1"/>
  <c r="D147" i="37"/>
  <c r="V147" i="37" s="1"/>
  <c r="D147" i="36"/>
  <c r="V147" i="36" s="1"/>
  <c r="D211" i="37"/>
  <c r="V211" i="37" s="1"/>
  <c r="D211" i="36"/>
  <c r="V211" i="36" s="1"/>
  <c r="D12" i="37"/>
  <c r="V12" i="37" s="1"/>
  <c r="D12" i="36"/>
  <c r="V12" i="36" s="1"/>
  <c r="D76" i="37"/>
  <c r="V76" i="37" s="1"/>
  <c r="D76" i="36"/>
  <c r="V76" i="36" s="1"/>
  <c r="D140" i="37"/>
  <c r="V140" i="37" s="1"/>
  <c r="D140" i="36"/>
  <c r="V140" i="36" s="1"/>
  <c r="D204" i="37"/>
  <c r="V204" i="37" s="1"/>
  <c r="D204" i="36"/>
  <c r="V204" i="36" s="1"/>
  <c r="D229" i="37"/>
  <c r="V229" i="37" s="1"/>
  <c r="D229" i="36"/>
  <c r="V229" i="36" s="1"/>
  <c r="AE229" i="36" s="1"/>
  <c r="AF229" i="36" s="1"/>
  <c r="D230" i="37"/>
  <c r="V230" i="37" s="1"/>
  <c r="D230" i="36"/>
  <c r="V230" i="36" s="1"/>
  <c r="D231" i="37"/>
  <c r="V231" i="37" s="1"/>
  <c r="D231" i="36"/>
  <c r="V231" i="36" s="1"/>
  <c r="D240" i="37"/>
  <c r="V240" i="37" s="1"/>
  <c r="D240" i="36"/>
  <c r="V240" i="36" s="1"/>
  <c r="D225" i="37"/>
  <c r="V225" i="37" s="1"/>
  <c r="D225" i="36"/>
  <c r="V225" i="36" s="1"/>
  <c r="AE225" i="36" s="1"/>
  <c r="AF225" i="36" s="1"/>
  <c r="D282" i="37"/>
  <c r="V282" i="37" s="1"/>
  <c r="D282" i="36"/>
  <c r="V282" i="36" s="1"/>
  <c r="D275" i="37"/>
  <c r="V275" i="37" s="1"/>
  <c r="D275" i="36"/>
  <c r="V275" i="36" s="1"/>
  <c r="K54" i="37"/>
  <c r="AJ54" i="37" s="1"/>
  <c r="AK54" i="37" s="1"/>
  <c r="K54" i="36"/>
  <c r="AC54" i="36" s="1"/>
  <c r="K118" i="37"/>
  <c r="AJ118" i="37" s="1"/>
  <c r="AK118" i="37" s="1"/>
  <c r="K118" i="36"/>
  <c r="AC118" i="36" s="1"/>
  <c r="K47" i="37"/>
  <c r="AJ47" i="37" s="1"/>
  <c r="AK47" i="37" s="1"/>
  <c r="K47" i="36"/>
  <c r="AC47" i="36" s="1"/>
  <c r="K111" i="37"/>
  <c r="AJ111" i="37" s="1"/>
  <c r="AK111" i="37" s="1"/>
  <c r="K111" i="36"/>
  <c r="AC111" i="36" s="1"/>
  <c r="K175" i="37"/>
  <c r="AJ175" i="37" s="1"/>
  <c r="AK175" i="37" s="1"/>
  <c r="K175" i="36"/>
  <c r="AC175" i="36" s="1"/>
  <c r="K245" i="37"/>
  <c r="AJ245" i="37" s="1"/>
  <c r="AK245" i="37" s="1"/>
  <c r="K245" i="36"/>
  <c r="AC245" i="36" s="1"/>
  <c r="K24" i="37"/>
  <c r="AJ24" i="37" s="1"/>
  <c r="AK24" i="37" s="1"/>
  <c r="K24" i="36"/>
  <c r="AC24" i="36" s="1"/>
  <c r="K88" i="37"/>
  <c r="AJ88" i="37" s="1"/>
  <c r="AK88" i="37" s="1"/>
  <c r="K88" i="36"/>
  <c r="AC88" i="36" s="1"/>
  <c r="K152" i="37"/>
  <c r="AJ152" i="37" s="1"/>
  <c r="AK152" i="37" s="1"/>
  <c r="K152" i="36"/>
  <c r="AC152" i="36" s="1"/>
  <c r="K216" i="37"/>
  <c r="AJ216" i="37" s="1"/>
  <c r="AK216" i="37" s="1"/>
  <c r="K216" i="36"/>
  <c r="AC216" i="36" s="1"/>
  <c r="K41" i="37"/>
  <c r="AJ41" i="37" s="1"/>
  <c r="AK41" i="37" s="1"/>
  <c r="K41" i="36"/>
  <c r="AC41" i="36" s="1"/>
  <c r="K105" i="37"/>
  <c r="AJ105" i="37" s="1"/>
  <c r="AK105" i="37" s="1"/>
  <c r="K105" i="36"/>
  <c r="AC105" i="36" s="1"/>
  <c r="K169" i="37"/>
  <c r="AJ169" i="37" s="1"/>
  <c r="AK169" i="37" s="1"/>
  <c r="K169" i="36"/>
  <c r="AC169" i="36" s="1"/>
  <c r="K58" i="37"/>
  <c r="AJ58" i="37" s="1"/>
  <c r="AK58" i="37" s="1"/>
  <c r="K58" i="36"/>
  <c r="AC58" i="36" s="1"/>
  <c r="K122" i="37"/>
  <c r="AJ122" i="37" s="1"/>
  <c r="AK122" i="37" s="1"/>
  <c r="K122" i="36"/>
  <c r="AC122" i="36" s="1"/>
  <c r="K186" i="37"/>
  <c r="AJ186" i="37" s="1"/>
  <c r="AK186" i="37" s="1"/>
  <c r="K186" i="36"/>
  <c r="AC186" i="36" s="1"/>
  <c r="K158" i="37"/>
  <c r="AJ158" i="37" s="1"/>
  <c r="AK158" i="37" s="1"/>
  <c r="K158" i="36"/>
  <c r="AC158" i="36" s="1"/>
  <c r="K43" i="37"/>
  <c r="AJ43" i="37" s="1"/>
  <c r="AK43" i="37" s="1"/>
  <c r="K43" i="36"/>
  <c r="AC43" i="36" s="1"/>
  <c r="K107" i="37"/>
  <c r="AJ107" i="37" s="1"/>
  <c r="AK107" i="37" s="1"/>
  <c r="K107" i="36"/>
  <c r="AC107" i="36" s="1"/>
  <c r="K171" i="37"/>
  <c r="AJ171" i="37" s="1"/>
  <c r="AK171" i="37" s="1"/>
  <c r="K171" i="36"/>
  <c r="AC171" i="36" s="1"/>
  <c r="K233" i="37"/>
  <c r="AJ233" i="37" s="1"/>
  <c r="AK233" i="37" s="1"/>
  <c r="K233" i="36"/>
  <c r="AC233" i="36" s="1"/>
  <c r="K28" i="37"/>
  <c r="AJ28" i="37" s="1"/>
  <c r="AK28" i="37" s="1"/>
  <c r="K28" i="36"/>
  <c r="AC28" i="36" s="1"/>
  <c r="K92" i="37"/>
  <c r="AJ92" i="37" s="1"/>
  <c r="AK92" i="37" s="1"/>
  <c r="K92" i="36"/>
  <c r="AC92" i="36" s="1"/>
  <c r="K156" i="37"/>
  <c r="AJ156" i="37" s="1"/>
  <c r="AK156" i="37" s="1"/>
  <c r="K156" i="36"/>
  <c r="AC156" i="36" s="1"/>
  <c r="K206" i="37"/>
  <c r="AJ206" i="37" s="1"/>
  <c r="AK206" i="37" s="1"/>
  <c r="K206" i="36"/>
  <c r="AC206" i="36" s="1"/>
  <c r="K45" i="37"/>
  <c r="AJ45" i="37" s="1"/>
  <c r="AK45" i="37" s="1"/>
  <c r="K45" i="36"/>
  <c r="AC45" i="36" s="1"/>
  <c r="K109" i="37"/>
  <c r="AJ109" i="37" s="1"/>
  <c r="AK109" i="37" s="1"/>
  <c r="K109" i="36"/>
  <c r="AC109" i="36" s="1"/>
  <c r="K173" i="37"/>
  <c r="AJ173" i="37" s="1"/>
  <c r="AK173" i="37" s="1"/>
  <c r="K173" i="36"/>
  <c r="AC173" i="36" s="1"/>
  <c r="K238" i="37"/>
  <c r="AJ238" i="37" s="1"/>
  <c r="AK238" i="37" s="1"/>
  <c r="K238" i="36"/>
  <c r="AC238" i="36" s="1"/>
  <c r="K239" i="37"/>
  <c r="AJ239" i="37" s="1"/>
  <c r="AK239" i="37" s="1"/>
  <c r="K239" i="36"/>
  <c r="AC239" i="36" s="1"/>
  <c r="K240" i="37"/>
  <c r="AJ240" i="37" s="1"/>
  <c r="AK240" i="37" s="1"/>
  <c r="K240" i="36"/>
  <c r="AC240" i="36" s="1"/>
  <c r="K249" i="37"/>
  <c r="AJ249" i="37" s="1"/>
  <c r="AK249" i="37" s="1"/>
  <c r="K249" i="36"/>
  <c r="AC249" i="36" s="1"/>
  <c r="K242" i="37"/>
  <c r="AJ242" i="37" s="1"/>
  <c r="AK242" i="37" s="1"/>
  <c r="K242" i="36"/>
  <c r="AC242" i="36" s="1"/>
  <c r="K243" i="37"/>
  <c r="AJ243" i="37" s="1"/>
  <c r="AK243" i="37" s="1"/>
  <c r="K243" i="36"/>
  <c r="AC243" i="36" s="1"/>
  <c r="K228" i="37"/>
  <c r="AJ228" i="37" s="1"/>
  <c r="AK228" i="37" s="1"/>
  <c r="K228" i="36"/>
  <c r="AC228" i="36" s="1"/>
  <c r="J79" i="37"/>
  <c r="AH79" i="37" s="1"/>
  <c r="AI79" i="37" s="1"/>
  <c r="J79" i="36"/>
  <c r="AB79" i="36" s="1"/>
  <c r="J71" i="37"/>
  <c r="AH71" i="37" s="1"/>
  <c r="AI71" i="37" s="1"/>
  <c r="J71" i="36"/>
  <c r="AB71" i="36" s="1"/>
  <c r="J24" i="37"/>
  <c r="AH24" i="37" s="1"/>
  <c r="AI24" i="37" s="1"/>
  <c r="J24" i="36"/>
  <c r="AB24" i="36" s="1"/>
  <c r="J88" i="37"/>
  <c r="AH88" i="37" s="1"/>
  <c r="AI88" i="37" s="1"/>
  <c r="J88" i="36"/>
  <c r="AB88" i="36" s="1"/>
  <c r="J152" i="37"/>
  <c r="AH152" i="37" s="1"/>
  <c r="AI152" i="37" s="1"/>
  <c r="J152" i="36"/>
  <c r="AB152" i="36" s="1"/>
  <c r="J216" i="37"/>
  <c r="AH216" i="37" s="1"/>
  <c r="AI216" i="37" s="1"/>
  <c r="J216" i="36"/>
  <c r="AB216" i="36" s="1"/>
  <c r="J41" i="37"/>
  <c r="AH41" i="37" s="1"/>
  <c r="AI41" i="37" s="1"/>
  <c r="J41" i="36"/>
  <c r="AB41" i="36" s="1"/>
  <c r="J105" i="37"/>
  <c r="AH105" i="37" s="1"/>
  <c r="AI105" i="37" s="1"/>
  <c r="J105" i="36"/>
  <c r="AB105" i="36" s="1"/>
  <c r="J169" i="37"/>
  <c r="AH169" i="37" s="1"/>
  <c r="AI169" i="37" s="1"/>
  <c r="J169" i="36"/>
  <c r="AB169" i="36" s="1"/>
  <c r="J183" i="37"/>
  <c r="AH183" i="37" s="1"/>
  <c r="AI183" i="37" s="1"/>
  <c r="J183" i="36"/>
  <c r="AB183" i="36" s="1"/>
  <c r="J42" i="37"/>
  <c r="AH42" i="37" s="1"/>
  <c r="AI42" i="37" s="1"/>
  <c r="J42" i="36"/>
  <c r="AB42" i="36" s="1"/>
  <c r="J106" i="37"/>
  <c r="AH106" i="37" s="1"/>
  <c r="AI106" i="37" s="1"/>
  <c r="J106" i="36"/>
  <c r="AB106" i="36" s="1"/>
  <c r="J170" i="37"/>
  <c r="AH170" i="37" s="1"/>
  <c r="AI170" i="37" s="1"/>
  <c r="J170" i="36"/>
  <c r="AB170" i="36" s="1"/>
  <c r="J225" i="37"/>
  <c r="AH225" i="37" s="1"/>
  <c r="AI225" i="37" s="1"/>
  <c r="J225" i="36"/>
  <c r="AB225" i="36" s="1"/>
  <c r="J51" i="37"/>
  <c r="AH51" i="37" s="1"/>
  <c r="AI51" i="37" s="1"/>
  <c r="J51" i="36"/>
  <c r="AB51" i="36" s="1"/>
  <c r="J115" i="37"/>
  <c r="AH115" i="37" s="1"/>
  <c r="AI115" i="37" s="1"/>
  <c r="J115" i="36"/>
  <c r="AB115" i="36" s="1"/>
  <c r="J179" i="37"/>
  <c r="AH179" i="37" s="1"/>
  <c r="AI179" i="37" s="1"/>
  <c r="J179" i="36"/>
  <c r="AB179" i="36" s="1"/>
  <c r="J218" i="37"/>
  <c r="AH218" i="37" s="1"/>
  <c r="AI218" i="37" s="1"/>
  <c r="J218" i="36"/>
  <c r="AB218" i="36" s="1"/>
  <c r="J60" i="37"/>
  <c r="AH60" i="37" s="1"/>
  <c r="AI60" i="37" s="1"/>
  <c r="J60" i="36"/>
  <c r="AB60" i="36" s="1"/>
  <c r="J124" i="37"/>
  <c r="AH124" i="37" s="1"/>
  <c r="AI124" i="37" s="1"/>
  <c r="J124" i="36"/>
  <c r="AB124" i="36" s="1"/>
  <c r="J188" i="37"/>
  <c r="AH188" i="37" s="1"/>
  <c r="AI188" i="37" s="1"/>
  <c r="J188" i="36"/>
  <c r="AB188" i="36" s="1"/>
  <c r="J5" i="37"/>
  <c r="AH5" i="37" s="1"/>
  <c r="AI5" i="37" s="1"/>
  <c r="J5" i="36"/>
  <c r="AB5" i="36" s="1"/>
  <c r="J69" i="37"/>
  <c r="AH69" i="37" s="1"/>
  <c r="AI69" i="37" s="1"/>
  <c r="J69" i="36"/>
  <c r="AB69" i="36" s="1"/>
  <c r="J133" i="37"/>
  <c r="AH133" i="37" s="1"/>
  <c r="AI133" i="37" s="1"/>
  <c r="J133" i="36"/>
  <c r="AB133" i="36" s="1"/>
  <c r="J197" i="37"/>
  <c r="AH197" i="37" s="1"/>
  <c r="AI197" i="37" s="1"/>
  <c r="J197" i="36"/>
  <c r="AB197" i="36" s="1"/>
  <c r="J11" i="37"/>
  <c r="AH11" i="37" s="1"/>
  <c r="AI11" i="37" s="1"/>
  <c r="J11" i="36"/>
  <c r="AB11" i="36" s="1"/>
  <c r="J54" i="37"/>
  <c r="AH54" i="37" s="1"/>
  <c r="AI54" i="37" s="1"/>
  <c r="J54" i="36"/>
  <c r="AB54" i="36" s="1"/>
  <c r="J118" i="37"/>
  <c r="AH118" i="37" s="1"/>
  <c r="AI118" i="37" s="1"/>
  <c r="J118" i="36"/>
  <c r="AB118" i="36" s="1"/>
  <c r="J182" i="37"/>
  <c r="AH182" i="37" s="1"/>
  <c r="AI182" i="37" s="1"/>
  <c r="J182" i="36"/>
  <c r="AB182" i="36" s="1"/>
  <c r="J263" i="37"/>
  <c r="AH263" i="37" s="1"/>
  <c r="AI263" i="37" s="1"/>
  <c r="J263" i="36"/>
  <c r="AB263" i="36" s="1"/>
  <c r="J264" i="37"/>
  <c r="AH264" i="37" s="1"/>
  <c r="AI264" i="37" s="1"/>
  <c r="J264" i="36"/>
  <c r="AB264" i="36" s="1"/>
  <c r="J265" i="37"/>
  <c r="AH265" i="37" s="1"/>
  <c r="AI265" i="37" s="1"/>
  <c r="J265" i="36"/>
  <c r="AB265" i="36" s="1"/>
  <c r="J282" i="37"/>
  <c r="AH282" i="37" s="1"/>
  <c r="AI282" i="37" s="1"/>
  <c r="J282" i="36"/>
  <c r="AB282" i="36" s="1"/>
  <c r="J275" i="37"/>
  <c r="AH275" i="37" s="1"/>
  <c r="AI275" i="37" s="1"/>
  <c r="J275" i="36"/>
  <c r="AB275" i="36" s="1"/>
  <c r="J276" i="37"/>
  <c r="AH276" i="37" s="1"/>
  <c r="AI276" i="37" s="1"/>
  <c r="J276" i="36"/>
  <c r="AB276" i="36" s="1"/>
  <c r="J261" i="37"/>
  <c r="AH261" i="37" s="1"/>
  <c r="AI261" i="37" s="1"/>
  <c r="J261" i="36"/>
  <c r="AB261" i="36" s="1"/>
  <c r="F131" i="37"/>
  <c r="Z131" i="37" s="1"/>
  <c r="AA131" i="37" s="1"/>
  <c r="F131" i="36"/>
  <c r="X131" i="36" s="1"/>
  <c r="F91" i="37"/>
  <c r="Z91" i="37" s="1"/>
  <c r="AA91" i="37" s="1"/>
  <c r="F91" i="36"/>
  <c r="X91" i="36" s="1"/>
  <c r="F44" i="37"/>
  <c r="Z44" i="37" s="1"/>
  <c r="AA44" i="37" s="1"/>
  <c r="F44" i="36"/>
  <c r="X44" i="36" s="1"/>
  <c r="F108" i="37"/>
  <c r="Z108" i="37" s="1"/>
  <c r="AA108" i="37" s="1"/>
  <c r="F108" i="36"/>
  <c r="X108" i="36" s="1"/>
  <c r="F172" i="37"/>
  <c r="Z172" i="37" s="1"/>
  <c r="AA172" i="37" s="1"/>
  <c r="F172" i="36"/>
  <c r="X172" i="36" s="1"/>
  <c r="F222" i="37"/>
  <c r="Z222" i="37" s="1"/>
  <c r="AA222" i="37" s="1"/>
  <c r="F222" i="36"/>
  <c r="X222" i="36" s="1"/>
  <c r="F53" i="37"/>
  <c r="Z53" i="37" s="1"/>
  <c r="AA53" i="37" s="1"/>
  <c r="F53" i="36"/>
  <c r="X53" i="36" s="1"/>
  <c r="F117" i="37"/>
  <c r="Z117" i="37" s="1"/>
  <c r="AA117" i="37" s="1"/>
  <c r="F117" i="36"/>
  <c r="X117" i="36" s="1"/>
  <c r="F181" i="37"/>
  <c r="Z181" i="37" s="1"/>
  <c r="AA181" i="37" s="1"/>
  <c r="F181" i="36"/>
  <c r="X181" i="36" s="1"/>
  <c r="F14" i="37"/>
  <c r="Z14" i="37" s="1"/>
  <c r="AA14" i="37" s="1"/>
  <c r="F14" i="36"/>
  <c r="X14" i="36" s="1"/>
  <c r="F78" i="37"/>
  <c r="Z78" i="37" s="1"/>
  <c r="AA78" i="37" s="1"/>
  <c r="F78" i="36"/>
  <c r="X78" i="36" s="1"/>
  <c r="F142" i="37"/>
  <c r="Z142" i="37" s="1"/>
  <c r="AA142" i="37" s="1"/>
  <c r="F142" i="36"/>
  <c r="X142" i="36" s="1"/>
  <c r="F206" i="37"/>
  <c r="Z206" i="37" s="1"/>
  <c r="AA206" i="37" s="1"/>
  <c r="F206" i="36"/>
  <c r="X206" i="36" s="1"/>
  <c r="F47" i="37"/>
  <c r="Z47" i="37" s="1"/>
  <c r="AA47" i="37" s="1"/>
  <c r="F47" i="36"/>
  <c r="X47" i="36" s="1"/>
  <c r="F111" i="37"/>
  <c r="Z111" i="37" s="1"/>
  <c r="AA111" i="37" s="1"/>
  <c r="F111" i="36"/>
  <c r="X111" i="36" s="1"/>
  <c r="F175" i="37"/>
  <c r="Z175" i="37" s="1"/>
  <c r="AA175" i="37" s="1"/>
  <c r="F175" i="36"/>
  <c r="X175" i="36" s="1"/>
  <c r="F31" i="37"/>
  <c r="Z31" i="37" s="1"/>
  <c r="AA31" i="37" s="1"/>
  <c r="F31" i="36"/>
  <c r="X31" i="36" s="1"/>
  <c r="F64" i="37"/>
  <c r="Z64" i="37" s="1"/>
  <c r="AA64" i="37" s="1"/>
  <c r="F64" i="36"/>
  <c r="X64" i="36" s="1"/>
  <c r="F128" i="37"/>
  <c r="Z128" i="37" s="1"/>
  <c r="AA128" i="37" s="1"/>
  <c r="F128" i="36"/>
  <c r="X128" i="36" s="1"/>
  <c r="F192" i="37"/>
  <c r="Z192" i="37" s="1"/>
  <c r="AA192" i="37" s="1"/>
  <c r="F192" i="36"/>
  <c r="X192" i="36" s="1"/>
  <c r="F25" i="37"/>
  <c r="Z25" i="37" s="1"/>
  <c r="AA25" i="37" s="1"/>
  <c r="F25" i="36"/>
  <c r="X25" i="36" s="1"/>
  <c r="F89" i="37"/>
  <c r="Z89" i="37" s="1"/>
  <c r="AA89" i="37" s="1"/>
  <c r="F89" i="36"/>
  <c r="X89" i="36" s="1"/>
  <c r="F153" i="37"/>
  <c r="Z153" i="37" s="1"/>
  <c r="AA153" i="37" s="1"/>
  <c r="F153" i="36"/>
  <c r="X153" i="36" s="1"/>
  <c r="F216" i="37"/>
  <c r="Z216" i="37" s="1"/>
  <c r="AA216" i="37" s="1"/>
  <c r="F216" i="36"/>
  <c r="X216" i="36" s="1"/>
  <c r="F7" i="37"/>
  <c r="Z7" i="37" s="1"/>
  <c r="AA7" i="37" s="1"/>
  <c r="F7" i="36"/>
  <c r="X7" i="36" s="1"/>
  <c r="F50" i="37"/>
  <c r="Z50" i="37" s="1"/>
  <c r="AA50" i="37" s="1"/>
  <c r="F50" i="36"/>
  <c r="X50" i="36" s="1"/>
  <c r="F114" i="37"/>
  <c r="Z114" i="37" s="1"/>
  <c r="AA114" i="37" s="1"/>
  <c r="F114" i="36"/>
  <c r="X114" i="36" s="1"/>
  <c r="F178" i="37"/>
  <c r="Z178" i="37" s="1"/>
  <c r="AA178" i="37" s="1"/>
  <c r="F178" i="36"/>
  <c r="X178" i="36" s="1"/>
  <c r="F243" i="37"/>
  <c r="Z243" i="37" s="1"/>
  <c r="AA243" i="37" s="1"/>
  <c r="F243" i="36"/>
  <c r="X243" i="36" s="1"/>
  <c r="F244" i="37"/>
  <c r="Z244" i="37" s="1"/>
  <c r="AA244" i="37" s="1"/>
  <c r="F244" i="36"/>
  <c r="X244" i="36" s="1"/>
  <c r="F245" i="37"/>
  <c r="Z245" i="37" s="1"/>
  <c r="AA245" i="37" s="1"/>
  <c r="F245" i="36"/>
  <c r="X245" i="36" s="1"/>
  <c r="F254" i="37"/>
  <c r="Z254" i="37" s="1"/>
  <c r="AA254" i="37" s="1"/>
  <c r="F254" i="36"/>
  <c r="X254" i="36" s="1"/>
  <c r="F239" i="37"/>
  <c r="Z239" i="37" s="1"/>
  <c r="AA239" i="37" s="1"/>
  <c r="F239" i="36"/>
  <c r="X239" i="36" s="1"/>
  <c r="F232" i="37"/>
  <c r="Z232" i="37" s="1"/>
  <c r="AA232" i="37" s="1"/>
  <c r="F232" i="36"/>
  <c r="X232" i="36" s="1"/>
  <c r="F217" i="37"/>
  <c r="Z217" i="37" s="1"/>
  <c r="AA217" i="37" s="1"/>
  <c r="F217" i="36"/>
  <c r="X217" i="36" s="1"/>
  <c r="F281" i="37"/>
  <c r="Z281" i="37" s="1"/>
  <c r="AA281" i="37" s="1"/>
  <c r="F281" i="36"/>
  <c r="X281" i="36" s="1"/>
  <c r="E289" i="36"/>
  <c r="W3" i="36"/>
  <c r="H57" i="37"/>
  <c r="AD57" i="37" s="1"/>
  <c r="AE57" i="37" s="1"/>
  <c r="H57" i="36"/>
  <c r="Z57" i="36" s="1"/>
  <c r="H91" i="37"/>
  <c r="AD91" i="37" s="1"/>
  <c r="AE91" i="37" s="1"/>
  <c r="H91" i="36"/>
  <c r="Z91" i="36" s="1"/>
  <c r="H132" i="37"/>
  <c r="AD132" i="37" s="1"/>
  <c r="AE132" i="37" s="1"/>
  <c r="H132" i="36"/>
  <c r="Z132" i="36" s="1"/>
  <c r="H29" i="37"/>
  <c r="AD29" i="37" s="1"/>
  <c r="AE29" i="37" s="1"/>
  <c r="H29" i="36"/>
  <c r="Z29" i="36" s="1"/>
  <c r="H7" i="37"/>
  <c r="AD7" i="37" s="1"/>
  <c r="AE7" i="37" s="1"/>
  <c r="H7" i="36"/>
  <c r="Z7" i="36" s="1"/>
  <c r="H80" i="37"/>
  <c r="AD80" i="37" s="1"/>
  <c r="AE80" i="37" s="1"/>
  <c r="H80" i="36"/>
  <c r="Z80" i="36" s="1"/>
  <c r="H234" i="37"/>
  <c r="AD234" i="37" s="1"/>
  <c r="AE234" i="37" s="1"/>
  <c r="H234" i="36"/>
  <c r="Z234" i="36" s="1"/>
  <c r="H246" i="37"/>
  <c r="AD246" i="37" s="1"/>
  <c r="AE246" i="37" s="1"/>
  <c r="H246" i="36"/>
  <c r="Z246" i="36" s="1"/>
  <c r="G187" i="37"/>
  <c r="AB187" i="37" s="1"/>
  <c r="AC187" i="37" s="1"/>
  <c r="G187" i="36"/>
  <c r="Y187" i="36" s="1"/>
  <c r="G53" i="37"/>
  <c r="AB53" i="37" s="1"/>
  <c r="AC53" i="37" s="1"/>
  <c r="G53" i="36"/>
  <c r="Y53" i="36" s="1"/>
  <c r="G7" i="37"/>
  <c r="AB7" i="37" s="1"/>
  <c r="AC7" i="37" s="1"/>
  <c r="G7" i="36"/>
  <c r="Y7" i="36" s="1"/>
  <c r="G120" i="37"/>
  <c r="AB120" i="37" s="1"/>
  <c r="AC120" i="37" s="1"/>
  <c r="G120" i="36"/>
  <c r="Y120" i="36" s="1"/>
  <c r="G9" i="37"/>
  <c r="AB9" i="37" s="1"/>
  <c r="AC9" i="37" s="1"/>
  <c r="G9" i="36"/>
  <c r="Y9" i="36" s="1"/>
  <c r="G267" i="37"/>
  <c r="AB267" i="37" s="1"/>
  <c r="AC267" i="37" s="1"/>
  <c r="G267" i="36"/>
  <c r="Y267" i="36" s="1"/>
  <c r="G270" i="37"/>
  <c r="AB270" i="37" s="1"/>
  <c r="AC270" i="37" s="1"/>
  <c r="G270" i="36"/>
  <c r="Y270" i="36" s="1"/>
  <c r="D61" i="37"/>
  <c r="V61" i="37" s="1"/>
  <c r="D61" i="36"/>
  <c r="V61" i="36" s="1"/>
  <c r="D63" i="37"/>
  <c r="V63" i="37" s="1"/>
  <c r="D63" i="36"/>
  <c r="V63" i="36" s="1"/>
  <c r="D136" i="37"/>
  <c r="V136" i="37" s="1"/>
  <c r="D136" i="36"/>
  <c r="V136" i="36" s="1"/>
  <c r="D201" i="37"/>
  <c r="V201" i="37" s="1"/>
  <c r="D201" i="36"/>
  <c r="V201" i="36" s="1"/>
  <c r="D99" i="37"/>
  <c r="V99" i="37" s="1"/>
  <c r="D99" i="36"/>
  <c r="V99" i="36" s="1"/>
  <c r="D213" i="37"/>
  <c r="V213" i="37" s="1"/>
  <c r="D213" i="36"/>
  <c r="V213" i="36" s="1"/>
  <c r="D234" i="37"/>
  <c r="V234" i="37" s="1"/>
  <c r="D234" i="36"/>
  <c r="V234" i="36" s="1"/>
  <c r="AE234" i="36" s="1"/>
  <c r="AF234" i="36" s="1"/>
  <c r="K191" i="37"/>
  <c r="AJ191" i="37" s="1"/>
  <c r="AK191" i="37" s="1"/>
  <c r="K191" i="36"/>
  <c r="AC191" i="36" s="1"/>
  <c r="K185" i="37"/>
  <c r="AJ185" i="37" s="1"/>
  <c r="AK185" i="37" s="1"/>
  <c r="K185" i="36"/>
  <c r="AC185" i="36" s="1"/>
  <c r="K123" i="37"/>
  <c r="AJ123" i="37" s="1"/>
  <c r="AK123" i="37" s="1"/>
  <c r="K123" i="36"/>
  <c r="AC123" i="36" s="1"/>
  <c r="K50" i="37"/>
  <c r="AJ50" i="37" s="1"/>
  <c r="AK50" i="37" s="1"/>
  <c r="K50" i="36"/>
  <c r="AC50" i="36" s="1"/>
  <c r="K254" i="37"/>
  <c r="AJ254" i="37" s="1"/>
  <c r="AK254" i="37" s="1"/>
  <c r="K254" i="36"/>
  <c r="AC254" i="36" s="1"/>
  <c r="K258" i="37"/>
  <c r="AJ258" i="37" s="1"/>
  <c r="AK258" i="37" s="1"/>
  <c r="K258" i="36"/>
  <c r="AC258" i="36" s="1"/>
  <c r="J7" i="37"/>
  <c r="AH7" i="37" s="1"/>
  <c r="AI7" i="37" s="1"/>
  <c r="J7" i="36"/>
  <c r="AB7" i="36" s="1"/>
  <c r="J168" i="37"/>
  <c r="AH168" i="37" s="1"/>
  <c r="AI168" i="37" s="1"/>
  <c r="J168" i="36"/>
  <c r="AB168" i="36" s="1"/>
  <c r="J121" i="37"/>
  <c r="AH121" i="37" s="1"/>
  <c r="AI121" i="37" s="1"/>
  <c r="J121" i="36"/>
  <c r="AB121" i="36" s="1"/>
  <c r="J122" i="37"/>
  <c r="AH122" i="37" s="1"/>
  <c r="AI122" i="37" s="1"/>
  <c r="J122" i="36"/>
  <c r="AB122" i="36" s="1"/>
  <c r="J246" i="37"/>
  <c r="AH246" i="37" s="1"/>
  <c r="AI246" i="37" s="1"/>
  <c r="J246" i="36"/>
  <c r="AB246" i="36" s="1"/>
  <c r="J76" i="37"/>
  <c r="AH76" i="37" s="1"/>
  <c r="AI76" i="37" s="1"/>
  <c r="J76" i="36"/>
  <c r="AB76" i="36" s="1"/>
  <c r="J204" i="37"/>
  <c r="AH204" i="37" s="1"/>
  <c r="AI204" i="37" s="1"/>
  <c r="J204" i="36"/>
  <c r="AB204" i="36" s="1"/>
  <c r="J6" i="37"/>
  <c r="AH6" i="37" s="1"/>
  <c r="AI6" i="37" s="1"/>
  <c r="J6" i="36"/>
  <c r="AB6" i="36" s="1"/>
  <c r="J280" i="37"/>
  <c r="AH280" i="37" s="1"/>
  <c r="AI280" i="37" s="1"/>
  <c r="J280" i="36"/>
  <c r="AB280" i="36" s="1"/>
  <c r="J213" i="37"/>
  <c r="AH213" i="37" s="1"/>
  <c r="AI213" i="37" s="1"/>
  <c r="J213" i="36"/>
  <c r="AB213" i="36" s="1"/>
  <c r="F60" i="37"/>
  <c r="Z60" i="37" s="1"/>
  <c r="AA60" i="37" s="1"/>
  <c r="F60" i="36"/>
  <c r="X60" i="36" s="1"/>
  <c r="F30" i="37"/>
  <c r="Z30" i="37" s="1"/>
  <c r="AA30" i="37" s="1"/>
  <c r="F30" i="36"/>
  <c r="X30" i="36" s="1"/>
  <c r="F127" i="37"/>
  <c r="Z127" i="37" s="1"/>
  <c r="AA127" i="37" s="1"/>
  <c r="F127" i="36"/>
  <c r="X127" i="36" s="1"/>
  <c r="F169" i="37"/>
  <c r="Z169" i="37" s="1"/>
  <c r="AA169" i="37" s="1"/>
  <c r="F169" i="36"/>
  <c r="X169" i="36" s="1"/>
  <c r="F260" i="37"/>
  <c r="Z260" i="37" s="1"/>
  <c r="AA260" i="37" s="1"/>
  <c r="F260" i="36"/>
  <c r="X260" i="36" s="1"/>
  <c r="H49" i="37"/>
  <c r="AD49" i="37" s="1"/>
  <c r="AE49" i="37" s="1"/>
  <c r="H49" i="36"/>
  <c r="Z49" i="36" s="1"/>
  <c r="H113" i="37"/>
  <c r="AD113" i="37" s="1"/>
  <c r="AE113" i="37" s="1"/>
  <c r="H113" i="36"/>
  <c r="Z113" i="36" s="1"/>
  <c r="H42" i="37"/>
  <c r="AD42" i="37" s="1"/>
  <c r="AE42" i="37" s="1"/>
  <c r="H42" i="36"/>
  <c r="Z42" i="36" s="1"/>
  <c r="H106" i="37"/>
  <c r="AD106" i="37" s="1"/>
  <c r="AE106" i="37" s="1"/>
  <c r="H106" i="36"/>
  <c r="Z106" i="36" s="1"/>
  <c r="H170" i="37"/>
  <c r="AD170" i="37" s="1"/>
  <c r="AE170" i="37" s="1"/>
  <c r="H170" i="36"/>
  <c r="Z170" i="36" s="1"/>
  <c r="H19" i="37"/>
  <c r="AD19" i="37" s="1"/>
  <c r="AE19" i="37" s="1"/>
  <c r="H19" i="36"/>
  <c r="Z19" i="36" s="1"/>
  <c r="H83" i="37"/>
  <c r="AD83" i="37" s="1"/>
  <c r="AE83" i="37" s="1"/>
  <c r="H83" i="36"/>
  <c r="Z83" i="36" s="1"/>
  <c r="H147" i="37"/>
  <c r="AD147" i="37" s="1"/>
  <c r="AE147" i="37" s="1"/>
  <c r="H147" i="36"/>
  <c r="Z147" i="36" s="1"/>
  <c r="H211" i="37"/>
  <c r="AD211" i="37" s="1"/>
  <c r="AE211" i="37" s="1"/>
  <c r="H211" i="36"/>
  <c r="Z211" i="36" s="1"/>
  <c r="H201" i="37"/>
  <c r="AD201" i="37" s="1"/>
  <c r="AE201" i="37" s="1"/>
  <c r="H201" i="36"/>
  <c r="Z201" i="36" s="1"/>
  <c r="H60" i="37"/>
  <c r="AD60" i="37" s="1"/>
  <c r="AE60" i="37" s="1"/>
  <c r="H60" i="36"/>
  <c r="Z60" i="36" s="1"/>
  <c r="H124" i="37"/>
  <c r="AD124" i="37" s="1"/>
  <c r="AE124" i="37" s="1"/>
  <c r="H124" i="36"/>
  <c r="Z124" i="36" s="1"/>
  <c r="H188" i="37"/>
  <c r="AD188" i="37" s="1"/>
  <c r="AE188" i="37" s="1"/>
  <c r="H188" i="36"/>
  <c r="Z188" i="36" s="1"/>
  <c r="H45" i="37"/>
  <c r="AD45" i="37" s="1"/>
  <c r="AE45" i="37" s="1"/>
  <c r="H45" i="36"/>
  <c r="Z45" i="36" s="1"/>
  <c r="H109" i="37"/>
  <c r="AD109" i="37" s="1"/>
  <c r="AE109" i="37" s="1"/>
  <c r="H109" i="36"/>
  <c r="Z109" i="36" s="1"/>
  <c r="H173" i="37"/>
  <c r="AD173" i="37" s="1"/>
  <c r="AE173" i="37" s="1"/>
  <c r="H173" i="36"/>
  <c r="Z173" i="36" s="1"/>
  <c r="H13" i="37"/>
  <c r="AD13" i="37" s="1"/>
  <c r="AE13" i="37" s="1"/>
  <c r="H13" i="36"/>
  <c r="Z13" i="36" s="1"/>
  <c r="H54" i="37"/>
  <c r="AD54" i="37" s="1"/>
  <c r="AE54" i="37" s="1"/>
  <c r="H54" i="36"/>
  <c r="Z54" i="36" s="1"/>
  <c r="H118" i="37"/>
  <c r="AD118" i="37" s="1"/>
  <c r="AE118" i="37" s="1"/>
  <c r="H118" i="36"/>
  <c r="Z118" i="36" s="1"/>
  <c r="H182" i="37"/>
  <c r="AD182" i="37" s="1"/>
  <c r="AE182" i="37" s="1"/>
  <c r="H182" i="36"/>
  <c r="Z182" i="36" s="1"/>
  <c r="H169" i="37"/>
  <c r="AD169" i="37" s="1"/>
  <c r="AE169" i="37" s="1"/>
  <c r="H169" i="36"/>
  <c r="Z169" i="36" s="1"/>
  <c r="H63" i="37"/>
  <c r="AD63" i="37" s="1"/>
  <c r="AE63" i="37" s="1"/>
  <c r="H63" i="36"/>
  <c r="Z63" i="36" s="1"/>
  <c r="H127" i="37"/>
  <c r="AD127" i="37" s="1"/>
  <c r="AE127" i="37" s="1"/>
  <c r="H127" i="36"/>
  <c r="Z127" i="36" s="1"/>
  <c r="H191" i="37"/>
  <c r="AD191" i="37" s="1"/>
  <c r="AE191" i="37" s="1"/>
  <c r="H191" i="36"/>
  <c r="Z191" i="36" s="1"/>
  <c r="H8" i="37"/>
  <c r="AD8" i="37" s="1"/>
  <c r="AE8" i="37" s="1"/>
  <c r="H8" i="36"/>
  <c r="Z8" i="36" s="1"/>
  <c r="H72" i="37"/>
  <c r="AD72" i="37" s="1"/>
  <c r="AE72" i="37" s="1"/>
  <c r="H72" i="36"/>
  <c r="Z72" i="36" s="1"/>
  <c r="H136" i="37"/>
  <c r="AD136" i="37" s="1"/>
  <c r="AE136" i="37" s="1"/>
  <c r="H136" i="36"/>
  <c r="Z136" i="36" s="1"/>
  <c r="H200" i="37"/>
  <c r="AD200" i="37" s="1"/>
  <c r="AE200" i="37" s="1"/>
  <c r="H200" i="36"/>
  <c r="Z200" i="36" s="1"/>
  <c r="H225" i="37"/>
  <c r="AD225" i="37" s="1"/>
  <c r="AE225" i="37" s="1"/>
  <c r="H225" i="36"/>
  <c r="Z225" i="36" s="1"/>
  <c r="H226" i="37"/>
  <c r="AD226" i="37" s="1"/>
  <c r="AE226" i="37" s="1"/>
  <c r="H226" i="36"/>
  <c r="Z226" i="36" s="1"/>
  <c r="H227" i="37"/>
  <c r="AD227" i="37" s="1"/>
  <c r="AE227" i="37" s="1"/>
  <c r="H227" i="36"/>
  <c r="Z227" i="36" s="1"/>
  <c r="H244" i="37"/>
  <c r="AD244" i="37" s="1"/>
  <c r="AE244" i="37" s="1"/>
  <c r="H244" i="36"/>
  <c r="Z244" i="36" s="1"/>
  <c r="H237" i="37"/>
  <c r="AD237" i="37" s="1"/>
  <c r="AE237" i="37" s="1"/>
  <c r="H237" i="36"/>
  <c r="Z237" i="36" s="1"/>
  <c r="H238" i="37"/>
  <c r="AD238" i="37" s="1"/>
  <c r="AE238" i="37" s="1"/>
  <c r="H238" i="36"/>
  <c r="Z238" i="36" s="1"/>
  <c r="H223" i="37"/>
  <c r="AD223" i="37" s="1"/>
  <c r="AE223" i="37" s="1"/>
  <c r="H223" i="36"/>
  <c r="Z223" i="36" s="1"/>
  <c r="H287" i="37"/>
  <c r="AD287" i="37" s="1"/>
  <c r="AE287" i="37" s="1"/>
  <c r="H287" i="36"/>
  <c r="Z287" i="36" s="1"/>
  <c r="G66" i="37"/>
  <c r="AB66" i="37" s="1"/>
  <c r="AC66" i="37" s="1"/>
  <c r="G66" i="36"/>
  <c r="Y66" i="36" s="1"/>
  <c r="G130" i="37"/>
  <c r="AB130" i="37" s="1"/>
  <c r="AC130" i="37" s="1"/>
  <c r="G130" i="36"/>
  <c r="Y130" i="36" s="1"/>
  <c r="G51" i="37"/>
  <c r="AB51" i="37" s="1"/>
  <c r="AC51" i="37" s="1"/>
  <c r="G51" i="36"/>
  <c r="Y51" i="36" s="1"/>
  <c r="G115" i="37"/>
  <c r="AB115" i="37" s="1"/>
  <c r="AC115" i="37" s="1"/>
  <c r="G115" i="36"/>
  <c r="Y115" i="36" s="1"/>
  <c r="G179" i="37"/>
  <c r="AB179" i="37" s="1"/>
  <c r="AC179" i="37" s="1"/>
  <c r="G179" i="36"/>
  <c r="Y179" i="36" s="1"/>
  <c r="G257" i="37"/>
  <c r="AB257" i="37" s="1"/>
  <c r="AC257" i="37" s="1"/>
  <c r="G257" i="36"/>
  <c r="Y257" i="36" s="1"/>
  <c r="G12" i="37"/>
  <c r="AB12" i="37" s="1"/>
  <c r="AC12" i="37" s="1"/>
  <c r="G12" i="36"/>
  <c r="Y12" i="36" s="1"/>
  <c r="G76" i="37"/>
  <c r="AB76" i="37" s="1"/>
  <c r="AC76" i="37" s="1"/>
  <c r="G76" i="36"/>
  <c r="Y76" i="36" s="1"/>
  <c r="G140" i="37"/>
  <c r="AB140" i="37" s="1"/>
  <c r="AC140" i="37" s="1"/>
  <c r="G140" i="36"/>
  <c r="Y140" i="36" s="1"/>
  <c r="G204" i="37"/>
  <c r="AB204" i="37" s="1"/>
  <c r="AC204" i="37" s="1"/>
  <c r="G204" i="36"/>
  <c r="Y204" i="36" s="1"/>
  <c r="G45" i="37"/>
  <c r="AB45" i="37" s="1"/>
  <c r="AC45" i="37" s="1"/>
  <c r="G45" i="36"/>
  <c r="Y45" i="36" s="1"/>
  <c r="G109" i="37"/>
  <c r="AB109" i="37" s="1"/>
  <c r="AC109" i="37" s="1"/>
  <c r="G109" i="36"/>
  <c r="Y109" i="36" s="1"/>
  <c r="G173" i="37"/>
  <c r="AB173" i="37" s="1"/>
  <c r="AC173" i="37" s="1"/>
  <c r="G173" i="36"/>
  <c r="Y173" i="36" s="1"/>
  <c r="G70" i="37"/>
  <c r="AB70" i="37" s="1"/>
  <c r="AC70" i="37" s="1"/>
  <c r="G70" i="36"/>
  <c r="Y70" i="36" s="1"/>
  <c r="G134" i="37"/>
  <c r="AB134" i="37" s="1"/>
  <c r="AC134" i="37" s="1"/>
  <c r="G134" i="36"/>
  <c r="Y134" i="36" s="1"/>
  <c r="G198" i="37"/>
  <c r="AB198" i="37" s="1"/>
  <c r="AC198" i="37" s="1"/>
  <c r="G198" i="36"/>
  <c r="Y198" i="36" s="1"/>
  <c r="G46" i="37"/>
  <c r="AB46" i="37" s="1"/>
  <c r="AC46" i="37" s="1"/>
  <c r="G46" i="36"/>
  <c r="Y46" i="36" s="1"/>
  <c r="G63" i="37"/>
  <c r="AB63" i="37" s="1"/>
  <c r="AC63" i="37" s="1"/>
  <c r="G63" i="36"/>
  <c r="Y63" i="36" s="1"/>
  <c r="G127" i="37"/>
  <c r="AB127" i="37" s="1"/>
  <c r="AC127" i="37" s="1"/>
  <c r="G127" i="36"/>
  <c r="Y127" i="36" s="1"/>
  <c r="G191" i="37"/>
  <c r="AB191" i="37" s="1"/>
  <c r="AC191" i="37" s="1"/>
  <c r="G191" i="36"/>
  <c r="Y191" i="36" s="1"/>
  <c r="G202" i="37"/>
  <c r="AB202" i="37" s="1"/>
  <c r="AC202" i="37" s="1"/>
  <c r="G202" i="36"/>
  <c r="Y202" i="36" s="1"/>
  <c r="G48" i="37"/>
  <c r="AB48" i="37" s="1"/>
  <c r="AC48" i="37" s="1"/>
  <c r="G48" i="36"/>
  <c r="Y48" i="36" s="1"/>
  <c r="G112" i="37"/>
  <c r="AB112" i="37" s="1"/>
  <c r="AC112" i="37" s="1"/>
  <c r="G112" i="36"/>
  <c r="Y112" i="36" s="1"/>
  <c r="G176" i="37"/>
  <c r="AB176" i="37" s="1"/>
  <c r="AC176" i="37" s="1"/>
  <c r="G176" i="36"/>
  <c r="Y176" i="36" s="1"/>
  <c r="G22" i="37"/>
  <c r="AB22" i="37" s="1"/>
  <c r="AC22" i="37" s="1"/>
  <c r="G22" i="36"/>
  <c r="Y22" i="36" s="1"/>
  <c r="G65" i="37"/>
  <c r="AB65" i="37" s="1"/>
  <c r="AC65" i="37" s="1"/>
  <c r="G65" i="36"/>
  <c r="Y65" i="36" s="1"/>
  <c r="G129" i="37"/>
  <c r="AB129" i="37" s="1"/>
  <c r="AC129" i="37" s="1"/>
  <c r="G129" i="36"/>
  <c r="Y129" i="36" s="1"/>
  <c r="G193" i="37"/>
  <c r="AB193" i="37" s="1"/>
  <c r="AC193" i="37" s="1"/>
  <c r="G193" i="36"/>
  <c r="Y193" i="36" s="1"/>
  <c r="G258" i="37"/>
  <c r="AB258" i="37" s="1"/>
  <c r="AC258" i="37" s="1"/>
  <c r="G258" i="36"/>
  <c r="Y258" i="36" s="1"/>
  <c r="G259" i="37"/>
  <c r="AB259" i="37" s="1"/>
  <c r="AC259" i="37" s="1"/>
  <c r="G259" i="36"/>
  <c r="Y259" i="36" s="1"/>
  <c r="G260" i="37"/>
  <c r="AB260" i="37" s="1"/>
  <c r="AC260" i="37" s="1"/>
  <c r="G260" i="36"/>
  <c r="Y260" i="36" s="1"/>
  <c r="G277" i="37"/>
  <c r="AB277" i="37" s="1"/>
  <c r="AC277" i="37" s="1"/>
  <c r="G277" i="36"/>
  <c r="Y277" i="36" s="1"/>
  <c r="G262" i="37"/>
  <c r="AB262" i="37" s="1"/>
  <c r="AC262" i="37" s="1"/>
  <c r="G262" i="36"/>
  <c r="Y262" i="36" s="1"/>
  <c r="G255" i="37"/>
  <c r="AB255" i="37" s="1"/>
  <c r="AC255" i="37" s="1"/>
  <c r="G255" i="36"/>
  <c r="Y255" i="36" s="1"/>
  <c r="G240" i="37"/>
  <c r="AB240" i="37" s="1"/>
  <c r="AC240" i="37" s="1"/>
  <c r="G240" i="36"/>
  <c r="Y240" i="36" s="1"/>
  <c r="D53" i="37"/>
  <c r="V53" i="37" s="1"/>
  <c r="D53" i="36"/>
  <c r="V53" i="36" s="1"/>
  <c r="D117" i="37"/>
  <c r="V117" i="37" s="1"/>
  <c r="D117" i="36"/>
  <c r="V117" i="36" s="1"/>
  <c r="D46" i="37"/>
  <c r="V46" i="37" s="1"/>
  <c r="D46" i="36"/>
  <c r="V46" i="36" s="1"/>
  <c r="AE46" i="36" s="1"/>
  <c r="AF46" i="36" s="1"/>
  <c r="D110" i="37"/>
  <c r="V110" i="37" s="1"/>
  <c r="D110" i="36"/>
  <c r="V110" i="36" s="1"/>
  <c r="AE110" i="36" s="1"/>
  <c r="AF110" i="36" s="1"/>
  <c r="D174" i="37"/>
  <c r="V174" i="37" s="1"/>
  <c r="D174" i="36"/>
  <c r="V174" i="36" s="1"/>
  <c r="D189" i="37"/>
  <c r="V189" i="37" s="1"/>
  <c r="D189" i="36"/>
  <c r="V189" i="36" s="1"/>
  <c r="D55" i="37"/>
  <c r="V55" i="37" s="1"/>
  <c r="D55" i="36"/>
  <c r="V55" i="36" s="1"/>
  <c r="D119" i="37"/>
  <c r="V119" i="37" s="1"/>
  <c r="D119" i="36"/>
  <c r="V119" i="36" s="1"/>
  <c r="D183" i="37"/>
  <c r="V183" i="37" s="1"/>
  <c r="D183" i="36"/>
  <c r="V183" i="36" s="1"/>
  <c r="D165" i="37"/>
  <c r="V165" i="37" s="1"/>
  <c r="D165" i="36"/>
  <c r="V165" i="36" s="1"/>
  <c r="D64" i="37"/>
  <c r="V64" i="37" s="1"/>
  <c r="D64" i="36"/>
  <c r="V64" i="36" s="1"/>
  <c r="AE64" i="36" s="1"/>
  <c r="AF64" i="36" s="1"/>
  <c r="D128" i="37"/>
  <c r="V128" i="37" s="1"/>
  <c r="D128" i="36"/>
  <c r="V128" i="36" s="1"/>
  <c r="AE128" i="36" s="1"/>
  <c r="AF128" i="36" s="1"/>
  <c r="D192" i="37"/>
  <c r="V192" i="37" s="1"/>
  <c r="D192" i="36"/>
  <c r="V192" i="36" s="1"/>
  <c r="D65" i="37"/>
  <c r="V65" i="37" s="1"/>
  <c r="D65" i="36"/>
  <c r="V65" i="36" s="1"/>
  <c r="D129" i="37"/>
  <c r="V129" i="37" s="1"/>
  <c r="D129" i="36"/>
  <c r="V129" i="36" s="1"/>
  <c r="D193" i="37"/>
  <c r="V193" i="37" s="1"/>
  <c r="D193" i="36"/>
  <c r="V193" i="36" s="1"/>
  <c r="AE193" i="36" s="1"/>
  <c r="AF193" i="36" s="1"/>
  <c r="D18" i="37"/>
  <c r="V18" i="37" s="1"/>
  <c r="D18" i="36"/>
  <c r="V18" i="36" s="1"/>
  <c r="D82" i="37"/>
  <c r="V82" i="37" s="1"/>
  <c r="D82" i="36"/>
  <c r="V82" i="36" s="1"/>
  <c r="D146" i="37"/>
  <c r="V146" i="37" s="1"/>
  <c r="D146" i="36"/>
  <c r="V146" i="36" s="1"/>
  <c r="D210" i="37"/>
  <c r="V210" i="37" s="1"/>
  <c r="D210" i="36"/>
  <c r="V210" i="36" s="1"/>
  <c r="AE210" i="36" s="1"/>
  <c r="AF210" i="36" s="1"/>
  <c r="D27" i="37"/>
  <c r="V27" i="37" s="1"/>
  <c r="D27" i="36"/>
  <c r="V27" i="36" s="1"/>
  <c r="D91" i="37"/>
  <c r="V91" i="37" s="1"/>
  <c r="D91" i="36"/>
  <c r="V91" i="36" s="1"/>
  <c r="D155" i="37"/>
  <c r="V155" i="37" s="1"/>
  <c r="D155" i="36"/>
  <c r="V155" i="36" s="1"/>
  <c r="D215" i="37"/>
  <c r="V215" i="37" s="1"/>
  <c r="D215" i="36"/>
  <c r="V215" i="36" s="1"/>
  <c r="AE215" i="36" s="1"/>
  <c r="AF215" i="36" s="1"/>
  <c r="D20" i="37"/>
  <c r="V20" i="37" s="1"/>
  <c r="D20" i="36"/>
  <c r="V20" i="36" s="1"/>
  <c r="D84" i="37"/>
  <c r="V84" i="37" s="1"/>
  <c r="D84" i="36"/>
  <c r="V84" i="36" s="1"/>
  <c r="AE84" i="36" s="1"/>
  <c r="AF84" i="36" s="1"/>
  <c r="D148" i="37"/>
  <c r="V148" i="37" s="1"/>
  <c r="D148" i="36"/>
  <c r="V148" i="36" s="1"/>
  <c r="AE148" i="36" s="1"/>
  <c r="AF148" i="36" s="1"/>
  <c r="D212" i="37"/>
  <c r="V212" i="37" s="1"/>
  <c r="D212" i="36"/>
  <c r="V212" i="36" s="1"/>
  <c r="AE212" i="36" s="1"/>
  <c r="AF212" i="36" s="1"/>
  <c r="D237" i="37"/>
  <c r="V237" i="37" s="1"/>
  <c r="D237" i="36"/>
  <c r="V237" i="36" s="1"/>
  <c r="AE237" i="36" s="1"/>
  <c r="AF237" i="36" s="1"/>
  <c r="D238" i="37"/>
  <c r="V238" i="37" s="1"/>
  <c r="D238" i="36"/>
  <c r="V238" i="36" s="1"/>
  <c r="D239" i="37"/>
  <c r="V239" i="37" s="1"/>
  <c r="D239" i="36"/>
  <c r="V239" i="36" s="1"/>
  <c r="D248" i="37"/>
  <c r="V248" i="37" s="1"/>
  <c r="D248" i="36"/>
  <c r="V248" i="36" s="1"/>
  <c r="AE248" i="36" s="1"/>
  <c r="AF248" i="36" s="1"/>
  <c r="D233" i="37"/>
  <c r="V233" i="37" s="1"/>
  <c r="D233" i="36"/>
  <c r="V233" i="36" s="1"/>
  <c r="D226" i="37"/>
  <c r="V226" i="37" s="1"/>
  <c r="D226" i="36"/>
  <c r="V226" i="36" s="1"/>
  <c r="D219" i="37"/>
  <c r="V219" i="37" s="1"/>
  <c r="D219" i="36"/>
  <c r="V219" i="36" s="1"/>
  <c r="D283" i="37"/>
  <c r="V283" i="37" s="1"/>
  <c r="D283" i="36"/>
  <c r="V283" i="36" s="1"/>
  <c r="AE283" i="36" s="1"/>
  <c r="AF283" i="36" s="1"/>
  <c r="K62" i="37"/>
  <c r="AJ62" i="37" s="1"/>
  <c r="AK62" i="37" s="1"/>
  <c r="K62" i="36"/>
  <c r="AC62" i="36" s="1"/>
  <c r="K126" i="37"/>
  <c r="AJ126" i="37" s="1"/>
  <c r="AK126" i="37" s="1"/>
  <c r="K126" i="36"/>
  <c r="AC126" i="36" s="1"/>
  <c r="K55" i="37"/>
  <c r="AJ55" i="37" s="1"/>
  <c r="AK55" i="37" s="1"/>
  <c r="K55" i="36"/>
  <c r="AC55" i="36" s="1"/>
  <c r="K119" i="37"/>
  <c r="AJ119" i="37" s="1"/>
  <c r="AK119" i="37" s="1"/>
  <c r="K119" i="36"/>
  <c r="AC119" i="36" s="1"/>
  <c r="K183" i="37"/>
  <c r="AJ183" i="37" s="1"/>
  <c r="AK183" i="37" s="1"/>
  <c r="K183" i="36"/>
  <c r="AC183" i="36" s="1"/>
  <c r="K253" i="37"/>
  <c r="AJ253" i="37" s="1"/>
  <c r="AK253" i="37" s="1"/>
  <c r="K253" i="36"/>
  <c r="AC253" i="36" s="1"/>
  <c r="K32" i="37"/>
  <c r="AJ32" i="37" s="1"/>
  <c r="AK32" i="37" s="1"/>
  <c r="K32" i="36"/>
  <c r="AC32" i="36" s="1"/>
  <c r="K96" i="37"/>
  <c r="AJ96" i="37" s="1"/>
  <c r="AK96" i="37" s="1"/>
  <c r="K96" i="36"/>
  <c r="AC96" i="36" s="1"/>
  <c r="K160" i="37"/>
  <c r="AJ160" i="37" s="1"/>
  <c r="AK160" i="37" s="1"/>
  <c r="K160" i="36"/>
  <c r="AC160" i="36" s="1"/>
  <c r="K223" i="37"/>
  <c r="AJ223" i="37" s="1"/>
  <c r="AK223" i="37" s="1"/>
  <c r="K223" i="36"/>
  <c r="AC223" i="36" s="1"/>
  <c r="K49" i="37"/>
  <c r="AJ49" i="37" s="1"/>
  <c r="AK49" i="37" s="1"/>
  <c r="K49" i="36"/>
  <c r="AC49" i="36" s="1"/>
  <c r="K113" i="37"/>
  <c r="AJ113" i="37" s="1"/>
  <c r="AK113" i="37" s="1"/>
  <c r="K113" i="36"/>
  <c r="AC113" i="36" s="1"/>
  <c r="K177" i="37"/>
  <c r="AJ177" i="37" s="1"/>
  <c r="AK177" i="37" s="1"/>
  <c r="K177" i="36"/>
  <c r="AC177" i="36" s="1"/>
  <c r="K66" i="37"/>
  <c r="AJ66" i="37" s="1"/>
  <c r="AK66" i="37" s="1"/>
  <c r="K66" i="36"/>
  <c r="AC66" i="36" s="1"/>
  <c r="K130" i="37"/>
  <c r="AJ130" i="37" s="1"/>
  <c r="AK130" i="37" s="1"/>
  <c r="K130" i="36"/>
  <c r="AC130" i="36" s="1"/>
  <c r="K194" i="37"/>
  <c r="AJ194" i="37" s="1"/>
  <c r="AK194" i="37" s="1"/>
  <c r="K194" i="36"/>
  <c r="AC194" i="36" s="1"/>
  <c r="K182" i="37"/>
  <c r="AJ182" i="37" s="1"/>
  <c r="AK182" i="37" s="1"/>
  <c r="K182" i="36"/>
  <c r="AC182" i="36" s="1"/>
  <c r="K51" i="37"/>
  <c r="AJ51" i="37" s="1"/>
  <c r="AK51" i="37" s="1"/>
  <c r="K51" i="36"/>
  <c r="AC51" i="36" s="1"/>
  <c r="K115" i="37"/>
  <c r="AJ115" i="37" s="1"/>
  <c r="AK115" i="37" s="1"/>
  <c r="K115" i="36"/>
  <c r="AC115" i="36" s="1"/>
  <c r="K179" i="37"/>
  <c r="AJ179" i="37" s="1"/>
  <c r="AK179" i="37" s="1"/>
  <c r="K179" i="36"/>
  <c r="AC179" i="36" s="1"/>
  <c r="K150" i="37"/>
  <c r="AJ150" i="37" s="1"/>
  <c r="AK150" i="37" s="1"/>
  <c r="K150" i="36"/>
  <c r="AC150" i="36" s="1"/>
  <c r="K36" i="37"/>
  <c r="AJ36" i="37" s="1"/>
  <c r="AK36" i="37" s="1"/>
  <c r="K36" i="36"/>
  <c r="AC36" i="36" s="1"/>
  <c r="K100" i="37"/>
  <c r="AJ100" i="37" s="1"/>
  <c r="AK100" i="37" s="1"/>
  <c r="K100" i="36"/>
  <c r="AC100" i="36" s="1"/>
  <c r="K164" i="37"/>
  <c r="AJ164" i="37" s="1"/>
  <c r="AK164" i="37" s="1"/>
  <c r="K164" i="36"/>
  <c r="AC164" i="36" s="1"/>
  <c r="K18" i="37"/>
  <c r="AJ18" i="37" s="1"/>
  <c r="AK18" i="37" s="1"/>
  <c r="K18" i="36"/>
  <c r="AC18" i="36" s="1"/>
  <c r="K53" i="37"/>
  <c r="AJ53" i="37" s="1"/>
  <c r="AK53" i="37" s="1"/>
  <c r="K53" i="36"/>
  <c r="AC53" i="36" s="1"/>
  <c r="K117" i="37"/>
  <c r="AJ117" i="37" s="1"/>
  <c r="AK117" i="37" s="1"/>
  <c r="K117" i="36"/>
  <c r="AC117" i="36" s="1"/>
  <c r="K181" i="37"/>
  <c r="AJ181" i="37" s="1"/>
  <c r="AK181" i="37" s="1"/>
  <c r="K181" i="36"/>
  <c r="AC181" i="36" s="1"/>
  <c r="K246" i="37"/>
  <c r="AJ246" i="37" s="1"/>
  <c r="AK246" i="37" s="1"/>
  <c r="K246" i="36"/>
  <c r="AC246" i="36" s="1"/>
  <c r="K247" i="37"/>
  <c r="AJ247" i="37" s="1"/>
  <c r="AK247" i="37" s="1"/>
  <c r="K247" i="36"/>
  <c r="AC247" i="36" s="1"/>
  <c r="K248" i="37"/>
  <c r="AJ248" i="37" s="1"/>
  <c r="AK248" i="37" s="1"/>
  <c r="K248" i="36"/>
  <c r="AC248" i="36" s="1"/>
  <c r="K257" i="37"/>
  <c r="AJ257" i="37" s="1"/>
  <c r="AK257" i="37" s="1"/>
  <c r="K257" i="36"/>
  <c r="AC257" i="36" s="1"/>
  <c r="K250" i="37"/>
  <c r="AJ250" i="37" s="1"/>
  <c r="AK250" i="37" s="1"/>
  <c r="K250" i="36"/>
  <c r="AC250" i="36" s="1"/>
  <c r="K251" i="37"/>
  <c r="AJ251" i="37" s="1"/>
  <c r="AK251" i="37" s="1"/>
  <c r="K251" i="36"/>
  <c r="AC251" i="36" s="1"/>
  <c r="K236" i="37"/>
  <c r="AJ236" i="37" s="1"/>
  <c r="AK236" i="37" s="1"/>
  <c r="K236" i="36"/>
  <c r="AC236" i="36" s="1"/>
  <c r="J119" i="37"/>
  <c r="AH119" i="37" s="1"/>
  <c r="AI119" i="37" s="1"/>
  <c r="J119" i="36"/>
  <c r="AB119" i="36" s="1"/>
  <c r="J87" i="37"/>
  <c r="AH87" i="37" s="1"/>
  <c r="AI87" i="37" s="1"/>
  <c r="J87" i="36"/>
  <c r="AB87" i="36" s="1"/>
  <c r="J32" i="37"/>
  <c r="AH32" i="37" s="1"/>
  <c r="AI32" i="37" s="1"/>
  <c r="J32" i="36"/>
  <c r="AB32" i="36" s="1"/>
  <c r="J96" i="37"/>
  <c r="AH96" i="37" s="1"/>
  <c r="AI96" i="37" s="1"/>
  <c r="J96" i="36"/>
  <c r="AB96" i="36" s="1"/>
  <c r="J160" i="37"/>
  <c r="AH160" i="37" s="1"/>
  <c r="AI160" i="37" s="1"/>
  <c r="J160" i="36"/>
  <c r="AB160" i="36" s="1"/>
  <c r="J223" i="37"/>
  <c r="AH223" i="37" s="1"/>
  <c r="AI223" i="37" s="1"/>
  <c r="J223" i="36"/>
  <c r="AB223" i="36" s="1"/>
  <c r="J49" i="37"/>
  <c r="AH49" i="37" s="1"/>
  <c r="AI49" i="37" s="1"/>
  <c r="J49" i="36"/>
  <c r="AB49" i="36" s="1"/>
  <c r="J113" i="37"/>
  <c r="AH113" i="37" s="1"/>
  <c r="AI113" i="37" s="1"/>
  <c r="J113" i="36"/>
  <c r="AB113" i="36" s="1"/>
  <c r="J177" i="37"/>
  <c r="AH177" i="37" s="1"/>
  <c r="AI177" i="37" s="1"/>
  <c r="J177" i="36"/>
  <c r="AB177" i="36" s="1"/>
  <c r="J207" i="37"/>
  <c r="AH207" i="37" s="1"/>
  <c r="AI207" i="37" s="1"/>
  <c r="J207" i="36"/>
  <c r="AB207" i="36" s="1"/>
  <c r="J50" i="37"/>
  <c r="AH50" i="37" s="1"/>
  <c r="AI50" i="37" s="1"/>
  <c r="J50" i="36"/>
  <c r="AB50" i="36" s="1"/>
  <c r="J114" i="37"/>
  <c r="AH114" i="37" s="1"/>
  <c r="AI114" i="37" s="1"/>
  <c r="J114" i="36"/>
  <c r="AB114" i="36" s="1"/>
  <c r="J178" i="37"/>
  <c r="AH178" i="37" s="1"/>
  <c r="AI178" i="37" s="1"/>
  <c r="J178" i="36"/>
  <c r="AB178" i="36" s="1"/>
  <c r="J238" i="37"/>
  <c r="AH238" i="37" s="1"/>
  <c r="AI238" i="37" s="1"/>
  <c r="J238" i="36"/>
  <c r="AB238" i="36" s="1"/>
  <c r="J59" i="37"/>
  <c r="AH59" i="37" s="1"/>
  <c r="AI59" i="37" s="1"/>
  <c r="J59" i="36"/>
  <c r="AB59" i="36" s="1"/>
  <c r="J123" i="37"/>
  <c r="AH123" i="37" s="1"/>
  <c r="AI123" i="37" s="1"/>
  <c r="J123" i="36"/>
  <c r="AB123" i="36" s="1"/>
  <c r="J187" i="37"/>
  <c r="AH187" i="37" s="1"/>
  <c r="AI187" i="37" s="1"/>
  <c r="J187" i="36"/>
  <c r="AB187" i="36" s="1"/>
  <c r="J4" i="37"/>
  <c r="AH4" i="37" s="1"/>
  <c r="AI4" i="37" s="1"/>
  <c r="J4" i="36"/>
  <c r="AB4" i="36" s="1"/>
  <c r="J68" i="37"/>
  <c r="AH68" i="37" s="1"/>
  <c r="AI68" i="37" s="1"/>
  <c r="J68" i="36"/>
  <c r="AB68" i="36" s="1"/>
  <c r="J132" i="37"/>
  <c r="AH132" i="37" s="1"/>
  <c r="AI132" i="37" s="1"/>
  <c r="J132" i="36"/>
  <c r="AB132" i="36" s="1"/>
  <c r="J196" i="37"/>
  <c r="AH196" i="37" s="1"/>
  <c r="AI196" i="37" s="1"/>
  <c r="J196" i="36"/>
  <c r="AB196" i="36" s="1"/>
  <c r="J13" i="37"/>
  <c r="AH13" i="37" s="1"/>
  <c r="AI13" i="37" s="1"/>
  <c r="J13" i="36"/>
  <c r="AB13" i="36" s="1"/>
  <c r="J77" i="37"/>
  <c r="AH77" i="37" s="1"/>
  <c r="AI77" i="37" s="1"/>
  <c r="J77" i="36"/>
  <c r="AB77" i="36" s="1"/>
  <c r="J141" i="37"/>
  <c r="AH141" i="37" s="1"/>
  <c r="AI141" i="37" s="1"/>
  <c r="J141" i="36"/>
  <c r="AB141" i="36" s="1"/>
  <c r="J205" i="37"/>
  <c r="AH205" i="37" s="1"/>
  <c r="AI205" i="37" s="1"/>
  <c r="J205" i="36"/>
  <c r="AB205" i="36" s="1"/>
  <c r="J27" i="37"/>
  <c r="AH27" i="37" s="1"/>
  <c r="AI27" i="37" s="1"/>
  <c r="J27" i="36"/>
  <c r="AB27" i="36" s="1"/>
  <c r="J62" i="37"/>
  <c r="AH62" i="37" s="1"/>
  <c r="AI62" i="37" s="1"/>
  <c r="J62" i="36"/>
  <c r="AB62" i="36" s="1"/>
  <c r="J126" i="37"/>
  <c r="AH126" i="37" s="1"/>
  <c r="AI126" i="37" s="1"/>
  <c r="J126" i="36"/>
  <c r="AB126" i="36" s="1"/>
  <c r="J190" i="37"/>
  <c r="AH190" i="37" s="1"/>
  <c r="AI190" i="37" s="1"/>
  <c r="J190" i="36"/>
  <c r="AB190" i="36" s="1"/>
  <c r="J271" i="37"/>
  <c r="AH271" i="37" s="1"/>
  <c r="AI271" i="37" s="1"/>
  <c r="J271" i="36"/>
  <c r="AB271" i="36" s="1"/>
  <c r="J272" i="37"/>
  <c r="AH272" i="37" s="1"/>
  <c r="AI272" i="37" s="1"/>
  <c r="J272" i="36"/>
  <c r="AB272" i="36" s="1"/>
  <c r="J273" i="37"/>
  <c r="AH273" i="37" s="1"/>
  <c r="AI273" i="37" s="1"/>
  <c r="J273" i="36"/>
  <c r="AB273" i="36" s="1"/>
  <c r="J219" i="37"/>
  <c r="AH219" i="37" s="1"/>
  <c r="AI219" i="37" s="1"/>
  <c r="J219" i="36"/>
  <c r="AB219" i="36" s="1"/>
  <c r="J283" i="37"/>
  <c r="AH283" i="37" s="1"/>
  <c r="AI283" i="37" s="1"/>
  <c r="J283" i="36"/>
  <c r="AB283" i="36" s="1"/>
  <c r="J284" i="37"/>
  <c r="AH284" i="37" s="1"/>
  <c r="AI284" i="37" s="1"/>
  <c r="J284" i="36"/>
  <c r="AB284" i="36" s="1"/>
  <c r="J269" i="37"/>
  <c r="AH269" i="37" s="1"/>
  <c r="AI269" i="37" s="1"/>
  <c r="J269" i="36"/>
  <c r="AB269" i="36" s="1"/>
  <c r="AG289" i="37"/>
  <c r="F11" i="37"/>
  <c r="Z11" i="37" s="1"/>
  <c r="AA11" i="37" s="1"/>
  <c r="F11" i="36"/>
  <c r="X11" i="36" s="1"/>
  <c r="F107" i="37"/>
  <c r="Z107" i="37" s="1"/>
  <c r="AA107" i="37" s="1"/>
  <c r="F107" i="36"/>
  <c r="X107" i="36" s="1"/>
  <c r="F52" i="37"/>
  <c r="Z52" i="37" s="1"/>
  <c r="AA52" i="37" s="1"/>
  <c r="F52" i="36"/>
  <c r="X52" i="36" s="1"/>
  <c r="F116" i="37"/>
  <c r="Z116" i="37" s="1"/>
  <c r="AA116" i="37" s="1"/>
  <c r="F116" i="36"/>
  <c r="X116" i="36" s="1"/>
  <c r="F180" i="37"/>
  <c r="Z180" i="37" s="1"/>
  <c r="AA180" i="37" s="1"/>
  <c r="F180" i="36"/>
  <c r="X180" i="36" s="1"/>
  <c r="F147" i="37"/>
  <c r="Z147" i="37" s="1"/>
  <c r="AA147" i="37" s="1"/>
  <c r="F147" i="36"/>
  <c r="X147" i="36" s="1"/>
  <c r="F61" i="37"/>
  <c r="Z61" i="37" s="1"/>
  <c r="AA61" i="37" s="1"/>
  <c r="F61" i="36"/>
  <c r="X61" i="36" s="1"/>
  <c r="F125" i="37"/>
  <c r="Z125" i="37" s="1"/>
  <c r="AA125" i="37" s="1"/>
  <c r="F125" i="36"/>
  <c r="X125" i="36" s="1"/>
  <c r="F189" i="37"/>
  <c r="Z189" i="37" s="1"/>
  <c r="AA189" i="37" s="1"/>
  <c r="F189" i="36"/>
  <c r="X189" i="36" s="1"/>
  <c r="F22" i="37"/>
  <c r="Z22" i="37" s="1"/>
  <c r="AA22" i="37" s="1"/>
  <c r="F22" i="36"/>
  <c r="X22" i="36" s="1"/>
  <c r="F86" i="37"/>
  <c r="Z86" i="37" s="1"/>
  <c r="AA86" i="37" s="1"/>
  <c r="F86" i="36"/>
  <c r="X86" i="36" s="1"/>
  <c r="F150" i="37"/>
  <c r="Z150" i="37" s="1"/>
  <c r="AA150" i="37" s="1"/>
  <c r="F150" i="36"/>
  <c r="X150" i="36" s="1"/>
  <c r="F219" i="37"/>
  <c r="Z219" i="37" s="1"/>
  <c r="AA219" i="37" s="1"/>
  <c r="F219" i="36"/>
  <c r="X219" i="36" s="1"/>
  <c r="F55" i="37"/>
  <c r="Z55" i="37" s="1"/>
  <c r="AA55" i="37" s="1"/>
  <c r="F55" i="36"/>
  <c r="X55" i="36" s="1"/>
  <c r="F119" i="37"/>
  <c r="Z119" i="37" s="1"/>
  <c r="AA119" i="37" s="1"/>
  <c r="F119" i="36"/>
  <c r="X119" i="36" s="1"/>
  <c r="F183" i="37"/>
  <c r="Z183" i="37" s="1"/>
  <c r="AA183" i="37" s="1"/>
  <c r="F183" i="36"/>
  <c r="X183" i="36" s="1"/>
  <c r="F8" i="37"/>
  <c r="Z8" i="37" s="1"/>
  <c r="AA8" i="37" s="1"/>
  <c r="F8" i="36"/>
  <c r="X8" i="36" s="1"/>
  <c r="F72" i="37"/>
  <c r="Z72" i="37" s="1"/>
  <c r="AA72" i="37" s="1"/>
  <c r="F72" i="36"/>
  <c r="X72" i="36" s="1"/>
  <c r="F136" i="37"/>
  <c r="Z136" i="37" s="1"/>
  <c r="AA136" i="37" s="1"/>
  <c r="F136" i="36"/>
  <c r="X136" i="36" s="1"/>
  <c r="F200" i="37"/>
  <c r="Z200" i="37" s="1"/>
  <c r="AA200" i="37" s="1"/>
  <c r="F200" i="36"/>
  <c r="X200" i="36" s="1"/>
  <c r="F33" i="37"/>
  <c r="Z33" i="37" s="1"/>
  <c r="AA33" i="37" s="1"/>
  <c r="F33" i="36"/>
  <c r="X33" i="36" s="1"/>
  <c r="F97" i="37"/>
  <c r="Z97" i="37" s="1"/>
  <c r="AA97" i="37" s="1"/>
  <c r="F97" i="36"/>
  <c r="X97" i="36" s="1"/>
  <c r="F161" i="37"/>
  <c r="Z161" i="37" s="1"/>
  <c r="AA161" i="37" s="1"/>
  <c r="F161" i="36"/>
  <c r="X161" i="36" s="1"/>
  <c r="F226" i="37"/>
  <c r="Z226" i="37" s="1"/>
  <c r="AA226" i="37" s="1"/>
  <c r="F226" i="36"/>
  <c r="X226" i="36" s="1"/>
  <c r="F39" i="37"/>
  <c r="Z39" i="37" s="1"/>
  <c r="AA39" i="37" s="1"/>
  <c r="F39" i="36"/>
  <c r="X39" i="36" s="1"/>
  <c r="F58" i="37"/>
  <c r="Z58" i="37" s="1"/>
  <c r="AA58" i="37" s="1"/>
  <c r="F58" i="36"/>
  <c r="X58" i="36" s="1"/>
  <c r="F122" i="37"/>
  <c r="Z122" i="37" s="1"/>
  <c r="AA122" i="37" s="1"/>
  <c r="F122" i="36"/>
  <c r="X122" i="36" s="1"/>
  <c r="F186" i="37"/>
  <c r="Z186" i="37" s="1"/>
  <c r="AA186" i="37" s="1"/>
  <c r="F186" i="36"/>
  <c r="X186" i="36" s="1"/>
  <c r="F251" i="37"/>
  <c r="Z251" i="37" s="1"/>
  <c r="AA251" i="37" s="1"/>
  <c r="F251" i="36"/>
  <c r="X251" i="36" s="1"/>
  <c r="F252" i="37"/>
  <c r="Z252" i="37" s="1"/>
  <c r="AA252" i="37" s="1"/>
  <c r="F252" i="36"/>
  <c r="X252" i="36" s="1"/>
  <c r="F253" i="37"/>
  <c r="Z253" i="37" s="1"/>
  <c r="AA253" i="37" s="1"/>
  <c r="F253" i="36"/>
  <c r="X253" i="36" s="1"/>
  <c r="F262" i="37"/>
  <c r="Z262" i="37" s="1"/>
  <c r="AA262" i="37" s="1"/>
  <c r="F262" i="36"/>
  <c r="X262" i="36" s="1"/>
  <c r="F247" i="37"/>
  <c r="Z247" i="37" s="1"/>
  <c r="AA247" i="37" s="1"/>
  <c r="F247" i="36"/>
  <c r="X247" i="36" s="1"/>
  <c r="F240" i="37"/>
  <c r="Z240" i="37" s="1"/>
  <c r="AA240" i="37" s="1"/>
  <c r="F240" i="36"/>
  <c r="X240" i="36" s="1"/>
  <c r="F225" i="37"/>
  <c r="Z225" i="37" s="1"/>
  <c r="AA225" i="37" s="1"/>
  <c r="F225" i="36"/>
  <c r="X225" i="36" s="1"/>
  <c r="E289" i="37"/>
  <c r="X3" i="37"/>
  <c r="I289" i="37"/>
  <c r="AF3" i="37"/>
  <c r="AJ289" i="45" l="1"/>
  <c r="AK3" i="45"/>
  <c r="AK289" i="45" s="1"/>
  <c r="D6" i="47"/>
  <c r="X289" i="45"/>
  <c r="U4" i="31"/>
  <c r="V289" i="45"/>
  <c r="W3" i="45"/>
  <c r="W289" i="45" s="1"/>
  <c r="AM3" i="45"/>
  <c r="L4" i="31" s="1"/>
  <c r="M4" i="31" s="1"/>
  <c r="E14" i="47"/>
  <c r="K16" i="40" s="1"/>
  <c r="L16" i="40" s="1"/>
  <c r="AD289" i="45"/>
  <c r="L289" i="45"/>
  <c r="AH289" i="45"/>
  <c r="AI3" i="45"/>
  <c r="AI289" i="45" s="1"/>
  <c r="D14" i="47"/>
  <c r="AB289" i="45"/>
  <c r="F14" i="47"/>
  <c r="P16" i="40" s="1"/>
  <c r="Q16" i="40" s="1"/>
  <c r="AF289" i="45"/>
  <c r="AE136" i="36"/>
  <c r="AF136" i="36" s="1"/>
  <c r="AE45" i="36"/>
  <c r="AF45" i="36" s="1"/>
  <c r="W113" i="37"/>
  <c r="AM113" i="37"/>
  <c r="W141" i="37"/>
  <c r="AM141" i="37"/>
  <c r="AE108" i="36"/>
  <c r="AF108" i="36" s="1"/>
  <c r="AE6" i="36"/>
  <c r="AF6" i="36" s="1"/>
  <c r="W73" i="37"/>
  <c r="AM73" i="37"/>
  <c r="J289" i="37"/>
  <c r="AH3" i="37"/>
  <c r="AE34" i="36"/>
  <c r="AF34" i="36" s="1"/>
  <c r="E6" i="39"/>
  <c r="X289" i="37"/>
  <c r="AM283" i="37"/>
  <c r="W283" i="37"/>
  <c r="W248" i="37"/>
  <c r="AM248" i="37"/>
  <c r="W212" i="37"/>
  <c r="AM212" i="37"/>
  <c r="AM215" i="37"/>
  <c r="W215" i="37"/>
  <c r="W210" i="37"/>
  <c r="AM210" i="37"/>
  <c r="W193" i="37"/>
  <c r="AM193" i="37"/>
  <c r="W128" i="37"/>
  <c r="AM128" i="37"/>
  <c r="W119" i="37"/>
  <c r="AM119" i="37"/>
  <c r="W110" i="37"/>
  <c r="AM110" i="37"/>
  <c r="W234" i="37"/>
  <c r="AM234" i="37"/>
  <c r="W136" i="37"/>
  <c r="AM136" i="37"/>
  <c r="AM225" i="37"/>
  <c r="W225" i="37"/>
  <c r="AM229" i="37"/>
  <c r="W229" i="37"/>
  <c r="AM12" i="37"/>
  <c r="W12" i="37"/>
  <c r="W19" i="37"/>
  <c r="AM19" i="37"/>
  <c r="W10" i="37"/>
  <c r="AM10" i="37"/>
  <c r="W184" i="37"/>
  <c r="AM184" i="37"/>
  <c r="W175" i="37"/>
  <c r="AM175" i="37"/>
  <c r="AM166" i="37"/>
  <c r="W166" i="37"/>
  <c r="W45" i="37"/>
  <c r="AM45" i="37"/>
  <c r="AM256" i="37"/>
  <c r="W256" i="37"/>
  <c r="W182" i="37"/>
  <c r="AM182" i="37"/>
  <c r="AE217" i="36"/>
  <c r="AF217" i="36" s="1"/>
  <c r="AE260" i="36"/>
  <c r="AF260" i="36" s="1"/>
  <c r="AE4" i="36"/>
  <c r="AF4" i="36" s="1"/>
  <c r="AE11" i="36"/>
  <c r="AF11" i="36" s="1"/>
  <c r="AE49" i="36"/>
  <c r="AF49" i="36" s="1"/>
  <c r="AE149" i="36"/>
  <c r="AF149" i="36" s="1"/>
  <c r="AE232" i="36"/>
  <c r="AF232" i="36" s="1"/>
  <c r="AE101" i="36"/>
  <c r="AF101" i="36" s="1"/>
  <c r="AE288" i="36"/>
  <c r="AF288" i="36" s="1"/>
  <c r="AE252" i="36"/>
  <c r="AF252" i="36" s="1"/>
  <c r="AE221" i="36"/>
  <c r="AF221" i="36" s="1"/>
  <c r="AE33" i="36"/>
  <c r="AF33" i="36" s="1"/>
  <c r="AE17" i="36"/>
  <c r="AF17" i="36" s="1"/>
  <c r="AE168" i="36"/>
  <c r="AF168" i="36" s="1"/>
  <c r="AE159" i="36"/>
  <c r="AF159" i="36" s="1"/>
  <c r="AE150" i="36"/>
  <c r="AF150" i="36" s="1"/>
  <c r="AE29" i="36"/>
  <c r="AF29" i="36" s="1"/>
  <c r="W137" i="37"/>
  <c r="AM137" i="37"/>
  <c r="W280" i="37"/>
  <c r="AM280" i="37"/>
  <c r="W244" i="37"/>
  <c r="AM244" i="37"/>
  <c r="W197" i="37"/>
  <c r="AM197" i="37"/>
  <c r="W9" i="37"/>
  <c r="AM9" i="37"/>
  <c r="W276" i="37"/>
  <c r="AM276" i="37"/>
  <c r="W160" i="37"/>
  <c r="AM160" i="37"/>
  <c r="W151" i="37"/>
  <c r="AM151" i="37"/>
  <c r="W142" i="37"/>
  <c r="AM142" i="37"/>
  <c r="W21" i="37"/>
  <c r="AM21" i="37"/>
  <c r="W200" i="37"/>
  <c r="AM200" i="37"/>
  <c r="W250" i="37"/>
  <c r="AM250" i="37"/>
  <c r="W262" i="37"/>
  <c r="AM262" i="37"/>
  <c r="W108" i="37"/>
  <c r="AM108" i="37"/>
  <c r="W115" i="37"/>
  <c r="AM115" i="37"/>
  <c r="W106" i="37"/>
  <c r="AM106" i="37"/>
  <c r="W89" i="37"/>
  <c r="AM89" i="37"/>
  <c r="AM24" i="37"/>
  <c r="W24" i="37"/>
  <c r="W15" i="37"/>
  <c r="AM15" i="37"/>
  <c r="W6" i="37"/>
  <c r="AM6" i="37"/>
  <c r="H289" i="36"/>
  <c r="Z3" i="36"/>
  <c r="Z289" i="36" s="1"/>
  <c r="AE247" i="36"/>
  <c r="AF247" i="36" s="1"/>
  <c r="AE127" i="36"/>
  <c r="AF127" i="36" s="1"/>
  <c r="G289" i="37"/>
  <c r="AB3" i="37"/>
  <c r="K289" i="37"/>
  <c r="AJ3" i="37"/>
  <c r="W249" i="37"/>
  <c r="AM249" i="37"/>
  <c r="W253" i="37"/>
  <c r="AM253" i="37"/>
  <c r="W36" i="37"/>
  <c r="AM36" i="37"/>
  <c r="AM43" i="37"/>
  <c r="W43" i="37"/>
  <c r="W34" i="37"/>
  <c r="AM34" i="37"/>
  <c r="W208" i="37"/>
  <c r="AM208" i="37"/>
  <c r="AM199" i="37"/>
  <c r="W199" i="37"/>
  <c r="W190" i="37"/>
  <c r="AM190" i="37"/>
  <c r="W69" i="37"/>
  <c r="AM69" i="37"/>
  <c r="W227" i="37"/>
  <c r="AM227" i="37"/>
  <c r="AM8" i="37"/>
  <c r="W8" i="37"/>
  <c r="W281" i="37"/>
  <c r="AM281" i="37"/>
  <c r="W41" i="37"/>
  <c r="AM41" i="37"/>
  <c r="AE160" i="36"/>
  <c r="AF160" i="36" s="1"/>
  <c r="AE15" i="36"/>
  <c r="AF15" i="36" s="1"/>
  <c r="AE249" i="36"/>
  <c r="AF249" i="36" s="1"/>
  <c r="AE219" i="36"/>
  <c r="AF219" i="36" s="1"/>
  <c r="AE239" i="36"/>
  <c r="AF239" i="36" s="1"/>
  <c r="AE155" i="36"/>
  <c r="AF155" i="36" s="1"/>
  <c r="AE146" i="36"/>
  <c r="AF146" i="36" s="1"/>
  <c r="AE129" i="36"/>
  <c r="AF129" i="36" s="1"/>
  <c r="AE55" i="36"/>
  <c r="AF55" i="36" s="1"/>
  <c r="AE213" i="36"/>
  <c r="AF213" i="36" s="1"/>
  <c r="AE63" i="36"/>
  <c r="AF63" i="36" s="1"/>
  <c r="AE240" i="36"/>
  <c r="AF240" i="36" s="1"/>
  <c r="AE204" i="36"/>
  <c r="AF204" i="36" s="1"/>
  <c r="AE211" i="36"/>
  <c r="AF211" i="36" s="1"/>
  <c r="AE202" i="36"/>
  <c r="AF202" i="36" s="1"/>
  <c r="AE185" i="36"/>
  <c r="AF185" i="36" s="1"/>
  <c r="AE111" i="36"/>
  <c r="AF111" i="36" s="1"/>
  <c r="AE28" i="36"/>
  <c r="AF28" i="36" s="1"/>
  <c r="AM217" i="37"/>
  <c r="W217" i="37"/>
  <c r="W260" i="37"/>
  <c r="AM260" i="37"/>
  <c r="AM4" i="37"/>
  <c r="W4" i="37"/>
  <c r="W11" i="37"/>
  <c r="AM11" i="37"/>
  <c r="W49" i="37"/>
  <c r="AM49" i="37"/>
  <c r="W149" i="37"/>
  <c r="AM149" i="37"/>
  <c r="W232" i="37"/>
  <c r="AM232" i="37"/>
  <c r="W101" i="37"/>
  <c r="AM101" i="37"/>
  <c r="W288" i="37"/>
  <c r="AM288" i="37"/>
  <c r="W252" i="37"/>
  <c r="AM252" i="37"/>
  <c r="AM221" i="37"/>
  <c r="W221" i="37"/>
  <c r="W33" i="37"/>
  <c r="AM33" i="37"/>
  <c r="W17" i="37"/>
  <c r="AM17" i="37"/>
  <c r="W168" i="37"/>
  <c r="AM168" i="37"/>
  <c r="W159" i="37"/>
  <c r="AM159" i="37"/>
  <c r="W150" i="37"/>
  <c r="AM150" i="37"/>
  <c r="W29" i="37"/>
  <c r="AM29" i="37"/>
  <c r="AE246" i="36"/>
  <c r="AF246" i="36" s="1"/>
  <c r="AE191" i="36"/>
  <c r="AF191" i="36" s="1"/>
  <c r="AE251" i="36"/>
  <c r="AF251" i="36" s="1"/>
  <c r="AE271" i="36"/>
  <c r="AF271" i="36" s="1"/>
  <c r="AE180" i="36"/>
  <c r="AF180" i="36" s="1"/>
  <c r="AE187" i="36"/>
  <c r="AF187" i="36" s="1"/>
  <c r="AE178" i="36"/>
  <c r="AF178" i="36" s="1"/>
  <c r="AE161" i="36"/>
  <c r="AF161" i="36" s="1"/>
  <c r="AE96" i="36"/>
  <c r="AF96" i="36" s="1"/>
  <c r="AE87" i="36"/>
  <c r="AF87" i="36" s="1"/>
  <c r="AE78" i="36"/>
  <c r="AF78" i="36" s="1"/>
  <c r="AE241" i="36"/>
  <c r="AF241" i="36" s="1"/>
  <c r="AE205" i="36"/>
  <c r="AF205" i="36" s="1"/>
  <c r="AE257" i="36"/>
  <c r="AF257" i="36" s="1"/>
  <c r="AE261" i="36"/>
  <c r="AF261" i="36" s="1"/>
  <c r="AE44" i="36"/>
  <c r="AF44" i="36" s="1"/>
  <c r="AE51" i="36"/>
  <c r="AF51" i="36" s="1"/>
  <c r="AE42" i="36"/>
  <c r="AF42" i="36" s="1"/>
  <c r="AE218" i="36"/>
  <c r="AF218" i="36" s="1"/>
  <c r="AE207" i="36"/>
  <c r="AF207" i="36" s="1"/>
  <c r="AE198" i="36"/>
  <c r="AF198" i="36" s="1"/>
  <c r="AE77" i="36"/>
  <c r="AF77" i="36" s="1"/>
  <c r="H289" i="37"/>
  <c r="AD3" i="37"/>
  <c r="W247" i="37"/>
  <c r="AM247" i="37"/>
  <c r="W127" i="37"/>
  <c r="AM127" i="37"/>
  <c r="AE264" i="36"/>
  <c r="AF264" i="36" s="1"/>
  <c r="AE214" i="36"/>
  <c r="AF214" i="36" s="1"/>
  <c r="AE268" i="36"/>
  <c r="AF268" i="36" s="1"/>
  <c r="AE228" i="36"/>
  <c r="AF228" i="36" s="1"/>
  <c r="AE209" i="36"/>
  <c r="AF209" i="36" s="1"/>
  <c r="AE144" i="36"/>
  <c r="AF144" i="36" s="1"/>
  <c r="AE135" i="36"/>
  <c r="AF135" i="36" s="1"/>
  <c r="AE126" i="36"/>
  <c r="AF126" i="36" s="1"/>
  <c r="AE5" i="36"/>
  <c r="AF5" i="36" s="1"/>
  <c r="AE245" i="36"/>
  <c r="AF245" i="36" s="1"/>
  <c r="AE118" i="36"/>
  <c r="AF118" i="36" s="1"/>
  <c r="W48" i="37"/>
  <c r="AM48" i="37"/>
  <c r="W277" i="37"/>
  <c r="AM277" i="37"/>
  <c r="W93" i="37"/>
  <c r="AM93" i="37"/>
  <c r="AE276" i="36"/>
  <c r="AF276" i="36" s="1"/>
  <c r="AE115" i="36"/>
  <c r="AF115" i="36" s="1"/>
  <c r="AE208" i="36"/>
  <c r="AF208" i="36" s="1"/>
  <c r="AE190" i="36"/>
  <c r="AF190" i="36" s="1"/>
  <c r="AE69" i="36"/>
  <c r="AF69" i="36" s="1"/>
  <c r="W146" i="37"/>
  <c r="AM146" i="37"/>
  <c r="AM63" i="37"/>
  <c r="W63" i="37"/>
  <c r="W240" i="37"/>
  <c r="AM240" i="37"/>
  <c r="AM211" i="37"/>
  <c r="W211" i="37"/>
  <c r="W185" i="37"/>
  <c r="AM185" i="37"/>
  <c r="W111" i="37"/>
  <c r="AM111" i="37"/>
  <c r="AC289" i="37"/>
  <c r="AM28" i="37"/>
  <c r="W28" i="37"/>
  <c r="AE267" i="36"/>
  <c r="AF267" i="36" s="1"/>
  <c r="AE287" i="36"/>
  <c r="AF287" i="36" s="1"/>
  <c r="AE196" i="36"/>
  <c r="AF196" i="36" s="1"/>
  <c r="AE203" i="36"/>
  <c r="AF203" i="36" s="1"/>
  <c r="AE194" i="36"/>
  <c r="AF194" i="36" s="1"/>
  <c r="D289" i="36"/>
  <c r="V3" i="36"/>
  <c r="AE176" i="36"/>
  <c r="AF176" i="36" s="1"/>
  <c r="AE167" i="36"/>
  <c r="AF167" i="36" s="1"/>
  <c r="AE158" i="36"/>
  <c r="AF158" i="36" s="1"/>
  <c r="AE259" i="36"/>
  <c r="AF259" i="36" s="1"/>
  <c r="AE279" i="36"/>
  <c r="AF279" i="36" s="1"/>
  <c r="AE188" i="36"/>
  <c r="AF188" i="36" s="1"/>
  <c r="AE195" i="36"/>
  <c r="AF195" i="36" s="1"/>
  <c r="AE186" i="36"/>
  <c r="AF186" i="36" s="1"/>
  <c r="AE169" i="36"/>
  <c r="AF169" i="36" s="1"/>
  <c r="AE104" i="36"/>
  <c r="AF104" i="36" s="1"/>
  <c r="AE95" i="36"/>
  <c r="AF95" i="36" s="1"/>
  <c r="AE86" i="36"/>
  <c r="AF86" i="36" s="1"/>
  <c r="W246" i="37"/>
  <c r="AM246" i="37"/>
  <c r="W191" i="37"/>
  <c r="AM191" i="37"/>
  <c r="W251" i="37"/>
  <c r="AM251" i="37"/>
  <c r="W271" i="37"/>
  <c r="AM271" i="37"/>
  <c r="W180" i="37"/>
  <c r="AM180" i="37"/>
  <c r="W187" i="37"/>
  <c r="AM187" i="37"/>
  <c r="W178" i="37"/>
  <c r="AM178" i="37"/>
  <c r="W161" i="37"/>
  <c r="AM161" i="37"/>
  <c r="W96" i="37"/>
  <c r="AM96" i="37"/>
  <c r="W87" i="37"/>
  <c r="AM87" i="37"/>
  <c r="W78" i="37"/>
  <c r="AM78" i="37"/>
  <c r="W241" i="37"/>
  <c r="AM241" i="37"/>
  <c r="W205" i="37"/>
  <c r="AM205" i="37"/>
  <c r="W257" i="37"/>
  <c r="AM257" i="37"/>
  <c r="W261" i="37"/>
  <c r="AM261" i="37"/>
  <c r="W44" i="37"/>
  <c r="AM44" i="37"/>
  <c r="AM51" i="37"/>
  <c r="W51" i="37"/>
  <c r="W42" i="37"/>
  <c r="AM42" i="37"/>
  <c r="W218" i="37"/>
  <c r="AM218" i="37"/>
  <c r="AM207" i="37"/>
  <c r="W207" i="37"/>
  <c r="W198" i="37"/>
  <c r="AM198" i="37"/>
  <c r="W77" i="37"/>
  <c r="AM77" i="37"/>
  <c r="AE92" i="36"/>
  <c r="AF92" i="36" s="1"/>
  <c r="AE125" i="36"/>
  <c r="AF125" i="36" s="1"/>
  <c r="W264" i="37"/>
  <c r="AM264" i="37"/>
  <c r="W214" i="37"/>
  <c r="AM214" i="37"/>
  <c r="W268" i="37"/>
  <c r="AM268" i="37"/>
  <c r="W228" i="37"/>
  <c r="AM228" i="37"/>
  <c r="W209" i="37"/>
  <c r="AM209" i="37"/>
  <c r="W144" i="37"/>
  <c r="AM144" i="37"/>
  <c r="W135" i="37"/>
  <c r="AM135" i="37"/>
  <c r="W126" i="37"/>
  <c r="AM126" i="37"/>
  <c r="W5" i="37"/>
  <c r="AM5" i="37"/>
  <c r="W245" i="37"/>
  <c r="AM245" i="37"/>
  <c r="W118" i="37"/>
  <c r="AM118" i="37"/>
  <c r="AE119" i="36"/>
  <c r="AF119" i="36" s="1"/>
  <c r="W68" i="37"/>
  <c r="AM68" i="37"/>
  <c r="AM39" i="37"/>
  <c r="W39" i="37"/>
  <c r="W58" i="37"/>
  <c r="AM58" i="37"/>
  <c r="AE24" i="36"/>
  <c r="AF24" i="36" s="1"/>
  <c r="W239" i="37"/>
  <c r="AM239" i="37"/>
  <c r="W155" i="37"/>
  <c r="AM155" i="37"/>
  <c r="AM55" i="37"/>
  <c r="W55" i="37"/>
  <c r="W213" i="37"/>
  <c r="AM213" i="37"/>
  <c r="W204" i="37"/>
  <c r="AM204" i="37"/>
  <c r="W202" i="37"/>
  <c r="AM202" i="37"/>
  <c r="W120" i="37"/>
  <c r="AM120" i="37"/>
  <c r="W102" i="37"/>
  <c r="AM102" i="37"/>
  <c r="AE226" i="36"/>
  <c r="AF226" i="36" s="1"/>
  <c r="AE238" i="36"/>
  <c r="AF238" i="36" s="1"/>
  <c r="AE91" i="36"/>
  <c r="AF91" i="36" s="1"/>
  <c r="AE82" i="36"/>
  <c r="AF82" i="36" s="1"/>
  <c r="AE65" i="36"/>
  <c r="AF65" i="36" s="1"/>
  <c r="AE165" i="36"/>
  <c r="AF165" i="36" s="1"/>
  <c r="AE189" i="36"/>
  <c r="AF189" i="36" s="1"/>
  <c r="AE117" i="36"/>
  <c r="AF117" i="36" s="1"/>
  <c r="AE99" i="36"/>
  <c r="AF99" i="36" s="1"/>
  <c r="AE61" i="36"/>
  <c r="AF61" i="36" s="1"/>
  <c r="W289" i="36"/>
  <c r="AE275" i="36"/>
  <c r="AF275" i="36" s="1"/>
  <c r="AE231" i="36"/>
  <c r="AF231" i="36" s="1"/>
  <c r="AE140" i="36"/>
  <c r="AF140" i="36" s="1"/>
  <c r="AE147" i="36"/>
  <c r="AF147" i="36" s="1"/>
  <c r="AE138" i="36"/>
  <c r="AF138" i="36" s="1"/>
  <c r="AE121" i="36"/>
  <c r="AF121" i="36" s="1"/>
  <c r="AE56" i="36"/>
  <c r="AF56" i="36" s="1"/>
  <c r="AE47" i="36"/>
  <c r="AF47" i="36" s="1"/>
  <c r="AE38" i="36"/>
  <c r="AF38" i="36" s="1"/>
  <c r="AE90" i="36"/>
  <c r="AF90" i="36" s="1"/>
  <c r="W267" i="37"/>
  <c r="AM267" i="37"/>
  <c r="AM287" i="37"/>
  <c r="W287" i="37"/>
  <c r="AM196" i="37"/>
  <c r="W196" i="37"/>
  <c r="AM203" i="37"/>
  <c r="W203" i="37"/>
  <c r="W194" i="37"/>
  <c r="AM194" i="37"/>
  <c r="D289" i="37"/>
  <c r="V3" i="37"/>
  <c r="W176" i="37"/>
  <c r="AM176" i="37"/>
  <c r="W167" i="37"/>
  <c r="AM167" i="37"/>
  <c r="AM158" i="37"/>
  <c r="W158" i="37"/>
  <c r="W37" i="37"/>
  <c r="AM37" i="37"/>
  <c r="W259" i="37"/>
  <c r="AM259" i="37"/>
  <c r="AM279" i="37"/>
  <c r="W279" i="37"/>
  <c r="W188" i="37"/>
  <c r="AM188" i="37"/>
  <c r="W195" i="37"/>
  <c r="AM195" i="37"/>
  <c r="W186" i="37"/>
  <c r="AM186" i="37"/>
  <c r="W169" i="37"/>
  <c r="AM169" i="37"/>
  <c r="W104" i="37"/>
  <c r="AM104" i="37"/>
  <c r="W95" i="37"/>
  <c r="AM95" i="37"/>
  <c r="W86" i="37"/>
  <c r="AM86" i="37"/>
  <c r="AE223" i="36"/>
  <c r="AF223" i="36" s="1"/>
  <c r="AE54" i="36"/>
  <c r="AF54" i="36" s="1"/>
  <c r="AE258" i="36"/>
  <c r="AF258" i="36" s="1"/>
  <c r="AE270" i="36"/>
  <c r="AF270" i="36" s="1"/>
  <c r="AE116" i="36"/>
  <c r="AF116" i="36" s="1"/>
  <c r="AE123" i="36"/>
  <c r="AF123" i="36" s="1"/>
  <c r="AE114" i="36"/>
  <c r="AF114" i="36" s="1"/>
  <c r="AE97" i="36"/>
  <c r="AF97" i="36" s="1"/>
  <c r="AE32" i="36"/>
  <c r="AF32" i="36" s="1"/>
  <c r="AE23" i="36"/>
  <c r="AF23" i="36" s="1"/>
  <c r="AE14" i="36"/>
  <c r="AF14" i="36" s="1"/>
  <c r="AE156" i="36"/>
  <c r="AF156" i="36" s="1"/>
  <c r="AE272" i="36"/>
  <c r="AF272" i="36" s="1"/>
  <c r="AE222" i="36"/>
  <c r="AF222" i="36" s="1"/>
  <c r="AE173" i="36"/>
  <c r="AF173" i="36" s="1"/>
  <c r="AE236" i="36"/>
  <c r="AF236" i="36" s="1"/>
  <c r="AE224" i="36"/>
  <c r="AF224" i="36" s="1"/>
  <c r="AE152" i="36"/>
  <c r="AF152" i="36" s="1"/>
  <c r="AE143" i="36"/>
  <c r="AF143" i="36" s="1"/>
  <c r="AE134" i="36"/>
  <c r="AF134" i="36" s="1"/>
  <c r="AE13" i="36"/>
  <c r="AF13" i="36" s="1"/>
  <c r="W92" i="37"/>
  <c r="AM92" i="37"/>
  <c r="W125" i="37"/>
  <c r="AM125" i="37"/>
  <c r="AE235" i="36"/>
  <c r="AF235" i="36" s="1"/>
  <c r="AE255" i="36"/>
  <c r="AF255" i="36" s="1"/>
  <c r="AE164" i="36"/>
  <c r="AF164" i="36" s="1"/>
  <c r="AE171" i="36"/>
  <c r="AF171" i="36" s="1"/>
  <c r="AE162" i="36"/>
  <c r="AF162" i="36" s="1"/>
  <c r="AE145" i="36"/>
  <c r="AF145" i="36" s="1"/>
  <c r="AE80" i="36"/>
  <c r="AF80" i="36" s="1"/>
  <c r="AE71" i="36"/>
  <c r="AF71" i="36" s="1"/>
  <c r="AE62" i="36"/>
  <c r="AF62" i="36" s="1"/>
  <c r="AE163" i="36"/>
  <c r="AF163" i="36" s="1"/>
  <c r="W285" i="37"/>
  <c r="AM285" i="37"/>
  <c r="AM67" i="37"/>
  <c r="W67" i="37"/>
  <c r="K289" i="36"/>
  <c r="AC3" i="36"/>
  <c r="AC289" i="36" s="1"/>
  <c r="AE43" i="36"/>
  <c r="AF43" i="36" s="1"/>
  <c r="AE227" i="36"/>
  <c r="AF227" i="36" s="1"/>
  <c r="W219" i="37"/>
  <c r="AM219" i="37"/>
  <c r="W64" i="37"/>
  <c r="AM64" i="37"/>
  <c r="W226" i="37"/>
  <c r="AM226" i="37"/>
  <c r="W84" i="37"/>
  <c r="AM84" i="37"/>
  <c r="W91" i="37"/>
  <c r="AM91" i="37"/>
  <c r="W65" i="37"/>
  <c r="AM65" i="37"/>
  <c r="W189" i="37"/>
  <c r="AM189" i="37"/>
  <c r="W99" i="37"/>
  <c r="AM99" i="37"/>
  <c r="W61" i="37"/>
  <c r="AM61" i="37"/>
  <c r="W275" i="37"/>
  <c r="AM275" i="37"/>
  <c r="W231" i="37"/>
  <c r="AM231" i="37"/>
  <c r="W140" i="37"/>
  <c r="AM140" i="37"/>
  <c r="W147" i="37"/>
  <c r="AM147" i="37"/>
  <c r="W138" i="37"/>
  <c r="AM138" i="37"/>
  <c r="W121" i="37"/>
  <c r="AM121" i="37"/>
  <c r="W56" i="37"/>
  <c r="AM56" i="37"/>
  <c r="AM47" i="37"/>
  <c r="W47" i="37"/>
  <c r="W38" i="37"/>
  <c r="AM38" i="37"/>
  <c r="W90" i="37"/>
  <c r="AM90" i="37"/>
  <c r="AE274" i="36"/>
  <c r="AF274" i="36" s="1"/>
  <c r="AE132" i="36"/>
  <c r="AF132" i="36" s="1"/>
  <c r="AE139" i="36"/>
  <c r="AF139" i="36" s="1"/>
  <c r="AE130" i="36"/>
  <c r="AF130" i="36" s="1"/>
  <c r="AE177" i="36"/>
  <c r="AF177" i="36" s="1"/>
  <c r="AE112" i="36"/>
  <c r="AF112" i="36" s="1"/>
  <c r="AE103" i="36"/>
  <c r="AF103" i="36" s="1"/>
  <c r="AE94" i="36"/>
  <c r="AF94" i="36" s="1"/>
  <c r="AE266" i="36"/>
  <c r="AF266" i="36" s="1"/>
  <c r="AE278" i="36"/>
  <c r="AF278" i="36" s="1"/>
  <c r="AE124" i="36"/>
  <c r="AF124" i="36" s="1"/>
  <c r="AE131" i="36"/>
  <c r="AF131" i="36" s="1"/>
  <c r="AE122" i="36"/>
  <c r="AF122" i="36" s="1"/>
  <c r="AE105" i="36"/>
  <c r="AF105" i="36" s="1"/>
  <c r="AE40" i="36"/>
  <c r="AF40" i="36" s="1"/>
  <c r="AE31" i="36"/>
  <c r="AF31" i="36" s="1"/>
  <c r="AE22" i="36"/>
  <c r="AF22" i="36" s="1"/>
  <c r="W223" i="37"/>
  <c r="AM223" i="37"/>
  <c r="W54" i="37"/>
  <c r="AM54" i="37"/>
  <c r="W258" i="37"/>
  <c r="AM258" i="37"/>
  <c r="W270" i="37"/>
  <c r="AM270" i="37"/>
  <c r="W116" i="37"/>
  <c r="AM116" i="37"/>
  <c r="W123" i="37"/>
  <c r="AM123" i="37"/>
  <c r="W114" i="37"/>
  <c r="AM114" i="37"/>
  <c r="W97" i="37"/>
  <c r="AM97" i="37"/>
  <c r="AM32" i="37"/>
  <c r="W32" i="37"/>
  <c r="W23" i="37"/>
  <c r="AM23" i="37"/>
  <c r="W14" i="37"/>
  <c r="AM14" i="37"/>
  <c r="W156" i="37"/>
  <c r="AM156" i="37"/>
  <c r="AM272" i="37"/>
  <c r="W272" i="37"/>
  <c r="W222" i="37"/>
  <c r="AM222" i="37"/>
  <c r="W173" i="37"/>
  <c r="AM173" i="37"/>
  <c r="W236" i="37"/>
  <c r="AM236" i="37"/>
  <c r="W224" i="37"/>
  <c r="AM224" i="37"/>
  <c r="W152" i="37"/>
  <c r="AM152" i="37"/>
  <c r="W143" i="37"/>
  <c r="AM143" i="37"/>
  <c r="W134" i="37"/>
  <c r="AM134" i="37"/>
  <c r="W13" i="37"/>
  <c r="AM13" i="37"/>
  <c r="AE216" i="36"/>
  <c r="AF216" i="36" s="1"/>
  <c r="W235" i="37"/>
  <c r="AM235" i="37"/>
  <c r="W255" i="37"/>
  <c r="AM255" i="37"/>
  <c r="W164" i="37"/>
  <c r="AM164" i="37"/>
  <c r="W171" i="37"/>
  <c r="AM171" i="37"/>
  <c r="AM162" i="37"/>
  <c r="W162" i="37"/>
  <c r="W145" i="37"/>
  <c r="AM145" i="37"/>
  <c r="W80" i="37"/>
  <c r="AM80" i="37"/>
  <c r="AM71" i="37"/>
  <c r="W71" i="37"/>
  <c r="W62" i="37"/>
  <c r="AM62" i="37"/>
  <c r="W163" i="37"/>
  <c r="AM163" i="37"/>
  <c r="AE289" i="37"/>
  <c r="AE12" i="36"/>
  <c r="AF12" i="36" s="1"/>
  <c r="AM75" i="37"/>
  <c r="W75" i="37"/>
  <c r="W273" i="37"/>
  <c r="AM273" i="37"/>
  <c r="W220" i="37"/>
  <c r="AM220" i="37"/>
  <c r="AE151" i="36"/>
  <c r="AF151" i="36" s="1"/>
  <c r="W129" i="37"/>
  <c r="AM129" i="37"/>
  <c r="W238" i="37"/>
  <c r="AM238" i="37"/>
  <c r="W82" i="37"/>
  <c r="AM82" i="37"/>
  <c r="W165" i="37"/>
  <c r="AM165" i="37"/>
  <c r="W117" i="37"/>
  <c r="AM117" i="37"/>
  <c r="AE233" i="36"/>
  <c r="AF233" i="36" s="1"/>
  <c r="AE20" i="36"/>
  <c r="AF20" i="36" s="1"/>
  <c r="AE27" i="36"/>
  <c r="AF27" i="36" s="1"/>
  <c r="AE18" i="36"/>
  <c r="AF18" i="36" s="1"/>
  <c r="AE192" i="36"/>
  <c r="AF192" i="36" s="1"/>
  <c r="AE183" i="36"/>
  <c r="AF183" i="36" s="1"/>
  <c r="AE174" i="36"/>
  <c r="AF174" i="36" s="1"/>
  <c r="AE53" i="36"/>
  <c r="AF53" i="36" s="1"/>
  <c r="AE201" i="36"/>
  <c r="AF201" i="36" s="1"/>
  <c r="AE282" i="36"/>
  <c r="AF282" i="36" s="1"/>
  <c r="AE230" i="36"/>
  <c r="AF230" i="36" s="1"/>
  <c r="AE76" i="36"/>
  <c r="AF76" i="36" s="1"/>
  <c r="AE83" i="36"/>
  <c r="AF83" i="36" s="1"/>
  <c r="AE74" i="36"/>
  <c r="AF74" i="36" s="1"/>
  <c r="AE57" i="36"/>
  <c r="AF57" i="36" s="1"/>
  <c r="AE157" i="36"/>
  <c r="AF157" i="36" s="1"/>
  <c r="AE181" i="36"/>
  <c r="AF181" i="36" s="1"/>
  <c r="AE109" i="36"/>
  <c r="AF109" i="36" s="1"/>
  <c r="AE72" i="36"/>
  <c r="AF72" i="36" s="1"/>
  <c r="W274" i="37"/>
  <c r="AM274" i="37"/>
  <c r="W286" i="37"/>
  <c r="AM286" i="37"/>
  <c r="W132" i="37"/>
  <c r="AM132" i="37"/>
  <c r="W139" i="37"/>
  <c r="AM139" i="37"/>
  <c r="W130" i="37"/>
  <c r="AM130" i="37"/>
  <c r="W177" i="37"/>
  <c r="AM177" i="37"/>
  <c r="W112" i="37"/>
  <c r="AM112" i="37"/>
  <c r="W103" i="37"/>
  <c r="AM103" i="37"/>
  <c r="W94" i="37"/>
  <c r="AM94" i="37"/>
  <c r="W266" i="37"/>
  <c r="AM266" i="37"/>
  <c r="W278" i="37"/>
  <c r="AM278" i="37"/>
  <c r="W124" i="37"/>
  <c r="AM124" i="37"/>
  <c r="W131" i="37"/>
  <c r="AM131" i="37"/>
  <c r="W122" i="37"/>
  <c r="AM122" i="37"/>
  <c r="W105" i="37"/>
  <c r="AM105" i="37"/>
  <c r="W40" i="37"/>
  <c r="AM40" i="37"/>
  <c r="W31" i="37"/>
  <c r="AM31" i="37"/>
  <c r="W22" i="37"/>
  <c r="AM22" i="37"/>
  <c r="F289" i="36"/>
  <c r="X3" i="36"/>
  <c r="X289" i="36" s="1"/>
  <c r="AE35" i="36"/>
  <c r="AF35" i="36" s="1"/>
  <c r="AE265" i="36"/>
  <c r="AF265" i="36" s="1"/>
  <c r="AE269" i="36"/>
  <c r="AF269" i="36" s="1"/>
  <c r="AE52" i="36"/>
  <c r="AF52" i="36" s="1"/>
  <c r="AE59" i="36"/>
  <c r="AF59" i="36" s="1"/>
  <c r="AE50" i="36"/>
  <c r="AF50" i="36" s="1"/>
  <c r="AE25" i="36"/>
  <c r="AF25" i="36" s="1"/>
  <c r="AE284" i="36"/>
  <c r="AF284" i="36" s="1"/>
  <c r="AE206" i="36"/>
  <c r="AF206" i="36" s="1"/>
  <c r="AE85" i="36"/>
  <c r="AF85" i="36" s="1"/>
  <c r="AE154" i="36"/>
  <c r="AF154" i="36" s="1"/>
  <c r="AE243" i="36"/>
  <c r="AF243" i="36" s="1"/>
  <c r="AE263" i="36"/>
  <c r="AF263" i="36" s="1"/>
  <c r="AE172" i="36"/>
  <c r="AF172" i="36" s="1"/>
  <c r="AE179" i="36"/>
  <c r="AF179" i="36" s="1"/>
  <c r="AE170" i="36"/>
  <c r="AF170" i="36" s="1"/>
  <c r="AE153" i="36"/>
  <c r="AF153" i="36" s="1"/>
  <c r="AE88" i="36"/>
  <c r="AF88" i="36" s="1"/>
  <c r="AE79" i="36"/>
  <c r="AF79" i="36" s="1"/>
  <c r="AE70" i="36"/>
  <c r="AF70" i="36" s="1"/>
  <c r="AM216" i="37"/>
  <c r="W216" i="37"/>
  <c r="AE242" i="36"/>
  <c r="AF242" i="36" s="1"/>
  <c r="AE254" i="36"/>
  <c r="AF254" i="36" s="1"/>
  <c r="AE100" i="36"/>
  <c r="AF100" i="36" s="1"/>
  <c r="AE107" i="36"/>
  <c r="AF107" i="36" s="1"/>
  <c r="AE98" i="36"/>
  <c r="AF98" i="36" s="1"/>
  <c r="AE81" i="36"/>
  <c r="AF81" i="36" s="1"/>
  <c r="AE16" i="36"/>
  <c r="AF16" i="36" s="1"/>
  <c r="AE7" i="36"/>
  <c r="AF7" i="36" s="1"/>
  <c r="AE133" i="36"/>
  <c r="AF133" i="36" s="1"/>
  <c r="AE26" i="36"/>
  <c r="AF26" i="36" s="1"/>
  <c r="W66" i="37"/>
  <c r="AM66" i="37"/>
  <c r="W30" i="37"/>
  <c r="AM30" i="37"/>
  <c r="W60" i="37"/>
  <c r="AM60" i="37"/>
  <c r="AE197" i="36"/>
  <c r="AF197" i="36" s="1"/>
  <c r="AE250" i="36"/>
  <c r="AF250" i="36" s="1"/>
  <c r="G289" i="36"/>
  <c r="Y3" i="36"/>
  <c r="Y289" i="36" s="1"/>
  <c r="AE199" i="36"/>
  <c r="AF199" i="36" s="1"/>
  <c r="W148" i="37"/>
  <c r="AM148" i="37"/>
  <c r="W46" i="37"/>
  <c r="AM46" i="37"/>
  <c r="G14" i="39"/>
  <c r="N16" i="40" s="1"/>
  <c r="AF289" i="37"/>
  <c r="AM233" i="37"/>
  <c r="W233" i="37"/>
  <c r="W237" i="37"/>
  <c r="AM237" i="37"/>
  <c r="AM20" i="37"/>
  <c r="W20" i="37"/>
  <c r="W27" i="37"/>
  <c r="AM27" i="37"/>
  <c r="W18" i="37"/>
  <c r="AM18" i="37"/>
  <c r="W192" i="37"/>
  <c r="AM192" i="37"/>
  <c r="W183" i="37"/>
  <c r="AM183" i="37"/>
  <c r="AM174" i="37"/>
  <c r="W174" i="37"/>
  <c r="W53" i="37"/>
  <c r="AM53" i="37"/>
  <c r="W201" i="37"/>
  <c r="AM201" i="37"/>
  <c r="W282" i="37"/>
  <c r="AM282" i="37"/>
  <c r="W230" i="37"/>
  <c r="AM230" i="37"/>
  <c r="W76" i="37"/>
  <c r="AM76" i="37"/>
  <c r="W83" i="37"/>
  <c r="AM83" i="37"/>
  <c r="W74" i="37"/>
  <c r="AM74" i="37"/>
  <c r="W57" i="37"/>
  <c r="AM57" i="37"/>
  <c r="W157" i="37"/>
  <c r="AM157" i="37"/>
  <c r="W181" i="37"/>
  <c r="AM181" i="37"/>
  <c r="W109" i="37"/>
  <c r="AM109" i="37"/>
  <c r="W72" i="37"/>
  <c r="AM72" i="37"/>
  <c r="AE281" i="36"/>
  <c r="AF281" i="36" s="1"/>
  <c r="AE285" i="36"/>
  <c r="AF285" i="36" s="1"/>
  <c r="AE68" i="36"/>
  <c r="AF68" i="36" s="1"/>
  <c r="AE75" i="36"/>
  <c r="AF75" i="36" s="1"/>
  <c r="AE66" i="36"/>
  <c r="AF66" i="36" s="1"/>
  <c r="AE113" i="36"/>
  <c r="AF113" i="36" s="1"/>
  <c r="AE48" i="36"/>
  <c r="AF48" i="36" s="1"/>
  <c r="AE39" i="36"/>
  <c r="AF39" i="36" s="1"/>
  <c r="AE30" i="36"/>
  <c r="AF30" i="36" s="1"/>
  <c r="AE273" i="36"/>
  <c r="AF273" i="36" s="1"/>
  <c r="AE277" i="36"/>
  <c r="AF277" i="36" s="1"/>
  <c r="AE60" i="36"/>
  <c r="AF60" i="36" s="1"/>
  <c r="AE67" i="36"/>
  <c r="AF67" i="36" s="1"/>
  <c r="AE58" i="36"/>
  <c r="AF58" i="36" s="1"/>
  <c r="AE41" i="36"/>
  <c r="AF41" i="36" s="1"/>
  <c r="AE141" i="36"/>
  <c r="AF141" i="36" s="1"/>
  <c r="AE220" i="36"/>
  <c r="AF220" i="36" s="1"/>
  <c r="AE93" i="36"/>
  <c r="AF93" i="36" s="1"/>
  <c r="F289" i="37"/>
  <c r="Z3" i="37"/>
  <c r="W35" i="37"/>
  <c r="AM35" i="37"/>
  <c r="W265" i="37"/>
  <c r="AM265" i="37"/>
  <c r="W269" i="37"/>
  <c r="AM269" i="37"/>
  <c r="W52" i="37"/>
  <c r="AM52" i="37"/>
  <c r="AM59" i="37"/>
  <c r="W59" i="37"/>
  <c r="W50" i="37"/>
  <c r="AM50" i="37"/>
  <c r="W25" i="37"/>
  <c r="AM25" i="37"/>
  <c r="W284" i="37"/>
  <c r="AM284" i="37"/>
  <c r="W206" i="37"/>
  <c r="AM206" i="37"/>
  <c r="W85" i="37"/>
  <c r="AM85" i="37"/>
  <c r="W154" i="37"/>
  <c r="AM154" i="37"/>
  <c r="W243" i="37"/>
  <c r="AM243" i="37"/>
  <c r="W263" i="37"/>
  <c r="AM263" i="37"/>
  <c r="W172" i="37"/>
  <c r="AM172" i="37"/>
  <c r="W179" i="37"/>
  <c r="AM179" i="37"/>
  <c r="AM170" i="37"/>
  <c r="W170" i="37"/>
  <c r="W153" i="37"/>
  <c r="AM153" i="37"/>
  <c r="W88" i="37"/>
  <c r="AM88" i="37"/>
  <c r="W79" i="37"/>
  <c r="AM79" i="37"/>
  <c r="W70" i="37"/>
  <c r="AM70" i="37"/>
  <c r="AE73" i="36"/>
  <c r="AF73" i="36" s="1"/>
  <c r="J289" i="36"/>
  <c r="AB3" i="36"/>
  <c r="AB289" i="36" s="1"/>
  <c r="W242" i="37"/>
  <c r="AM242" i="37"/>
  <c r="W254" i="37"/>
  <c r="AM254" i="37"/>
  <c r="W100" i="37"/>
  <c r="AM100" i="37"/>
  <c r="W107" i="37"/>
  <c r="AM107" i="37"/>
  <c r="W98" i="37"/>
  <c r="AM98" i="37"/>
  <c r="W81" i="37"/>
  <c r="AM81" i="37"/>
  <c r="AM16" i="37"/>
  <c r="W16" i="37"/>
  <c r="W7" i="37"/>
  <c r="AM7" i="37"/>
  <c r="W133" i="37"/>
  <c r="AM133" i="37"/>
  <c r="W26" i="37"/>
  <c r="AM26" i="37"/>
  <c r="H6" i="39" l="1"/>
  <c r="D7" i="40"/>
  <c r="O4" i="31"/>
  <c r="Q4" i="31"/>
  <c r="Q302" i="31" s="1"/>
  <c r="P4" i="31"/>
  <c r="P302" i="31" s="1"/>
  <c r="M302" i="31"/>
  <c r="L302" i="31"/>
  <c r="G14" i="47"/>
  <c r="F16" i="40"/>
  <c r="G6" i="47"/>
  <c r="F7" i="40"/>
  <c r="AM289" i="45"/>
  <c r="D3" i="46"/>
  <c r="AN3" i="45"/>
  <c r="AN289" i="45" s="1"/>
  <c r="D186" i="38"/>
  <c r="E186" i="38" s="1"/>
  <c r="AN186" i="37"/>
  <c r="D202" i="38"/>
  <c r="E202" i="38" s="1"/>
  <c r="AN202" i="37"/>
  <c r="D44" i="38"/>
  <c r="E44" i="38" s="1"/>
  <c r="AN44" i="37"/>
  <c r="D146" i="38"/>
  <c r="E146" i="38" s="1"/>
  <c r="AN146" i="37"/>
  <c r="D232" i="38"/>
  <c r="E232" i="38" s="1"/>
  <c r="AN232" i="37"/>
  <c r="D133" i="38"/>
  <c r="E133" i="38" s="1"/>
  <c r="AN133" i="37"/>
  <c r="D98" i="38"/>
  <c r="E98" i="38" s="1"/>
  <c r="AN98" i="37"/>
  <c r="D242" i="38"/>
  <c r="E242" i="38" s="1"/>
  <c r="AN242" i="37"/>
  <c r="D233" i="38"/>
  <c r="E233" i="38" s="1"/>
  <c r="AN233" i="37"/>
  <c r="D66" i="38"/>
  <c r="E66" i="38" s="1"/>
  <c r="AN66" i="37"/>
  <c r="D40" i="38"/>
  <c r="E40" i="38" s="1"/>
  <c r="AN40" i="37"/>
  <c r="D124" i="38"/>
  <c r="E124" i="38" s="1"/>
  <c r="AN124" i="37"/>
  <c r="D103" i="38"/>
  <c r="E103" i="38" s="1"/>
  <c r="AN103" i="37"/>
  <c r="D139" i="38"/>
  <c r="E139" i="38" s="1"/>
  <c r="AN139" i="37"/>
  <c r="D273" i="38"/>
  <c r="E273" i="38" s="1"/>
  <c r="AN273" i="37"/>
  <c r="D62" i="38"/>
  <c r="E62" i="38" s="1"/>
  <c r="AN62" i="37"/>
  <c r="D235" i="38"/>
  <c r="E235" i="38" s="1"/>
  <c r="AN235" i="37"/>
  <c r="D38" i="38"/>
  <c r="E38" i="38" s="1"/>
  <c r="AN38" i="37"/>
  <c r="D138" i="38"/>
  <c r="E138" i="38" s="1"/>
  <c r="AN138" i="37"/>
  <c r="D275" i="38"/>
  <c r="E275" i="38" s="1"/>
  <c r="AN275" i="37"/>
  <c r="D65" i="38"/>
  <c r="E65" i="38" s="1"/>
  <c r="AN65" i="37"/>
  <c r="D64" i="38"/>
  <c r="E64" i="38" s="1"/>
  <c r="AN64" i="37"/>
  <c r="D92" i="38"/>
  <c r="E92" i="38" s="1"/>
  <c r="AN92" i="37"/>
  <c r="D196" i="38"/>
  <c r="E196" i="38" s="1"/>
  <c r="AN196" i="37"/>
  <c r="D68" i="38"/>
  <c r="E68" i="38" s="1"/>
  <c r="AN68" i="37"/>
  <c r="D207" i="38"/>
  <c r="E207" i="38" s="1"/>
  <c r="AN207" i="37"/>
  <c r="D277" i="38"/>
  <c r="E277" i="38" s="1"/>
  <c r="AN277" i="37"/>
  <c r="D221" i="38"/>
  <c r="E221" i="38" s="1"/>
  <c r="AN221" i="37"/>
  <c r="D4" i="38"/>
  <c r="E4" i="38" s="1"/>
  <c r="AN4" i="37"/>
  <c r="D41" i="38"/>
  <c r="E41" i="38" s="1"/>
  <c r="AN41" i="37"/>
  <c r="D69" i="38"/>
  <c r="E69" i="38" s="1"/>
  <c r="AN69" i="37"/>
  <c r="D34" i="38"/>
  <c r="E34" i="38" s="1"/>
  <c r="AN34" i="37"/>
  <c r="D249" i="38"/>
  <c r="E249" i="38" s="1"/>
  <c r="AN249" i="37"/>
  <c r="D89" i="38"/>
  <c r="E89" i="38" s="1"/>
  <c r="AN89" i="37"/>
  <c r="D262" i="38"/>
  <c r="E262" i="38" s="1"/>
  <c r="AN262" i="37"/>
  <c r="D142" i="38"/>
  <c r="E142" i="38" s="1"/>
  <c r="AN142" i="37"/>
  <c r="D9" i="38"/>
  <c r="E9" i="38" s="1"/>
  <c r="AN9" i="37"/>
  <c r="D137" i="38"/>
  <c r="E137" i="38" s="1"/>
  <c r="AN137" i="37"/>
  <c r="D225" i="38"/>
  <c r="E225" i="38" s="1"/>
  <c r="AN225" i="37"/>
  <c r="D215" i="38"/>
  <c r="E215" i="38" s="1"/>
  <c r="AN215" i="37"/>
  <c r="D154" i="38"/>
  <c r="E154" i="38" s="1"/>
  <c r="AN154" i="37"/>
  <c r="D157" i="38"/>
  <c r="E157" i="38" s="1"/>
  <c r="AN157" i="37"/>
  <c r="D258" i="38"/>
  <c r="E258" i="38" s="1"/>
  <c r="AN258" i="37"/>
  <c r="D176" i="38"/>
  <c r="E176" i="38" s="1"/>
  <c r="AN176" i="37"/>
  <c r="D39" i="38"/>
  <c r="E39" i="38" s="1"/>
  <c r="AN39" i="37"/>
  <c r="D88" i="38"/>
  <c r="E88" i="38" s="1"/>
  <c r="AN88" i="37"/>
  <c r="D85" i="38"/>
  <c r="E85" i="38" s="1"/>
  <c r="AN85" i="37"/>
  <c r="D265" i="38"/>
  <c r="E265" i="38" s="1"/>
  <c r="AN265" i="37"/>
  <c r="D72" i="38"/>
  <c r="E72" i="38" s="1"/>
  <c r="AN72" i="37"/>
  <c r="D57" i="38"/>
  <c r="E57" i="38" s="1"/>
  <c r="AN57" i="37"/>
  <c r="D230" i="38"/>
  <c r="E230" i="38" s="1"/>
  <c r="AN230" i="37"/>
  <c r="D27" i="38"/>
  <c r="E27" i="38" s="1"/>
  <c r="AN27" i="37"/>
  <c r="D238" i="38"/>
  <c r="E238" i="38" s="1"/>
  <c r="AN238" i="37"/>
  <c r="D162" i="38"/>
  <c r="E162" i="38" s="1"/>
  <c r="AN162" i="37"/>
  <c r="D152" i="38"/>
  <c r="E152" i="38" s="1"/>
  <c r="AN152" i="37"/>
  <c r="D222" i="38"/>
  <c r="E222" i="38" s="1"/>
  <c r="AN222" i="37"/>
  <c r="D23" i="38"/>
  <c r="E23" i="38" s="1"/>
  <c r="AN23" i="37"/>
  <c r="D123" i="38"/>
  <c r="E123" i="38" s="1"/>
  <c r="AN123" i="37"/>
  <c r="D54" i="38"/>
  <c r="E54" i="38" s="1"/>
  <c r="AN54" i="37"/>
  <c r="D67" i="38"/>
  <c r="E67" i="38" s="1"/>
  <c r="AN67" i="37"/>
  <c r="D95" i="38"/>
  <c r="E95" i="38" s="1"/>
  <c r="AN95" i="37"/>
  <c r="D195" i="38"/>
  <c r="E195" i="38" s="1"/>
  <c r="AN195" i="37"/>
  <c r="D37" i="38"/>
  <c r="E37" i="38" s="1"/>
  <c r="AN37" i="37"/>
  <c r="V289" i="37"/>
  <c r="AM3" i="37"/>
  <c r="W3" i="37"/>
  <c r="W289" i="37" s="1"/>
  <c r="D204" i="38"/>
  <c r="E204" i="38" s="1"/>
  <c r="AN204" i="37"/>
  <c r="D239" i="38"/>
  <c r="E239" i="38" s="1"/>
  <c r="AN239" i="37"/>
  <c r="D126" i="38"/>
  <c r="E126" i="38" s="1"/>
  <c r="AN126" i="37"/>
  <c r="D228" i="38"/>
  <c r="E228" i="38" s="1"/>
  <c r="AN228" i="37"/>
  <c r="D218" i="38"/>
  <c r="E218" i="38" s="1"/>
  <c r="AN218" i="37"/>
  <c r="D261" i="38"/>
  <c r="E261" i="38" s="1"/>
  <c r="AN261" i="37"/>
  <c r="D78" i="38"/>
  <c r="E78" i="38" s="1"/>
  <c r="AN78" i="37"/>
  <c r="D178" i="38"/>
  <c r="E178" i="38" s="1"/>
  <c r="AN178" i="37"/>
  <c r="D251" i="38"/>
  <c r="E251" i="38" s="1"/>
  <c r="AN251" i="37"/>
  <c r="D247" i="38"/>
  <c r="E247" i="38" s="1"/>
  <c r="AN247" i="37"/>
  <c r="D168" i="38"/>
  <c r="E168" i="38" s="1"/>
  <c r="AN168" i="37"/>
  <c r="D252" i="38"/>
  <c r="E252" i="38" s="1"/>
  <c r="AN252" i="37"/>
  <c r="D149" i="38"/>
  <c r="E149" i="38" s="1"/>
  <c r="AN149" i="37"/>
  <c r="D260" i="38"/>
  <c r="E260" i="38" s="1"/>
  <c r="AN260" i="37"/>
  <c r="D19" i="38"/>
  <c r="E19" i="38" s="1"/>
  <c r="AN19" i="37"/>
  <c r="D136" i="38"/>
  <c r="E136" i="38" s="1"/>
  <c r="AN136" i="37"/>
  <c r="D128" i="38"/>
  <c r="E128" i="38" s="1"/>
  <c r="AN128" i="37"/>
  <c r="D212" i="38"/>
  <c r="E212" i="38" s="1"/>
  <c r="AN212" i="37"/>
  <c r="D141" i="38"/>
  <c r="E141" i="38" s="1"/>
  <c r="AN141" i="37"/>
  <c r="D25" i="38"/>
  <c r="E25" i="38" s="1"/>
  <c r="AN25" i="37"/>
  <c r="D53" i="38"/>
  <c r="E53" i="38" s="1"/>
  <c r="AN53" i="37"/>
  <c r="D82" i="38"/>
  <c r="E82" i="38" s="1"/>
  <c r="AN82" i="37"/>
  <c r="D86" i="38"/>
  <c r="E86" i="38" s="1"/>
  <c r="AN86" i="37"/>
  <c r="D264" i="38"/>
  <c r="E264" i="38" s="1"/>
  <c r="AN264" i="37"/>
  <c r="D127" i="38"/>
  <c r="E127" i="38" s="1"/>
  <c r="AN127" i="37"/>
  <c r="D172" i="38"/>
  <c r="E172" i="38" s="1"/>
  <c r="AN172" i="37"/>
  <c r="D50" i="38"/>
  <c r="E50" i="38" s="1"/>
  <c r="AN50" i="37"/>
  <c r="D7" i="38"/>
  <c r="E7" i="38" s="1"/>
  <c r="AN7" i="37"/>
  <c r="D107" i="38"/>
  <c r="E107" i="38" s="1"/>
  <c r="AN107" i="37"/>
  <c r="D174" i="38"/>
  <c r="E174" i="38" s="1"/>
  <c r="AN174" i="37"/>
  <c r="D105" i="38"/>
  <c r="E105" i="38" s="1"/>
  <c r="AN105" i="37"/>
  <c r="D278" i="38"/>
  <c r="E278" i="38" s="1"/>
  <c r="AN278" i="37"/>
  <c r="D112" i="38"/>
  <c r="E112" i="38" s="1"/>
  <c r="AN112" i="37"/>
  <c r="D132" i="38"/>
  <c r="E132" i="38" s="1"/>
  <c r="AN132" i="37"/>
  <c r="D171" i="38"/>
  <c r="E171" i="38" s="1"/>
  <c r="AN171" i="37"/>
  <c r="D147" i="38"/>
  <c r="E147" i="38" s="1"/>
  <c r="AN147" i="37"/>
  <c r="D61" i="38"/>
  <c r="E61" i="38" s="1"/>
  <c r="AN61" i="37"/>
  <c r="D91" i="38"/>
  <c r="E91" i="38" s="1"/>
  <c r="AN91" i="37"/>
  <c r="D219" i="38"/>
  <c r="E219" i="38" s="1"/>
  <c r="AN219" i="37"/>
  <c r="D285" i="38"/>
  <c r="E285" i="38" s="1"/>
  <c r="AN285" i="37"/>
  <c r="L289" i="37"/>
  <c r="D287" i="38"/>
  <c r="E287" i="38" s="1"/>
  <c r="AN287" i="37"/>
  <c r="D211" i="38"/>
  <c r="E211" i="38" s="1"/>
  <c r="AN211" i="37"/>
  <c r="D48" i="38"/>
  <c r="E48" i="38" s="1"/>
  <c r="AN48" i="37"/>
  <c r="D281" i="38"/>
  <c r="E281" i="38" s="1"/>
  <c r="AN281" i="37"/>
  <c r="D190" i="38"/>
  <c r="E190" i="38" s="1"/>
  <c r="AN190" i="37"/>
  <c r="AJ289" i="37"/>
  <c r="AK3" i="37"/>
  <c r="AK289" i="37" s="1"/>
  <c r="D6" i="38"/>
  <c r="E6" i="38" s="1"/>
  <c r="AN6" i="37"/>
  <c r="D106" i="38"/>
  <c r="E106" i="38" s="1"/>
  <c r="AN106" i="37"/>
  <c r="D250" i="38"/>
  <c r="E250" i="38" s="1"/>
  <c r="AN250" i="37"/>
  <c r="D151" i="38"/>
  <c r="E151" i="38" s="1"/>
  <c r="AN151" i="37"/>
  <c r="D197" i="38"/>
  <c r="E197" i="38" s="1"/>
  <c r="AN197" i="37"/>
  <c r="D166" i="38"/>
  <c r="E166" i="38" s="1"/>
  <c r="AN166" i="37"/>
  <c r="D269" i="38"/>
  <c r="E269" i="38" s="1"/>
  <c r="AN269" i="37"/>
  <c r="D18" i="38"/>
  <c r="E18" i="38" s="1"/>
  <c r="AN18" i="37"/>
  <c r="D143" i="38"/>
  <c r="E143" i="38" s="1"/>
  <c r="AN143" i="37"/>
  <c r="D259" i="38"/>
  <c r="E259" i="38" s="1"/>
  <c r="AN259" i="37"/>
  <c r="D155" i="38"/>
  <c r="E155" i="38" s="1"/>
  <c r="AN155" i="37"/>
  <c r="D241" i="38"/>
  <c r="E241" i="38" s="1"/>
  <c r="AN241" i="37"/>
  <c r="D119" i="38"/>
  <c r="E119" i="38" s="1"/>
  <c r="AN119" i="37"/>
  <c r="D153" i="38"/>
  <c r="E153" i="38" s="1"/>
  <c r="AN153" i="37"/>
  <c r="D263" i="38"/>
  <c r="E263" i="38" s="1"/>
  <c r="AN263" i="37"/>
  <c r="D206" i="38"/>
  <c r="E206" i="38" s="1"/>
  <c r="AN206" i="37"/>
  <c r="D35" i="38"/>
  <c r="E35" i="38" s="1"/>
  <c r="AN35" i="37"/>
  <c r="D109" i="38"/>
  <c r="E109" i="38" s="1"/>
  <c r="AN109" i="37"/>
  <c r="D74" i="38"/>
  <c r="E74" i="38" s="1"/>
  <c r="AN74" i="37"/>
  <c r="D282" i="38"/>
  <c r="E282" i="38" s="1"/>
  <c r="AN282" i="37"/>
  <c r="D183" i="38"/>
  <c r="E183" i="38" s="1"/>
  <c r="AN183" i="37"/>
  <c r="D46" i="38"/>
  <c r="E46" i="38" s="1"/>
  <c r="AN46" i="37"/>
  <c r="D117" i="38"/>
  <c r="E117" i="38" s="1"/>
  <c r="AN117" i="37"/>
  <c r="D129" i="38"/>
  <c r="E129" i="38" s="1"/>
  <c r="AN129" i="37"/>
  <c r="D75" i="38"/>
  <c r="E75" i="38" s="1"/>
  <c r="AN75" i="37"/>
  <c r="D71" i="38"/>
  <c r="E71" i="38" s="1"/>
  <c r="AN71" i="37"/>
  <c r="D13" i="38"/>
  <c r="E13" i="38" s="1"/>
  <c r="AN13" i="37"/>
  <c r="D224" i="38"/>
  <c r="E224" i="38" s="1"/>
  <c r="AN224" i="37"/>
  <c r="D116" i="38"/>
  <c r="E116" i="38" s="1"/>
  <c r="AN116" i="37"/>
  <c r="D223" i="38"/>
  <c r="E223" i="38" s="1"/>
  <c r="AN223" i="37"/>
  <c r="D47" i="38"/>
  <c r="E47" i="38" s="1"/>
  <c r="AN47" i="37"/>
  <c r="D104" i="38"/>
  <c r="E104" i="38" s="1"/>
  <c r="AN104" i="37"/>
  <c r="D188" i="38"/>
  <c r="E188" i="38" s="1"/>
  <c r="AN188" i="37"/>
  <c r="D194" i="38"/>
  <c r="E194" i="38" s="1"/>
  <c r="AN194" i="37"/>
  <c r="D267" i="38"/>
  <c r="E267" i="38" s="1"/>
  <c r="AN267" i="37"/>
  <c r="D102" i="38"/>
  <c r="E102" i="38" s="1"/>
  <c r="AN102" i="37"/>
  <c r="D213" i="38"/>
  <c r="E213" i="38" s="1"/>
  <c r="AN213" i="37"/>
  <c r="D118" i="38"/>
  <c r="E118" i="38" s="1"/>
  <c r="AN118" i="37"/>
  <c r="D135" i="38"/>
  <c r="E135" i="38" s="1"/>
  <c r="AN135" i="37"/>
  <c r="D268" i="38"/>
  <c r="E268" i="38" s="1"/>
  <c r="AN268" i="37"/>
  <c r="D77" i="38"/>
  <c r="E77" i="38" s="1"/>
  <c r="AN77" i="37"/>
  <c r="D42" i="38"/>
  <c r="E42" i="38" s="1"/>
  <c r="AN42" i="37"/>
  <c r="D257" i="38"/>
  <c r="E257" i="38" s="1"/>
  <c r="AN257" i="37"/>
  <c r="D87" i="38"/>
  <c r="E87" i="38" s="1"/>
  <c r="AN87" i="37"/>
  <c r="D187" i="38"/>
  <c r="E187" i="38" s="1"/>
  <c r="AN187" i="37"/>
  <c r="D191" i="38"/>
  <c r="E191" i="38" s="1"/>
  <c r="AN191" i="37"/>
  <c r="V289" i="36"/>
  <c r="AE3" i="36"/>
  <c r="D28" i="38"/>
  <c r="E28" i="38" s="1"/>
  <c r="AN28" i="37"/>
  <c r="D240" i="38"/>
  <c r="E240" i="38" s="1"/>
  <c r="AN240" i="37"/>
  <c r="F14" i="39"/>
  <c r="I16" i="40" s="1"/>
  <c r="AD289" i="37"/>
  <c r="D29" i="38"/>
  <c r="E29" i="38" s="1"/>
  <c r="AN29" i="37"/>
  <c r="D17" i="38"/>
  <c r="E17" i="38" s="1"/>
  <c r="AN17" i="37"/>
  <c r="AN288" i="37"/>
  <c r="D288" i="38"/>
  <c r="E288" i="38" s="1"/>
  <c r="D49" i="38"/>
  <c r="E49" i="38" s="1"/>
  <c r="AN49" i="37"/>
  <c r="D43" i="38"/>
  <c r="E43" i="38" s="1"/>
  <c r="AN43" i="37"/>
  <c r="D182" i="38"/>
  <c r="E182" i="38" s="1"/>
  <c r="AN182" i="37"/>
  <c r="D175" i="38"/>
  <c r="E175" i="38" s="1"/>
  <c r="AN175" i="37"/>
  <c r="D234" i="38"/>
  <c r="E234" i="38" s="1"/>
  <c r="AN234" i="37"/>
  <c r="D193" i="38"/>
  <c r="E193" i="38" s="1"/>
  <c r="AN193" i="37"/>
  <c r="D248" i="38"/>
  <c r="E248" i="38" s="1"/>
  <c r="AN248" i="37"/>
  <c r="AH289" i="37"/>
  <c r="AI3" i="37"/>
  <c r="AI289" i="37" s="1"/>
  <c r="D113" i="38"/>
  <c r="E113" i="38" s="1"/>
  <c r="AN113" i="37"/>
  <c r="D76" i="38"/>
  <c r="E76" i="38" s="1"/>
  <c r="AN76" i="37"/>
  <c r="D14" i="38"/>
  <c r="E14" i="38" s="1"/>
  <c r="AN14" i="37"/>
  <c r="D45" i="38"/>
  <c r="E45" i="38" s="1"/>
  <c r="AN45" i="37"/>
  <c r="D22" i="38"/>
  <c r="E22" i="38" s="1"/>
  <c r="AN22" i="37"/>
  <c r="D122" i="38"/>
  <c r="E122" i="38" s="1"/>
  <c r="AN122" i="37"/>
  <c r="D266" i="38"/>
  <c r="E266" i="38" s="1"/>
  <c r="AN266" i="37"/>
  <c r="D177" i="38"/>
  <c r="E177" i="38" s="1"/>
  <c r="AN177" i="37"/>
  <c r="D286" i="38"/>
  <c r="E286" i="38" s="1"/>
  <c r="AN286" i="37"/>
  <c r="D80" i="38"/>
  <c r="E80" i="38" s="1"/>
  <c r="AN80" i="37"/>
  <c r="D164" i="38"/>
  <c r="E164" i="38" s="1"/>
  <c r="AN164" i="37"/>
  <c r="D272" i="38"/>
  <c r="E272" i="38" s="1"/>
  <c r="AN272" i="37"/>
  <c r="D32" i="38"/>
  <c r="E32" i="38" s="1"/>
  <c r="AN32" i="37"/>
  <c r="D56" i="38"/>
  <c r="E56" i="38" s="1"/>
  <c r="AN56" i="37"/>
  <c r="D140" i="38"/>
  <c r="E140" i="38" s="1"/>
  <c r="AN140" i="37"/>
  <c r="D99" i="38"/>
  <c r="E99" i="38" s="1"/>
  <c r="AN99" i="37"/>
  <c r="D84" i="38"/>
  <c r="E84" i="38" s="1"/>
  <c r="AN84" i="37"/>
  <c r="D158" i="38"/>
  <c r="E158" i="38" s="1"/>
  <c r="AN158" i="37"/>
  <c r="D58" i="38"/>
  <c r="E58" i="38" s="1"/>
  <c r="AN58" i="37"/>
  <c r="L289" i="36"/>
  <c r="D217" i="38"/>
  <c r="E217" i="38" s="1"/>
  <c r="AN217" i="37"/>
  <c r="D36" i="38"/>
  <c r="E36" i="38" s="1"/>
  <c r="AN36" i="37"/>
  <c r="E14" i="39"/>
  <c r="AB289" i="37"/>
  <c r="D15" i="38"/>
  <c r="E15" i="38" s="1"/>
  <c r="AN15" i="37"/>
  <c r="D115" i="38"/>
  <c r="E115" i="38" s="1"/>
  <c r="AN115" i="37"/>
  <c r="D200" i="38"/>
  <c r="E200" i="38" s="1"/>
  <c r="AN200" i="37"/>
  <c r="D160" i="38"/>
  <c r="E160" i="38" s="1"/>
  <c r="AN160" i="37"/>
  <c r="D244" i="38"/>
  <c r="E244" i="38" s="1"/>
  <c r="AN244" i="37"/>
  <c r="D12" i="38"/>
  <c r="E12" i="38" s="1"/>
  <c r="AN12" i="37"/>
  <c r="D79" i="38"/>
  <c r="E79" i="38" s="1"/>
  <c r="AN79" i="37"/>
  <c r="D114" i="38"/>
  <c r="E114" i="38" s="1"/>
  <c r="AN114" i="37"/>
  <c r="D209" i="38"/>
  <c r="E209" i="38" s="1"/>
  <c r="AN209" i="37"/>
  <c r="D271" i="38"/>
  <c r="E271" i="38" s="1"/>
  <c r="AN271" i="37"/>
  <c r="D159" i="38"/>
  <c r="E159" i="38" s="1"/>
  <c r="AN159" i="37"/>
  <c r="D24" i="38"/>
  <c r="E24" i="38" s="1"/>
  <c r="AN24" i="37"/>
  <c r="D100" i="38"/>
  <c r="E100" i="38" s="1"/>
  <c r="AN100" i="37"/>
  <c r="D59" i="38"/>
  <c r="E59" i="38" s="1"/>
  <c r="AN59" i="37"/>
  <c r="D20" i="38"/>
  <c r="E20" i="38" s="1"/>
  <c r="AN20" i="37"/>
  <c r="D16" i="38"/>
  <c r="E16" i="38" s="1"/>
  <c r="AN16" i="37"/>
  <c r="D70" i="38"/>
  <c r="E70" i="38" s="1"/>
  <c r="AN70" i="37"/>
  <c r="D243" i="38"/>
  <c r="E243" i="38" s="1"/>
  <c r="AN243" i="37"/>
  <c r="D52" i="38"/>
  <c r="E52" i="38" s="1"/>
  <c r="AN52" i="37"/>
  <c r="Z289" i="37"/>
  <c r="AA3" i="37"/>
  <c r="AA289" i="37" s="1"/>
  <c r="D181" i="38"/>
  <c r="E181" i="38" s="1"/>
  <c r="AN181" i="37"/>
  <c r="D83" i="38"/>
  <c r="E83" i="38" s="1"/>
  <c r="AN83" i="37"/>
  <c r="D201" i="38"/>
  <c r="E201" i="38" s="1"/>
  <c r="AN201" i="37"/>
  <c r="D192" i="38"/>
  <c r="E192" i="38" s="1"/>
  <c r="AN192" i="37"/>
  <c r="D237" i="38"/>
  <c r="E237" i="38" s="1"/>
  <c r="AN237" i="37"/>
  <c r="D148" i="38"/>
  <c r="E148" i="38" s="1"/>
  <c r="AN148" i="37"/>
  <c r="D216" i="38"/>
  <c r="E216" i="38" s="1"/>
  <c r="AN216" i="37"/>
  <c r="D165" i="38"/>
  <c r="E165" i="38" s="1"/>
  <c r="AN165" i="37"/>
  <c r="D134" i="38"/>
  <c r="E134" i="38" s="1"/>
  <c r="AN134" i="37"/>
  <c r="D236" i="38"/>
  <c r="E236" i="38" s="1"/>
  <c r="AN236" i="37"/>
  <c r="D156" i="38"/>
  <c r="E156" i="38" s="1"/>
  <c r="AN156" i="37"/>
  <c r="D97" i="38"/>
  <c r="E97" i="38" s="1"/>
  <c r="AN97" i="37"/>
  <c r="D270" i="38"/>
  <c r="E270" i="38" s="1"/>
  <c r="AN270" i="37"/>
  <c r="D169" i="38"/>
  <c r="E169" i="38" s="1"/>
  <c r="AN169" i="37"/>
  <c r="D167" i="38"/>
  <c r="E167" i="38" s="1"/>
  <c r="AN167" i="37"/>
  <c r="D120" i="38"/>
  <c r="E120" i="38" s="1"/>
  <c r="AN120" i="37"/>
  <c r="D245" i="38"/>
  <c r="E245" i="38" s="1"/>
  <c r="AN245" i="37"/>
  <c r="D144" i="38"/>
  <c r="E144" i="38" s="1"/>
  <c r="AN144" i="37"/>
  <c r="D214" i="38"/>
  <c r="E214" i="38" s="1"/>
  <c r="AN214" i="37"/>
  <c r="D198" i="38"/>
  <c r="E198" i="38" s="1"/>
  <c r="AN198" i="37"/>
  <c r="D205" i="38"/>
  <c r="E205" i="38" s="1"/>
  <c r="AN205" i="37"/>
  <c r="D96" i="38"/>
  <c r="E96" i="38" s="1"/>
  <c r="AN96" i="37"/>
  <c r="D180" i="38"/>
  <c r="E180" i="38" s="1"/>
  <c r="AN180" i="37"/>
  <c r="D246" i="38"/>
  <c r="E246" i="38" s="1"/>
  <c r="AN246" i="37"/>
  <c r="D111" i="38"/>
  <c r="E111" i="38" s="1"/>
  <c r="AN111" i="37"/>
  <c r="D150" i="38"/>
  <c r="E150" i="38" s="1"/>
  <c r="AN150" i="37"/>
  <c r="D33" i="38"/>
  <c r="E33" i="38" s="1"/>
  <c r="AN33" i="37"/>
  <c r="D101" i="38"/>
  <c r="E101" i="38" s="1"/>
  <c r="AN101" i="37"/>
  <c r="D11" i="38"/>
  <c r="E11" i="38" s="1"/>
  <c r="AN11" i="37"/>
  <c r="D8" i="38"/>
  <c r="E8" i="38" s="1"/>
  <c r="AN8" i="37"/>
  <c r="D199" i="38"/>
  <c r="E199" i="38" s="1"/>
  <c r="AN199" i="37"/>
  <c r="D184" i="38"/>
  <c r="E184" i="38" s="1"/>
  <c r="AN184" i="37"/>
  <c r="D110" i="38"/>
  <c r="E110" i="38" s="1"/>
  <c r="AN110" i="37"/>
  <c r="D210" i="38"/>
  <c r="E210" i="38" s="1"/>
  <c r="AN210" i="37"/>
  <c r="D73" i="38"/>
  <c r="E73" i="38" s="1"/>
  <c r="AN73" i="37"/>
  <c r="D179" i="38"/>
  <c r="E179" i="38" s="1"/>
  <c r="AN179" i="37"/>
  <c r="D173" i="38"/>
  <c r="E173" i="38" s="1"/>
  <c r="AN173" i="37"/>
  <c r="D5" i="38"/>
  <c r="E5" i="38" s="1"/>
  <c r="AN5" i="37"/>
  <c r="D161" i="38"/>
  <c r="E161" i="38" s="1"/>
  <c r="AN161" i="37"/>
  <c r="D185" i="38"/>
  <c r="E185" i="38" s="1"/>
  <c r="AN185" i="37"/>
  <c r="D10" i="38"/>
  <c r="E10" i="38" s="1"/>
  <c r="AN10" i="37"/>
  <c r="D60" i="38"/>
  <c r="E60" i="38" s="1"/>
  <c r="AN60" i="37"/>
  <c r="D284" i="38"/>
  <c r="E284" i="38" s="1"/>
  <c r="AN284" i="37"/>
  <c r="D26" i="38"/>
  <c r="E26" i="38" s="1"/>
  <c r="AN26" i="37"/>
  <c r="D81" i="38"/>
  <c r="E81" i="38" s="1"/>
  <c r="AN81" i="37"/>
  <c r="D254" i="38"/>
  <c r="E254" i="38" s="1"/>
  <c r="AN254" i="37"/>
  <c r="D170" i="38"/>
  <c r="E170" i="38" s="1"/>
  <c r="AN170" i="37"/>
  <c r="D30" i="38"/>
  <c r="E30" i="38" s="1"/>
  <c r="AN30" i="37"/>
  <c r="D31" i="38"/>
  <c r="E31" i="38" s="1"/>
  <c r="AN31" i="37"/>
  <c r="D131" i="38"/>
  <c r="E131" i="38" s="1"/>
  <c r="AN131" i="37"/>
  <c r="D94" i="38"/>
  <c r="E94" i="38" s="1"/>
  <c r="AN94" i="37"/>
  <c r="D130" i="38"/>
  <c r="E130" i="38" s="1"/>
  <c r="AN130" i="37"/>
  <c r="D274" i="38"/>
  <c r="E274" i="38" s="1"/>
  <c r="AN274" i="37"/>
  <c r="D220" i="38"/>
  <c r="E220" i="38" s="1"/>
  <c r="AN220" i="37"/>
  <c r="D163" i="38"/>
  <c r="E163" i="38" s="1"/>
  <c r="AN163" i="37"/>
  <c r="D145" i="38"/>
  <c r="E145" i="38" s="1"/>
  <c r="AN145" i="37"/>
  <c r="D255" i="38"/>
  <c r="E255" i="38" s="1"/>
  <c r="AN255" i="37"/>
  <c r="D90" i="38"/>
  <c r="E90" i="38" s="1"/>
  <c r="AN90" i="37"/>
  <c r="D121" i="38"/>
  <c r="E121" i="38" s="1"/>
  <c r="AN121" i="37"/>
  <c r="D231" i="38"/>
  <c r="E231" i="38" s="1"/>
  <c r="AN231" i="37"/>
  <c r="D189" i="38"/>
  <c r="E189" i="38" s="1"/>
  <c r="AN189" i="37"/>
  <c r="D226" i="38"/>
  <c r="E226" i="38" s="1"/>
  <c r="AN226" i="37"/>
  <c r="D125" i="38"/>
  <c r="E125" i="38" s="1"/>
  <c r="AN125" i="37"/>
  <c r="D279" i="38"/>
  <c r="E279" i="38" s="1"/>
  <c r="AN279" i="37"/>
  <c r="D203" i="38"/>
  <c r="E203" i="38" s="1"/>
  <c r="AN203" i="37"/>
  <c r="D55" i="38"/>
  <c r="E55" i="38" s="1"/>
  <c r="AN55" i="37"/>
  <c r="D51" i="38"/>
  <c r="E51" i="38" s="1"/>
  <c r="AN51" i="37"/>
  <c r="D63" i="38"/>
  <c r="E63" i="38" s="1"/>
  <c r="AN63" i="37"/>
  <c r="D93" i="38"/>
  <c r="E93" i="38" s="1"/>
  <c r="AN93" i="37"/>
  <c r="D227" i="38"/>
  <c r="E227" i="38" s="1"/>
  <c r="AN227" i="37"/>
  <c r="D208" i="38"/>
  <c r="E208" i="38" s="1"/>
  <c r="AN208" i="37"/>
  <c r="D253" i="38"/>
  <c r="E253" i="38" s="1"/>
  <c r="AN253" i="37"/>
  <c r="D108" i="38"/>
  <c r="E108" i="38" s="1"/>
  <c r="AN108" i="37"/>
  <c r="D21" i="38"/>
  <c r="E21" i="38" s="1"/>
  <c r="AN21" i="37"/>
  <c r="D276" i="38"/>
  <c r="E276" i="38" s="1"/>
  <c r="AN276" i="37"/>
  <c r="D280" i="38"/>
  <c r="E280" i="38" s="1"/>
  <c r="AN280" i="37"/>
  <c r="D256" i="38"/>
  <c r="E256" i="38" s="1"/>
  <c r="AN256" i="37"/>
  <c r="D229" i="38"/>
  <c r="E229" i="38" s="1"/>
  <c r="AN229" i="37"/>
  <c r="D283" i="38"/>
  <c r="E283" i="38" s="1"/>
  <c r="AN283" i="37"/>
  <c r="H14" i="39" l="1"/>
  <c r="D16" i="40"/>
  <c r="E16" i="40" s="1"/>
  <c r="G16" i="40" s="1"/>
  <c r="G7" i="40"/>
  <c r="O302" i="31"/>
  <c r="D289" i="46"/>
  <c r="E3" i="46"/>
  <c r="E289" i="46" s="1"/>
  <c r="D3" i="38"/>
  <c r="AM289" i="37"/>
  <c r="AN3" i="37"/>
  <c r="AN289" i="37" s="1"/>
  <c r="AE289" i="36"/>
  <c r="AF3" i="36"/>
  <c r="AF289" i="36" s="1"/>
  <c r="AO289" i="37" l="1"/>
  <c r="D289" i="38"/>
  <c r="E3" i="38"/>
  <c r="E289" i="38" s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E289" i="1" l="1"/>
  <c r="F289" i="1"/>
  <c r="G289" i="1"/>
  <c r="D289" i="1"/>
  <c r="H289" i="1" l="1"/>
</calcChain>
</file>

<file path=xl/sharedStrings.xml><?xml version="1.0" encoding="utf-8"?>
<sst xmlns="http://schemas.openxmlformats.org/spreadsheetml/2006/main" count="6737" uniqueCount="400">
  <si>
    <t>GKZ</t>
  </si>
  <si>
    <t>Gemeindename</t>
  </si>
  <si>
    <t>Bezirk</t>
  </si>
  <si>
    <t>Graz</t>
  </si>
  <si>
    <t>Frauental an der Laßnitz</t>
  </si>
  <si>
    <t>Deutschlandsberg</t>
  </si>
  <si>
    <t>Lannach</t>
  </si>
  <si>
    <t>Pölfing-Brunn</t>
  </si>
  <si>
    <t>Preding</t>
  </si>
  <si>
    <t>Sankt Josef (Weststeiermark)</t>
  </si>
  <si>
    <t>Sankt Peter im Sulmtal</t>
  </si>
  <si>
    <t>Wettmannstätten</t>
  </si>
  <si>
    <t>Eibiswald</t>
  </si>
  <si>
    <t>Groß Sankt Florian</t>
  </si>
  <si>
    <t>Sankt Martin im Sulmtal</t>
  </si>
  <si>
    <t>Sankt Stefan ob Stainz</t>
  </si>
  <si>
    <t xml:space="preserve">Bad Schwanberg </t>
  </si>
  <si>
    <t>Stainz</t>
  </si>
  <si>
    <t>Wies</t>
  </si>
  <si>
    <t>Feldkirchen bei Graz</t>
  </si>
  <si>
    <t>Graz-Umgebung</t>
  </si>
  <si>
    <t>Gössendorf</t>
  </si>
  <si>
    <t>Gratkorn</t>
  </si>
  <si>
    <t>Hart bei Graz</t>
  </si>
  <si>
    <t>Haselsdorf-Tobelbad</t>
  </si>
  <si>
    <t>Hausmannstätten</t>
  </si>
  <si>
    <t>Kainbach bei Graz</t>
  </si>
  <si>
    <t>Kalsdorf bei Graz</t>
  </si>
  <si>
    <t>Kumberg</t>
  </si>
  <si>
    <t>Laßnitzhöhe</t>
  </si>
  <si>
    <t>Lieboch</t>
  </si>
  <si>
    <t>Peggau</t>
  </si>
  <si>
    <t>Sankt Bartholomä</t>
  </si>
  <si>
    <t>Sankt Oswald bei Plankenwarth</t>
  </si>
  <si>
    <t>Sankt Radegund bei Graz</t>
  </si>
  <si>
    <t>Semriach</t>
  </si>
  <si>
    <t>Stattegg</t>
  </si>
  <si>
    <t>Stiwoll</t>
  </si>
  <si>
    <t>Thal</t>
  </si>
  <si>
    <t>Übelbach</t>
  </si>
  <si>
    <t>Vasoldsberg</t>
  </si>
  <si>
    <t>Weinitzen</t>
  </si>
  <si>
    <t>Werndorf</t>
  </si>
  <si>
    <t>Wundschuh</t>
  </si>
  <si>
    <t>Deutschfeistritz</t>
  </si>
  <si>
    <t>Dobl-Zwaring</t>
  </si>
  <si>
    <t xml:space="preserve">Eggersdorf bei Graz </t>
  </si>
  <si>
    <t>Fernitz-Mellach</t>
  </si>
  <si>
    <t>Frohnleiten</t>
  </si>
  <si>
    <t>Gratwein-Straßengel</t>
  </si>
  <si>
    <t>Hitzendorf</t>
  </si>
  <si>
    <t>Nestelbach bei Graz</t>
  </si>
  <si>
    <t>Raaba-Grambach</t>
  </si>
  <si>
    <t>Sankt Marein bei Graz</t>
  </si>
  <si>
    <t>Seiersberg-Pirka</t>
  </si>
  <si>
    <t>Premstätten</t>
  </si>
  <si>
    <t>Allerheiligen bei Wildon</t>
  </si>
  <si>
    <t>Leibnitz</t>
  </si>
  <si>
    <t>Arnfels</t>
  </si>
  <si>
    <t>Empersdorf</t>
  </si>
  <si>
    <t>Gabersdorf</t>
  </si>
  <si>
    <t>Gralla</t>
  </si>
  <si>
    <t>Großklein</t>
  </si>
  <si>
    <t>Heimschuh</t>
  </si>
  <si>
    <t>Hengsberg</t>
  </si>
  <si>
    <t>Kitzeck im Sausal</t>
  </si>
  <si>
    <t>Lang</t>
  </si>
  <si>
    <t>Lebring-Sankt Margarethen</t>
  </si>
  <si>
    <t>Oberhaag</t>
  </si>
  <si>
    <t>Ragnitz</t>
  </si>
  <si>
    <t>Sankt Andrä-Höch</t>
  </si>
  <si>
    <t>Sankt Johann im Saggautal</t>
  </si>
  <si>
    <t>Sankt Nikolai im Sausal</t>
  </si>
  <si>
    <t>Tillmitsch</t>
  </si>
  <si>
    <t>Wagna</t>
  </si>
  <si>
    <t>Ehrenhausen an der Weinstraße</t>
  </si>
  <si>
    <t>Gamlitz</t>
  </si>
  <si>
    <t>Gleinstätten</t>
  </si>
  <si>
    <t>Heiligenkreuz am Waasen</t>
  </si>
  <si>
    <t>Leutschach an der Weinstraße</t>
  </si>
  <si>
    <t>Sankt Georgen an der Stiefing</t>
  </si>
  <si>
    <t>Schwarzautal</t>
  </si>
  <si>
    <t>Wildon</t>
  </si>
  <si>
    <t>Sankt Veit in der Südsteiermark</t>
  </si>
  <si>
    <t>Straß in Steiermark</t>
  </si>
  <si>
    <t>Eisenerz</t>
  </si>
  <si>
    <t>Leoben</t>
  </si>
  <si>
    <t>Kalwang</t>
  </si>
  <si>
    <t>Kammern im Liesingtal</t>
  </si>
  <si>
    <t>Kraubath an der Mur</t>
  </si>
  <si>
    <t>Mautern in Steiermark</t>
  </si>
  <si>
    <t>Niklasdorf</t>
  </si>
  <si>
    <t>Proleb</t>
  </si>
  <si>
    <t>Radmer</t>
  </si>
  <si>
    <t>Sankt Michael in Obersteiermark</t>
  </si>
  <si>
    <t>Sankt Peter-Freienstein</t>
  </si>
  <si>
    <t>Sankt Stefan ob Leoben</t>
  </si>
  <si>
    <t>Traboch</t>
  </si>
  <si>
    <t>Vordernberg</t>
  </si>
  <si>
    <t>Wald am Schoberpaß</t>
  </si>
  <si>
    <t>Trofaiach</t>
  </si>
  <si>
    <t>Aigen im Ennstal</t>
  </si>
  <si>
    <t>Liezen</t>
  </si>
  <si>
    <t>Altaussee</t>
  </si>
  <si>
    <t>Altenmarkt bei Sankt Gallen</t>
  </si>
  <si>
    <t>Ardning</t>
  </si>
  <si>
    <t>Bad Aussee</t>
  </si>
  <si>
    <t>Gröbming</t>
  </si>
  <si>
    <t>Grundlsee</t>
  </si>
  <si>
    <t>Haus</t>
  </si>
  <si>
    <t>Lassing</t>
  </si>
  <si>
    <t>Ramsau am Dachstein</t>
  </si>
  <si>
    <t>Selzthal</t>
  </si>
  <si>
    <t>Trieben</t>
  </si>
  <si>
    <t>Wildalpen</t>
  </si>
  <si>
    <t>Wörschach</t>
  </si>
  <si>
    <t>Admont</t>
  </si>
  <si>
    <t>Aich</t>
  </si>
  <si>
    <t>Bad Mitterndorf</t>
  </si>
  <si>
    <t>Gaishorn am See</t>
  </si>
  <si>
    <t>Irdning-Donnersbachtal</t>
  </si>
  <si>
    <t>Landl</t>
  </si>
  <si>
    <t>Michaelerberg-Pruggern</t>
  </si>
  <si>
    <t>Mitterberg-Sankt Martin</t>
  </si>
  <si>
    <t>Öblarn</t>
  </si>
  <si>
    <t>Rottenmann</t>
  </si>
  <si>
    <t>Sankt Gallen</t>
  </si>
  <si>
    <t>Schladming</t>
  </si>
  <si>
    <t>Sölk</t>
  </si>
  <si>
    <t>Stainach-Pürgg</t>
  </si>
  <si>
    <t>Mühlen</t>
  </si>
  <si>
    <t>Murau</t>
  </si>
  <si>
    <t>Niederwölz</t>
  </si>
  <si>
    <t>Sankt Peter am Kammersberg</t>
  </si>
  <si>
    <t>Schöder</t>
  </si>
  <si>
    <t>Krakau</t>
  </si>
  <si>
    <t>Neumarkt in der Steiermark</t>
  </si>
  <si>
    <t>Oberwölz</t>
  </si>
  <si>
    <t>Ranten</t>
  </si>
  <si>
    <t>Sankt Georgen am Kreischberg</t>
  </si>
  <si>
    <t>Sankt Lambrecht</t>
  </si>
  <si>
    <t>Scheifling</t>
  </si>
  <si>
    <t>Stadl-Predlitz</t>
  </si>
  <si>
    <t>Teufenbach-Katsch</t>
  </si>
  <si>
    <t>Krottendorf-Gaisfeld</t>
  </si>
  <si>
    <t>Voitsberg</t>
  </si>
  <si>
    <t>Ligist</t>
  </si>
  <si>
    <t>Mooskirchen</t>
  </si>
  <si>
    <t>Rosental an der Kainach</t>
  </si>
  <si>
    <t>Sankt Martin am Wöllmißberg</t>
  </si>
  <si>
    <t>Stallhofen</t>
  </si>
  <si>
    <t>Bärnbach</t>
  </si>
  <si>
    <t>Edelschrott</t>
  </si>
  <si>
    <t>Geistthal-Södingberg</t>
  </si>
  <si>
    <t>Hirschegg-Pack</t>
  </si>
  <si>
    <t>Kainach bei Voitsberg</t>
  </si>
  <si>
    <t>Köflach</t>
  </si>
  <si>
    <t>Maria Lankowitz</t>
  </si>
  <si>
    <t>Söding-Sankt Johann</t>
  </si>
  <si>
    <t>Albersdorf-Prebuch</t>
  </si>
  <si>
    <t>Weiz</t>
  </si>
  <si>
    <t>Fischbach</t>
  </si>
  <si>
    <t>Floing</t>
  </si>
  <si>
    <t>Gasen</t>
  </si>
  <si>
    <t>Markt Hartmannsdorf</t>
  </si>
  <si>
    <t>Hofstätten an der Raab</t>
  </si>
  <si>
    <t>Ludersdorf-Wilfersdorf</t>
  </si>
  <si>
    <t>Miesenbach bei Birkfeld</t>
  </si>
  <si>
    <t>Mitterdorf an der Raab</t>
  </si>
  <si>
    <t>Mortantsch</t>
  </si>
  <si>
    <t>Naas</t>
  </si>
  <si>
    <t>Puch bei Weiz</t>
  </si>
  <si>
    <t>Ratten</t>
  </si>
  <si>
    <t>Rettenegg</t>
  </si>
  <si>
    <t>Sankt Kathrein am Hauenstein</t>
  </si>
  <si>
    <t>Sankt Kathrein am Offenegg</t>
  </si>
  <si>
    <t>Sankt Margarethen an der Raab</t>
  </si>
  <si>
    <t>Sinabelkirchen</t>
  </si>
  <si>
    <t>Strallegg</t>
  </si>
  <si>
    <t>Thannhausen</t>
  </si>
  <si>
    <t>Anger</t>
  </si>
  <si>
    <t>Birkfeld</t>
  </si>
  <si>
    <t>Fladnitz an der Teichalm</t>
  </si>
  <si>
    <t xml:space="preserve">Gersdorf an der Feistritz </t>
  </si>
  <si>
    <t>Gleisdorf</t>
  </si>
  <si>
    <t>Gutenberg-Stenzengreith</t>
  </si>
  <si>
    <t>Ilztal</t>
  </si>
  <si>
    <t>Passail</t>
  </si>
  <si>
    <t>Pischelsdorf am Kulm</t>
  </si>
  <si>
    <t>Sankt Ruprecht an der Raab</t>
  </si>
  <si>
    <t>Fohnsdorf</t>
  </si>
  <si>
    <t>Murtal</t>
  </si>
  <si>
    <t>Gaal</t>
  </si>
  <si>
    <t>Hohentauern</t>
  </si>
  <si>
    <t>Kobenz</t>
  </si>
  <si>
    <t>Pusterwald</t>
  </si>
  <si>
    <t>Sankt Georgen ob Judenburg</t>
  </si>
  <si>
    <t>Sankt Peter ob Judenburg</t>
  </si>
  <si>
    <t>Seckau</t>
  </si>
  <si>
    <t>Unzmarkt-Frauenburg</t>
  </si>
  <si>
    <t>Zeltweg</t>
  </si>
  <si>
    <t>Lobmingtal</t>
  </si>
  <si>
    <t>Judenburg</t>
  </si>
  <si>
    <t>Knittelfeld</t>
  </si>
  <si>
    <t xml:space="preserve">Obdach </t>
  </si>
  <si>
    <t>Pöls-Oberkurzheim</t>
  </si>
  <si>
    <t>Pölstal</t>
  </si>
  <si>
    <t>Sankt Marein-Feistritz</t>
  </si>
  <si>
    <t>Sankt Margarethen bei Knittelfeld</t>
  </si>
  <si>
    <t>Spielberg</t>
  </si>
  <si>
    <t>Weißkirchen in Steiermark</t>
  </si>
  <si>
    <t>Breitenau am Hochlantsch</t>
  </si>
  <si>
    <t>Bruck-Mürzzuschlag</t>
  </si>
  <si>
    <t>Krieglach</t>
  </si>
  <si>
    <t>Langenwang</t>
  </si>
  <si>
    <t>Pernegg an der Mur</t>
  </si>
  <si>
    <t>Sankt Lorenzen im Mürztal</t>
  </si>
  <si>
    <t xml:space="preserve">Spital am Semmering </t>
  </si>
  <si>
    <t>Stanz im Mürztal</t>
  </si>
  <si>
    <t>Turnau</t>
  </si>
  <si>
    <t>Aflenz</t>
  </si>
  <si>
    <t>Bruck an der Mur</t>
  </si>
  <si>
    <t>Kapfenberg</t>
  </si>
  <si>
    <t>Kindberg</t>
  </si>
  <si>
    <t>Mariazell</t>
  </si>
  <si>
    <t>Mürzzuschlag</t>
  </si>
  <si>
    <t>Neuberg an der Mürz</t>
  </si>
  <si>
    <t>Sankt Barbara im Mürztal</t>
  </si>
  <si>
    <t>Sankt Marein im Mürztal</t>
  </si>
  <si>
    <t>Thörl</t>
  </si>
  <si>
    <t>Tragöß-Sankt Katharein</t>
  </si>
  <si>
    <t>Bad Blumau</t>
  </si>
  <si>
    <t>Hartberg-Fürstenfeld</t>
  </si>
  <si>
    <t>Buch-St. Magdalena</t>
  </si>
  <si>
    <t>Burgau</t>
  </si>
  <si>
    <t>Ebersdorf</t>
  </si>
  <si>
    <t>Friedberg</t>
  </si>
  <si>
    <t>Greinbach</t>
  </si>
  <si>
    <t>Großsteinbach</t>
  </si>
  <si>
    <t>Hartberg</t>
  </si>
  <si>
    <t>Hartberg-Umgebung</t>
  </si>
  <si>
    <t>Lafnitz</t>
  </si>
  <si>
    <t>Ottendorf an der Rittschein</t>
  </si>
  <si>
    <t>Pinggau</t>
  </si>
  <si>
    <t>Pöllauberg</t>
  </si>
  <si>
    <t>Sankt Jakob im Walde</t>
  </si>
  <si>
    <t>Sankt Johann in der Haide</t>
  </si>
  <si>
    <t>Sankt Lorenzen am Wechsel</t>
  </si>
  <si>
    <t>Schäffern</t>
  </si>
  <si>
    <t>Söchau</t>
  </si>
  <si>
    <t>Stubenberg</t>
  </si>
  <si>
    <t>Wenigzell</t>
  </si>
  <si>
    <t>Bad Waltersdorf</t>
  </si>
  <si>
    <t xml:space="preserve">Dechantskirchen </t>
  </si>
  <si>
    <t>Feistritztal</t>
  </si>
  <si>
    <t>Fürstenfeld</t>
  </si>
  <si>
    <t>Grafendorf bei Hartberg</t>
  </si>
  <si>
    <t>Großwilfersdorf</t>
  </si>
  <si>
    <t>Hartl</t>
  </si>
  <si>
    <t>Ilz</t>
  </si>
  <si>
    <t>Kaindorf</t>
  </si>
  <si>
    <t>Bad Loipersdorf</t>
  </si>
  <si>
    <t>Neudau</t>
  </si>
  <si>
    <t>Pöllau</t>
  </si>
  <si>
    <t>Rohr bei Hartberg</t>
  </si>
  <si>
    <t>Rohrbach an der Lafnitz</t>
  </si>
  <si>
    <t>Vorau</t>
  </si>
  <si>
    <t>Waldbach-Mönichwald</t>
  </si>
  <si>
    <t>Edelsbach bei Feldbach</t>
  </si>
  <si>
    <t>Südoststeiermark</t>
  </si>
  <si>
    <t>Eichkögl</t>
  </si>
  <si>
    <t>Halbenrain</t>
  </si>
  <si>
    <t>Jagerberg</t>
  </si>
  <si>
    <t>Kapfenstein</t>
  </si>
  <si>
    <t>Klöch</t>
  </si>
  <si>
    <t>Mettersdorf am Saßbach</t>
  </si>
  <si>
    <t>Tieschen</t>
  </si>
  <si>
    <t>Unterlamm</t>
  </si>
  <si>
    <t xml:space="preserve">Bad Gleichenberg </t>
  </si>
  <si>
    <t>Bad Radkersburg</t>
  </si>
  <si>
    <t>Deutsch Goritz</t>
  </si>
  <si>
    <t xml:space="preserve">Fehring </t>
  </si>
  <si>
    <t>Feldbach</t>
  </si>
  <si>
    <t>Gnas</t>
  </si>
  <si>
    <t>Kirchbach-Zerlach</t>
  </si>
  <si>
    <t>Kirchberg an der Raab</t>
  </si>
  <si>
    <t>Mureck</t>
  </si>
  <si>
    <t>Paldau</t>
  </si>
  <si>
    <t>Pirching am Traubenberg</t>
  </si>
  <si>
    <t>Riegersburg</t>
  </si>
  <si>
    <t>Sankt Anna am Aigen</t>
  </si>
  <si>
    <t>Sankt Peter am Ottersbach</t>
  </si>
  <si>
    <t>Sankt Stefan im Rosental</t>
  </si>
  <si>
    <t xml:space="preserve">Straden </t>
  </si>
  <si>
    <t>Gesamtsummen</t>
  </si>
  <si>
    <t>Finanzkraft 2022
für das Jahr 2024</t>
  </si>
  <si>
    <t>Strukturfonds 2022</t>
  </si>
  <si>
    <t>§ 24 Z2 FAG; 2022</t>
  </si>
  <si>
    <t>§ 25 FAG; 2022</t>
  </si>
  <si>
    <t>FK Graz: Minus 30 Mio</t>
  </si>
  <si>
    <t>Finanzkraft 2022 für das HJ 2024</t>
  </si>
  <si>
    <t>Umlage FK</t>
  </si>
  <si>
    <t>ABT 06</t>
  </si>
  <si>
    <t>§ 1 Abs 1 Zif 1 lit h StSPLFG</t>
  </si>
  <si>
    <t>ABT 08</t>
  </si>
  <si>
    <t xml:space="preserve">Gesamtsummen </t>
  </si>
  <si>
    <t>ABT 11</t>
  </si>
  <si>
    <t xml:space="preserve">Umlage FK </t>
  </si>
  <si>
    <t>Abteilung 8</t>
  </si>
  <si>
    <t>Abteilung 11</t>
  </si>
  <si>
    <t>unbedeckte Auszahlungen - § 1 Abs. 1 Z 1 lit c StSPLFG (StBHG)</t>
  </si>
  <si>
    <t>unbedeckte Auszahlungen - § 1 Abs. 1 Z 1 lit d StSPLFG (StSuG)</t>
  </si>
  <si>
    <t>unbedeckte Auszahlungen - § 1 Abs. 1 Z 1 lit e StSPLFG (StKJHG)</t>
  </si>
  <si>
    <t>unbedeckte Auszahlungen - § 1 Abs 1 Z1 lit. f StSPLFG (StGSchEG)</t>
  </si>
  <si>
    <t>unbedeckte Auszahlungen - § 1 Abs. 1 Z 3 StSPLFG Gutachten- StBHG</t>
  </si>
  <si>
    <t xml:space="preserve"> § 1 Abs. 1 Zif 1 lit a StSPLFG</t>
  </si>
  <si>
    <t>§ 1 Abs. 1 Zif 1 lit a StSPLFG</t>
  </si>
  <si>
    <t>§ 1 Abs 1 Zif 2 StSPLFG</t>
  </si>
  <si>
    <t>§ 1 Abs. 1 Z 1 lit c StSPLFG (StBHG)</t>
  </si>
  <si>
    <t>§ 1 Abs. 1 Z 1 lit d StSPLFG (StSuG)</t>
  </si>
  <si>
    <t>§ 1 Abs. 1 Z 1 lit e StSPLFG (StKJHG)</t>
  </si>
  <si>
    <t>§ 1 Abs 1 Z1 lit. f StSPLFG (StGSchEG)</t>
  </si>
  <si>
    <t xml:space="preserve"> § 1 Abs. 1 Z 3 StSPLFG Gutachten- StBHG</t>
  </si>
  <si>
    <t xml:space="preserve"> § 1 Abs. 1 Zif 1 lit h StSPLFG</t>
  </si>
  <si>
    <t xml:space="preserve"> § 1 Abs 1 Zif 2 StSPLFG</t>
  </si>
  <si>
    <t xml:space="preserve"> § 1 Abs. 1 Z 1 lit d StSPLFG (StSuG)</t>
  </si>
  <si>
    <t xml:space="preserve"> § 1 Abs 1 Z1 lit. f StSPLFG (StGSchEG)</t>
  </si>
  <si>
    <t xml:space="preserve"> § 1 Abs. 1 Z 1 lit c StSPLFG (StBHG)</t>
  </si>
  <si>
    <t>§ 1 Abs. 1 Z 3 StSPLFG Gutachten- StBHG</t>
  </si>
  <si>
    <t>§ 1 Abs 1 Zif 1 lit h StSPLFG (Präventionshilfen- Schulsozialarbeit)</t>
  </si>
  <si>
    <t>§ 1 Abs. 1 Zif 1 lit a StSPLFG (Pflege)</t>
  </si>
  <si>
    <t>§ 1 Abs 1 Zif 2 StSPLFG (24h-Betreuung)</t>
  </si>
  <si>
    <t>§ 1 Abs. 1 Z 1 lit d StSPLFG (StSuG/SHG)</t>
  </si>
  <si>
    <t>unbedeckte Auszahlungen - § 1 Abs 1 Zif 1 lit h StSPLFG (Präventionshilfen- Schulsozialarbeit)</t>
  </si>
  <si>
    <t>unbedeckte Auszahlungen - § 1 Abs. 1 Zif 1 lit a StSPLFG (Pflege)</t>
  </si>
  <si>
    <t>unbedeckte Auszahlungen - § 1 Abs 1 Zif 2 StSPLFG (24h-Betreuung)</t>
  </si>
  <si>
    <t>Kontrollfeld</t>
  </si>
  <si>
    <t xml:space="preserve">Kontrollfeld </t>
  </si>
  <si>
    <t>Einbehalt ERT</t>
  </si>
  <si>
    <t xml:space="preserve">Akontierung </t>
  </si>
  <si>
    <t xml:space="preserve"> § 2 Sozial und Pflegeleistungsumlage </t>
  </si>
  <si>
    <t xml:space="preserve">Summe Einbehalt ERT </t>
  </si>
  <si>
    <t>mtl Einbehalt ERT</t>
  </si>
  <si>
    <t>jährlicher Einbehalt ERT</t>
  </si>
  <si>
    <t>Bezirke</t>
  </si>
  <si>
    <t>mtl Einbehalt</t>
  </si>
  <si>
    <t>§ 2 StSPLFG Sozial- und Pflegeleistungsumlage_bezirksweise Umlage</t>
  </si>
  <si>
    <t>§ 2 StSPLFG Sozial- und Pflegeleistungsumlage_landesweite  Umlage</t>
  </si>
  <si>
    <t>Finanzkraft 2022 für das Jahr 2024</t>
  </si>
  <si>
    <t>Summe</t>
  </si>
  <si>
    <t>§ 2 StSPLFG Sozial- und Pflegeleistungsumlage (40% unbedeckte Auszahlungen)</t>
  </si>
  <si>
    <t>§ 2 StSPLFG Sozial- und Pflegeleistungsumlage (100% unbedeckte Auszahlungen)</t>
  </si>
  <si>
    <t xml:space="preserve">§ 2 Sozial und Pflegeleistungsumlage </t>
  </si>
  <si>
    <t>Summe Gesamt § 2 StSPLFG</t>
  </si>
  <si>
    <t xml:space="preserve">mtl Anteil </t>
  </si>
  <si>
    <t xml:space="preserve"> mtl Anteil </t>
  </si>
  <si>
    <t xml:space="preserve">mtl Anteil  </t>
  </si>
  <si>
    <t xml:space="preserve"> Bank</t>
  </si>
  <si>
    <t>Vergleich IST/PLAN</t>
  </si>
  <si>
    <t xml:space="preserve">Anteil je Abteilung </t>
  </si>
  <si>
    <t>PLAN 2024</t>
  </si>
  <si>
    <t>IST 2024</t>
  </si>
  <si>
    <t>Kontrolle 40%</t>
  </si>
  <si>
    <t>Gesamt</t>
  </si>
  <si>
    <t>jährlicher Einbehalt Umlage § 2 StSPLFG</t>
  </si>
  <si>
    <t>A6
0,36%</t>
  </si>
  <si>
    <t>A11
66,04%</t>
  </si>
  <si>
    <t>Schlussrechnung § 2 StSPLFG Sozial und Pflegeleistungsumlage 2024</t>
  </si>
  <si>
    <t>Graz*</t>
  </si>
  <si>
    <t>Finanzkraft in % (landesweise Berechnung)
Anteil 1/8</t>
  </si>
  <si>
    <t>Finanzkraft in % (bezirksweise Berechnung)
Anteil 7/8</t>
  </si>
  <si>
    <t>*</t>
  </si>
  <si>
    <t>Berechnung der Umlage nach § 2 StSPLFG der Stadt Graz beinhaltet den Einbehalt durch die Ertragsanteile ohne Berücksichtigung der Aktontierungen</t>
  </si>
  <si>
    <t>A8
33,60%</t>
  </si>
  <si>
    <t>Bezirk Graz</t>
  </si>
  <si>
    <t>Bezirk Deutschlandsberg</t>
  </si>
  <si>
    <t>Bezirk Graz-Umgebung</t>
  </si>
  <si>
    <t>Bezirk Leibnitz</t>
  </si>
  <si>
    <t>Bezirk Leoben</t>
  </si>
  <si>
    <t>Bezirk Liezen</t>
  </si>
  <si>
    <t>Bezirk Murau</t>
  </si>
  <si>
    <t>Bezirk Voitsberg</t>
  </si>
  <si>
    <t>Bezirk Weiz</t>
  </si>
  <si>
    <t>Bezirk Murtal</t>
  </si>
  <si>
    <t>Bezirk Bruck-Mürzzuschlag</t>
  </si>
  <si>
    <t>Bezirk Hartberg-Fürstenfeld</t>
  </si>
  <si>
    <t>Bezirk Südoststeiermark</t>
  </si>
  <si>
    <t>100% unbedeckte Auszahlungen PLAN 2024</t>
  </si>
  <si>
    <t>40% unbedeckte Auszahlungen IST 2024</t>
  </si>
  <si>
    <t>100% unbedeckte Auszahlungen IST 2024</t>
  </si>
  <si>
    <t>haushaltsinterne Vergütung</t>
  </si>
  <si>
    <r>
      <t>haushaltsinterne Vergütung
VASt 419/75113</t>
    </r>
    <r>
      <rPr>
        <b/>
        <u/>
        <sz val="11"/>
        <color theme="1"/>
        <rFont val="Calibri"/>
        <family val="2"/>
        <scheme val="minor"/>
      </rPr>
      <t>9</t>
    </r>
  </si>
  <si>
    <t>Schlussrechnung  § 2 StSPLFG Sozial und Pflegeleistungsumlage 2024 - Akontierung</t>
  </si>
  <si>
    <t>Akontierung tats im Jahr 2024</t>
  </si>
  <si>
    <r>
      <t xml:space="preserve">Guthaben (+) der Gemeinde /Forderung (-)an Gemeinde
</t>
    </r>
    <r>
      <rPr>
        <i/>
        <sz val="11"/>
        <color theme="1"/>
        <rFont val="Calibri"/>
        <family val="2"/>
        <scheme val="minor"/>
      </rPr>
      <t>(§ 2 Abs. 6 StSPLFG - Abrechnung Abteilung 11)</t>
    </r>
  </si>
  <si>
    <r>
      <t xml:space="preserve">Guthaben (+) der Gemeinde /Forderung (-)an Gemeinde
</t>
    </r>
    <r>
      <rPr>
        <i/>
        <sz val="11"/>
        <color theme="1"/>
        <rFont val="Calibri"/>
        <family val="2"/>
        <scheme val="minor"/>
      </rPr>
      <t>(§ 2 Abs. 6 StSPLFG - Abrechnung Abteilung 8)</t>
    </r>
  </si>
  <si>
    <r>
      <t xml:space="preserve">Guthaben (+) der Gemeinde /Forderung (-)an Gemeinde
</t>
    </r>
    <r>
      <rPr>
        <i/>
        <sz val="11"/>
        <color theme="1"/>
        <rFont val="Calibri"/>
        <family val="2"/>
        <scheme val="minor"/>
      </rPr>
      <t>(§ 2 Abs 5 StSPLFG - Abrechnung Abteilung 7)</t>
    </r>
  </si>
  <si>
    <t>Regresszahlung</t>
  </si>
  <si>
    <t xml:space="preserve">inkl. </t>
  </si>
  <si>
    <t>haushaltsinterne
 Vergütung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</si>
</sst>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0_ ;[Red]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</font>
    <font>
      <sz val="11"/>
      <color rgb="FF000000"/>
      <name val="Arial"/>
      <family val="2"/>
    </font>
    <font>
      <sz val="11"/>
      <color rgb="FF9C65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29BF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A8D9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25" borderId="0" applyNumberFormat="0" applyBorder="0" applyAlignment="0" applyProtection="0"/>
  </cellStyleXfs>
  <cellXfs count="20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/>
    <xf numFmtId="164" fontId="0" fillId="0" borderId="0" xfId="0" applyNumberFormat="1"/>
    <xf numFmtId="164" fontId="4" fillId="3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 wrapText="1"/>
    </xf>
    <xf numFmtId="164" fontId="3" fillId="0" borderId="0" xfId="0" applyNumberFormat="1" applyFont="1"/>
    <xf numFmtId="0" fontId="5" fillId="0" borderId="0" xfId="0" applyFont="1"/>
    <xf numFmtId="10" fontId="0" fillId="0" borderId="1" xfId="2" applyNumberFormat="1" applyFont="1" applyFill="1" applyBorder="1"/>
    <xf numFmtId="0" fontId="0" fillId="0" borderId="2" xfId="0" applyBorder="1"/>
    <xf numFmtId="164" fontId="0" fillId="0" borderId="2" xfId="0" applyNumberFormat="1" applyBorder="1"/>
    <xf numFmtId="10" fontId="0" fillId="0" borderId="2" xfId="2" applyNumberFormat="1" applyFont="1" applyFill="1" applyBorder="1"/>
    <xf numFmtId="164" fontId="3" fillId="5" borderId="0" xfId="0" applyNumberFormat="1" applyFont="1" applyFill="1"/>
    <xf numFmtId="0" fontId="0" fillId="0" borderId="0" xfId="0" applyFill="1"/>
    <xf numFmtId="164" fontId="3" fillId="4" borderId="0" xfId="0" applyNumberFormat="1" applyFont="1" applyFill="1"/>
    <xf numFmtId="164" fontId="3" fillId="6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0" fillId="0" borderId="4" xfId="0" applyNumberFormat="1" applyBorder="1"/>
    <xf numFmtId="164" fontId="0" fillId="0" borderId="0" xfId="0" applyNumberFormat="1" applyFill="1"/>
    <xf numFmtId="0" fontId="3" fillId="0" borderId="0" xfId="0" applyFont="1" applyAlignment="1">
      <alignment vertical="center"/>
    </xf>
    <xf numFmtId="0" fontId="5" fillId="12" borderId="0" xfId="0" applyFont="1" applyFill="1" applyAlignment="1">
      <alignment horizontal="center" vertical="center" wrapText="1"/>
    </xf>
    <xf numFmtId="0" fontId="5" fillId="13" borderId="0" xfId="0" applyFont="1" applyFill="1" applyAlignment="1">
      <alignment vertical="center" wrapText="1"/>
    </xf>
    <xf numFmtId="0" fontId="5" fillId="14" borderId="0" xfId="0" applyFont="1" applyFill="1" applyAlignment="1">
      <alignment vertical="center" wrapText="1"/>
    </xf>
    <xf numFmtId="0" fontId="5" fillId="15" borderId="0" xfId="0" applyFont="1" applyFill="1" applyAlignment="1">
      <alignment vertical="center" wrapText="1"/>
    </xf>
    <xf numFmtId="164" fontId="0" fillId="0" borderId="5" xfId="0" applyNumberFormat="1" applyBorder="1"/>
    <xf numFmtId="164" fontId="3" fillId="0" borderId="4" xfId="0" applyNumberFormat="1" applyFont="1" applyBorder="1"/>
    <xf numFmtId="10" fontId="1" fillId="0" borderId="3" xfId="2" applyNumberFormat="1" applyFont="1" applyFill="1" applyBorder="1"/>
    <xf numFmtId="0" fontId="3" fillId="17" borderId="0" xfId="0" applyFont="1" applyFill="1"/>
    <xf numFmtId="164" fontId="3" fillId="17" borderId="0" xfId="0" applyNumberFormat="1" applyFont="1" applyFill="1"/>
    <xf numFmtId="4" fontId="0" fillId="0" borderId="0" xfId="0" applyNumberFormat="1"/>
    <xf numFmtId="164" fontId="3" fillId="10" borderId="0" xfId="0" applyNumberFormat="1" applyFont="1" applyFill="1"/>
    <xf numFmtId="4" fontId="0" fillId="0" borderId="2" xfId="0" applyNumberFormat="1" applyBorder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164" fontId="0" fillId="0" borderId="0" xfId="0" applyNumberFormat="1" applyAlignment="1">
      <alignment horizontal="center"/>
    </xf>
    <xf numFmtId="164" fontId="3" fillId="3" borderId="0" xfId="0" applyNumberFormat="1" applyFont="1" applyFill="1"/>
    <xf numFmtId="164" fontId="3" fillId="0" borderId="0" xfId="0" applyNumberFormat="1" applyFont="1" applyFill="1" applyAlignment="1">
      <alignment horizontal="center" vertical="center" wrapText="1"/>
    </xf>
    <xf numFmtId="10" fontId="0" fillId="0" borderId="0" xfId="0" applyNumberFormat="1"/>
    <xf numFmtId="4" fontId="3" fillId="5" borderId="0" xfId="0" applyNumberFormat="1" applyFont="1" applyFill="1" applyAlignment="1">
      <alignment horizontal="center" vertical="center"/>
    </xf>
    <xf numFmtId="4" fontId="5" fillId="11" borderId="0" xfId="0" applyNumberFormat="1" applyFont="1" applyFill="1" applyAlignment="1">
      <alignment horizontal="center" vertical="center" wrapText="1"/>
    </xf>
    <xf numFmtId="4" fontId="3" fillId="17" borderId="0" xfId="0" applyNumberFormat="1" applyFont="1" applyFill="1"/>
    <xf numFmtId="4" fontId="5" fillId="12" borderId="0" xfId="0" applyNumberFormat="1" applyFont="1" applyFill="1" applyAlignment="1">
      <alignment horizontal="center" vertical="center" wrapText="1"/>
    </xf>
    <xf numFmtId="4" fontId="5" fillId="5" borderId="0" xfId="0" applyNumberFormat="1" applyFont="1" applyFill="1" applyAlignment="1">
      <alignment horizontal="center" vertical="center" wrapText="1"/>
    </xf>
    <xf numFmtId="4" fontId="5" fillId="9" borderId="0" xfId="0" applyNumberFormat="1" applyFont="1" applyFill="1" applyAlignment="1">
      <alignment horizontal="center" vertical="center" wrapText="1"/>
    </xf>
    <xf numFmtId="4" fontId="5" fillId="14" borderId="0" xfId="0" applyNumberFormat="1" applyFont="1" applyFill="1" applyAlignment="1">
      <alignment horizontal="center" vertical="center" wrapText="1"/>
    </xf>
    <xf numFmtId="4" fontId="5" fillId="15" borderId="0" xfId="0" applyNumberFormat="1" applyFont="1" applyFill="1" applyAlignment="1">
      <alignment horizontal="center" vertical="center" wrapText="1"/>
    </xf>
    <xf numFmtId="4" fontId="5" fillId="16" borderId="0" xfId="0" applyNumberFormat="1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164" fontId="5" fillId="11" borderId="4" xfId="0" applyNumberFormat="1" applyFont="1" applyFill="1" applyBorder="1" applyAlignment="1">
      <alignment vertical="center" wrapText="1"/>
    </xf>
    <xf numFmtId="164" fontId="5" fillId="12" borderId="0" xfId="0" applyNumberFormat="1" applyFont="1" applyFill="1" applyAlignment="1">
      <alignment horizontal="center" vertical="center" wrapText="1"/>
    </xf>
    <xf numFmtId="164" fontId="5" fillId="5" borderId="4" xfId="0" applyNumberFormat="1" applyFont="1" applyFill="1" applyBorder="1" applyAlignment="1">
      <alignment horizontal="center" vertical="center" wrapText="1"/>
    </xf>
    <xf numFmtId="164" fontId="5" fillId="13" borderId="0" xfId="0" applyNumberFormat="1" applyFont="1" applyFill="1" applyAlignment="1">
      <alignment vertical="center" wrapText="1"/>
    </xf>
    <xf numFmtId="164" fontId="5" fillId="14" borderId="0" xfId="0" applyNumberFormat="1" applyFont="1" applyFill="1" applyAlignment="1">
      <alignment vertical="center" wrapText="1"/>
    </xf>
    <xf numFmtId="164" fontId="5" fillId="15" borderId="0" xfId="0" applyNumberFormat="1" applyFont="1" applyFill="1" applyAlignment="1">
      <alignment vertical="center" wrapText="1"/>
    </xf>
    <xf numFmtId="164" fontId="5" fillId="16" borderId="0" xfId="0" applyNumberFormat="1" applyFont="1" applyFill="1" applyAlignment="1">
      <alignment vertical="center" wrapText="1"/>
    </xf>
    <xf numFmtId="164" fontId="5" fillId="2" borderId="0" xfId="0" applyNumberFormat="1" applyFont="1" applyFill="1" applyAlignment="1">
      <alignment vertical="center" wrapText="1"/>
    </xf>
    <xf numFmtId="164" fontId="5" fillId="0" borderId="0" xfId="0" applyNumberFormat="1" applyFont="1"/>
    <xf numFmtId="164" fontId="3" fillId="5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 wrapText="1"/>
    </xf>
    <xf numFmtId="164" fontId="5" fillId="9" borderId="0" xfId="0" applyNumberFormat="1" applyFont="1" applyFill="1" applyAlignment="1">
      <alignment vertical="center" wrapText="1"/>
    </xf>
    <xf numFmtId="164" fontId="6" fillId="0" borderId="0" xfId="0" applyNumberFormat="1" applyFont="1"/>
    <xf numFmtId="164" fontId="3" fillId="0" borderId="0" xfId="0" applyNumberFormat="1" applyFont="1" applyAlignment="1">
      <alignment vertical="center"/>
    </xf>
    <xf numFmtId="10" fontId="3" fillId="0" borderId="0" xfId="0" applyNumberFormat="1" applyFont="1"/>
    <xf numFmtId="164" fontId="3" fillId="18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9" fontId="0" fillId="0" borderId="0" xfId="0" applyNumberFormat="1"/>
    <xf numFmtId="164" fontId="5" fillId="11" borderId="0" xfId="0" applyNumberFormat="1" applyFont="1" applyFill="1" applyAlignment="1">
      <alignment horizontal="center" vertical="center" wrapText="1"/>
    </xf>
    <xf numFmtId="164" fontId="3" fillId="22" borderId="0" xfId="0" applyNumberFormat="1" applyFont="1" applyFill="1"/>
    <xf numFmtId="164" fontId="0" fillId="17" borderId="0" xfId="0" applyNumberFormat="1" applyFill="1"/>
    <xf numFmtId="164" fontId="0" fillId="17" borderId="2" xfId="0" applyNumberFormat="1" applyFill="1" applyBorder="1"/>
    <xf numFmtId="164" fontId="0" fillId="23" borderId="0" xfId="0" applyNumberFormat="1" applyFill="1"/>
    <xf numFmtId="164" fontId="3" fillId="19" borderId="0" xfId="0" applyNumberFormat="1" applyFont="1" applyFill="1"/>
    <xf numFmtId="164" fontId="3" fillId="21" borderId="0" xfId="0" applyNumberFormat="1" applyFont="1" applyFill="1"/>
    <xf numFmtId="164" fontId="4" fillId="10" borderId="0" xfId="0" applyNumberFormat="1" applyFont="1" applyFill="1"/>
    <xf numFmtId="0" fontId="0" fillId="0" borderId="0" xfId="0"/>
    <xf numFmtId="164" fontId="0" fillId="0" borderId="0" xfId="0" applyNumberFormat="1"/>
    <xf numFmtId="164" fontId="0" fillId="3" borderId="0" xfId="0" applyNumberFormat="1" applyFill="1"/>
    <xf numFmtId="164" fontId="0" fillId="0" borderId="2" xfId="0" applyNumberFormat="1" applyBorder="1"/>
    <xf numFmtId="164" fontId="5" fillId="3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/>
    <xf numFmtId="164" fontId="0" fillId="0" borderId="3" xfId="0" applyNumberFormat="1" applyBorder="1"/>
    <xf numFmtId="4" fontId="0" fillId="0" borderId="1" xfId="0" applyNumberFormat="1" applyBorder="1"/>
    <xf numFmtId="4" fontId="0" fillId="0" borderId="6" xfId="0" applyNumberFormat="1" applyBorder="1"/>
    <xf numFmtId="4" fontId="0" fillId="0" borderId="3" xfId="0" applyNumberFormat="1" applyBorder="1"/>
    <xf numFmtId="164" fontId="5" fillId="3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8" borderId="0" xfId="0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" fontId="0" fillId="0" borderId="0" xfId="0" applyNumberFormat="1" applyFill="1"/>
    <xf numFmtId="0" fontId="5" fillId="0" borderId="0" xfId="0" applyFont="1" applyFill="1" applyAlignment="1">
      <alignment vertical="center" wrapText="1"/>
    </xf>
    <xf numFmtId="10" fontId="3" fillId="0" borderId="0" xfId="0" applyNumberFormat="1" applyFont="1" applyAlignment="1">
      <alignment horizontal="center" vertical="center" wrapText="1"/>
    </xf>
    <xf numFmtId="10" fontId="0" fillId="0" borderId="0" xfId="2" applyNumberFormat="1" applyFont="1"/>
    <xf numFmtId="164" fontId="3" fillId="17" borderId="0" xfId="0" applyNumberFormat="1" applyFont="1" applyFill="1" applyAlignment="1">
      <alignment horizontal="center" vertical="center" wrapText="1"/>
    </xf>
    <xf numFmtId="164" fontId="0" fillId="0" borderId="0" xfId="0" applyNumberFormat="1"/>
    <xf numFmtId="164" fontId="3" fillId="3" borderId="0" xfId="0" applyNumberFormat="1" applyFont="1" applyFill="1" applyAlignment="1">
      <alignment horizontal="center" vertical="center" wrapText="1"/>
    </xf>
    <xf numFmtId="164" fontId="3" fillId="9" borderId="0" xfId="0" applyNumberFormat="1" applyFont="1" applyFill="1" applyAlignment="1">
      <alignment horizontal="center" vertical="center" wrapText="1"/>
    </xf>
    <xf numFmtId="164" fontId="0" fillId="0" borderId="0" xfId="0" applyNumberFormat="1"/>
    <xf numFmtId="10" fontId="0" fillId="0" borderId="0" xfId="0" applyNumberFormat="1"/>
    <xf numFmtId="164" fontId="3" fillId="26" borderId="0" xfId="0" applyNumberFormat="1" applyFont="1" applyFill="1" applyAlignment="1">
      <alignment horizontal="center" vertical="center" wrapText="1"/>
    </xf>
    <xf numFmtId="0" fontId="0" fillId="0" borderId="8" xfId="0" applyBorder="1"/>
    <xf numFmtId="0" fontId="0" fillId="0" borderId="8" xfId="0" applyFill="1" applyBorder="1"/>
    <xf numFmtId="164" fontId="0" fillId="0" borderId="8" xfId="0" applyNumberFormat="1" applyBorder="1"/>
    <xf numFmtId="10" fontId="0" fillId="0" borderId="8" xfId="0" applyNumberFormat="1" applyBorder="1"/>
    <xf numFmtId="4" fontId="0" fillId="0" borderId="8" xfId="0" applyNumberFormat="1" applyBorder="1"/>
    <xf numFmtId="0" fontId="0" fillId="0" borderId="9" xfId="0" applyBorder="1"/>
    <xf numFmtId="164" fontId="0" fillId="0" borderId="9" xfId="0" applyNumberFormat="1" applyBorder="1"/>
    <xf numFmtId="10" fontId="0" fillId="0" borderId="9" xfId="0" applyNumberFormat="1" applyBorder="1"/>
    <xf numFmtId="4" fontId="0" fillId="0" borderId="9" xfId="0" applyNumberFormat="1" applyBorder="1"/>
    <xf numFmtId="0" fontId="3" fillId="12" borderId="0" xfId="0" applyFont="1" applyFill="1" applyAlignment="1">
      <alignment horizontal="center" vertical="center" wrapText="1"/>
    </xf>
    <xf numFmtId="0" fontId="3" fillId="27" borderId="0" xfId="0" applyFont="1" applyFill="1" applyAlignment="1">
      <alignment horizontal="center" vertical="center" wrapText="1"/>
    </xf>
    <xf numFmtId="0" fontId="3" fillId="28" borderId="0" xfId="0" applyFont="1" applyFill="1" applyAlignment="1">
      <alignment horizontal="center" vertical="center" wrapText="1"/>
    </xf>
    <xf numFmtId="0" fontId="0" fillId="0" borderId="0" xfId="0" applyFill="1" applyBorder="1"/>
    <xf numFmtId="164" fontId="3" fillId="0" borderId="8" xfId="0" applyNumberFormat="1" applyFont="1" applyBorder="1"/>
    <xf numFmtId="10" fontId="3" fillId="0" borderId="8" xfId="0" applyNumberFormat="1" applyFont="1" applyBorder="1"/>
    <xf numFmtId="4" fontId="3" fillId="0" borderId="8" xfId="0" applyNumberFormat="1" applyFont="1" applyBorder="1"/>
    <xf numFmtId="164" fontId="3" fillId="2" borderId="0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 wrapText="1"/>
    </xf>
    <xf numFmtId="164" fontId="3" fillId="9" borderId="8" xfId="0" applyNumberFormat="1" applyFont="1" applyFill="1" applyBorder="1" applyAlignment="1">
      <alignment horizontal="center" vertical="center" wrapText="1"/>
    </xf>
    <xf numFmtId="164" fontId="3" fillId="15" borderId="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13" borderId="8" xfId="0" applyFont="1" applyFill="1" applyBorder="1" applyAlignment="1">
      <alignment vertical="center" wrapText="1"/>
    </xf>
    <xf numFmtId="0" fontId="5" fillId="14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5" fillId="15" borderId="8" xfId="0" applyFont="1" applyFill="1" applyBorder="1" applyAlignment="1">
      <alignment vertical="center" wrapText="1"/>
    </xf>
    <xf numFmtId="0" fontId="0" fillId="0" borderId="8" xfId="0" applyFill="1" applyBorder="1" applyAlignment="1">
      <alignment horizontal="center"/>
    </xf>
    <xf numFmtId="164" fontId="3" fillId="15" borderId="8" xfId="0" applyNumberFormat="1" applyFont="1" applyFill="1" applyBorder="1"/>
    <xf numFmtId="164" fontId="3" fillId="29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/>
    </xf>
    <xf numFmtId="0" fontId="5" fillId="1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164" fontId="3" fillId="29" borderId="8" xfId="0" applyNumberFormat="1" applyFont="1" applyFill="1" applyBorder="1"/>
    <xf numFmtId="0" fontId="5" fillId="0" borderId="0" xfId="0" applyFont="1" applyFill="1" applyAlignment="1">
      <alignment vertical="center"/>
    </xf>
    <xf numFmtId="164" fontId="3" fillId="24" borderId="0" xfId="0" applyNumberFormat="1" applyFont="1" applyFill="1" applyAlignment="1">
      <alignment horizontal="center" vertical="center" wrapText="1"/>
    </xf>
    <xf numFmtId="164" fontId="0" fillId="24" borderId="8" xfId="0" applyNumberFormat="1" applyFill="1" applyBorder="1"/>
    <xf numFmtId="164" fontId="3" fillId="24" borderId="8" xfId="0" applyNumberFormat="1" applyFont="1" applyFill="1" applyBorder="1"/>
    <xf numFmtId="164" fontId="0" fillId="24" borderId="9" xfId="0" applyNumberFormat="1" applyFill="1" applyBorder="1"/>
    <xf numFmtId="164" fontId="3" fillId="24" borderId="0" xfId="0" applyNumberFormat="1" applyFont="1" applyFill="1"/>
    <xf numFmtId="4" fontId="0" fillId="24" borderId="8" xfId="0" applyNumberFormat="1" applyFill="1" applyBorder="1"/>
    <xf numFmtId="0" fontId="3" fillId="0" borderId="0" xfId="0" applyFont="1" applyBorder="1" applyAlignment="1">
      <alignment horizontal="center" vertical="center" wrapText="1"/>
    </xf>
    <xf numFmtId="164" fontId="0" fillId="0" borderId="0" xfId="0" applyNumberFormat="1" applyBorder="1"/>
    <xf numFmtId="0" fontId="3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Border="1"/>
    <xf numFmtId="44" fontId="3" fillId="0" borderId="0" xfId="1" applyFont="1" applyFill="1" applyAlignment="1">
      <alignment horizontal="center" vertical="center" wrapText="1"/>
    </xf>
    <xf numFmtId="164" fontId="3" fillId="0" borderId="0" xfId="0" applyNumberFormat="1" applyFont="1" applyFill="1"/>
    <xf numFmtId="164" fontId="0" fillId="0" borderId="4" xfId="0" applyNumberFormat="1" applyFill="1" applyBorder="1"/>
    <xf numFmtId="164" fontId="0" fillId="0" borderId="0" xfId="0" applyNumberForma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64" fontId="3" fillId="0" borderId="0" xfId="0" applyNumberFormat="1" applyFont="1" applyFill="1" applyBorder="1"/>
    <xf numFmtId="10" fontId="0" fillId="0" borderId="0" xfId="2" applyNumberFormat="1" applyFont="1" applyFill="1" applyBorder="1"/>
    <xf numFmtId="164" fontId="0" fillId="0" borderId="0" xfId="0" applyNumberFormat="1" applyFont="1"/>
    <xf numFmtId="164" fontId="0" fillId="0" borderId="1" xfId="0" applyNumberFormat="1" applyFill="1" applyBorder="1"/>
    <xf numFmtId="164" fontId="0" fillId="0" borderId="14" xfId="0" applyNumberFormat="1" applyFill="1" applyBorder="1"/>
    <xf numFmtId="4" fontId="0" fillId="0" borderId="1" xfId="0" applyNumberFormat="1" applyFill="1" applyBorder="1"/>
    <xf numFmtId="164" fontId="5" fillId="11" borderId="0" xfId="0" applyNumberFormat="1" applyFont="1" applyFill="1" applyBorder="1" applyAlignment="1">
      <alignment vertical="center" wrapText="1"/>
    </xf>
    <xf numFmtId="164" fontId="5" fillId="5" borderId="0" xfId="0" applyNumberFormat="1" applyFont="1" applyFill="1" applyBorder="1" applyAlignment="1">
      <alignment horizontal="center" vertical="center" wrapText="1"/>
    </xf>
    <xf numFmtId="164" fontId="5" fillId="12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4" fontId="0" fillId="0" borderId="0" xfId="0" applyNumberFormat="1" applyFill="1" applyBorder="1"/>
    <xf numFmtId="164" fontId="5" fillId="13" borderId="0" xfId="0" applyNumberFormat="1" applyFont="1" applyFill="1" applyBorder="1" applyAlignment="1">
      <alignment vertical="center" wrapText="1"/>
    </xf>
    <xf numFmtId="164" fontId="5" fillId="14" borderId="0" xfId="0" applyNumberFormat="1" applyFont="1" applyFill="1" applyBorder="1" applyAlignment="1">
      <alignment vertical="center" wrapText="1"/>
    </xf>
    <xf numFmtId="164" fontId="5" fillId="15" borderId="0" xfId="0" applyNumberFormat="1" applyFont="1" applyFill="1" applyBorder="1" applyAlignment="1">
      <alignment vertical="center" wrapText="1"/>
    </xf>
    <xf numFmtId="164" fontId="5" fillId="16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vertical="center" wrapText="1"/>
    </xf>
    <xf numFmtId="164" fontId="3" fillId="18" borderId="0" xfId="0" applyNumberFormat="1" applyFont="1" applyFill="1" applyBorder="1" applyAlignment="1">
      <alignment horizontal="center"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/>
    <xf numFmtId="0" fontId="5" fillId="0" borderId="0" xfId="0" applyFont="1" applyBorder="1"/>
    <xf numFmtId="164" fontId="12" fillId="0" borderId="0" xfId="0" applyNumberFormat="1" applyFont="1" applyFill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4" borderId="0" xfId="0" applyFont="1" applyFill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/>
    </xf>
    <xf numFmtId="4" fontId="3" fillId="4" borderId="0" xfId="0" applyNumberFormat="1" applyFont="1" applyFill="1" applyAlignment="1">
      <alignment horizontal="center" vertical="center"/>
    </xf>
    <xf numFmtId="4" fontId="3" fillId="6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</cellXfs>
  <cellStyles count="20">
    <cellStyle name="Gut 2" xfId="3" xr:uid="{00000000-0005-0000-0000-000000000000}"/>
    <cellStyle name="Komma 2" xfId="6" xr:uid="{00000000-0005-0000-0000-000001000000}"/>
    <cellStyle name="Komma 2 2" xfId="10" xr:uid="{00000000-0005-0000-0000-000002000000}"/>
    <cellStyle name="Komma 2 3" xfId="14" xr:uid="{00000000-0005-0000-0000-000003000000}"/>
    <cellStyle name="Komma 3" xfId="5" xr:uid="{00000000-0005-0000-0000-000004000000}"/>
    <cellStyle name="Komma 4" xfId="9" xr:uid="{00000000-0005-0000-0000-000005000000}"/>
    <cellStyle name="Komma 5" xfId="13" xr:uid="{00000000-0005-0000-0000-000006000000}"/>
    <cellStyle name="Neutral 2" xfId="19" xr:uid="{48066034-ADD9-4015-94B6-6BC6939B2A2A}"/>
    <cellStyle name="Prozent" xfId="2" builtinId="5"/>
    <cellStyle name="Standard" xfId="0" builtinId="0"/>
    <cellStyle name="Standard 2" xfId="4" xr:uid="{00000000-0005-0000-0000-00000A000000}"/>
    <cellStyle name="Standard 2 2" xfId="8" xr:uid="{00000000-0005-0000-0000-00000B000000}"/>
    <cellStyle name="Währung" xfId="1" builtinId="4"/>
    <cellStyle name="Währung 2" xfId="7" xr:uid="{00000000-0005-0000-0000-00000E000000}"/>
    <cellStyle name="Währung 2 2" xfId="11" xr:uid="{00000000-0005-0000-0000-00000F000000}"/>
    <cellStyle name="Währung 2 3" xfId="15" xr:uid="{00000000-0005-0000-0000-000010000000}"/>
    <cellStyle name="Währung 3" xfId="12" xr:uid="{00000000-0005-0000-0000-000011000000}"/>
    <cellStyle name="Währung 4" xfId="16" xr:uid="{00000000-0005-0000-0000-000012000000}"/>
    <cellStyle name="Währung 5" xfId="17" xr:uid="{FA0BFC21-CF2A-4EE5-9191-C5A3D3143365}"/>
    <cellStyle name="Währung 6" xfId="18" xr:uid="{5DA787FE-283B-45F2-B5CC-E01E93A4BF02}"/>
  </cellStyles>
  <dxfs count="0"/>
  <tableStyles count="0" defaultTableStyle="TableStyleMedium2" defaultPivotStyle="PivotStyleLight16"/>
  <colors>
    <mruColors>
      <color rgb="FF6699FF"/>
      <color rgb="FFECA8D9"/>
      <color rgb="FFFFFF66"/>
      <color rgb="FFE5F60A"/>
      <color rgb="FFF8FCD0"/>
      <color rgb="FFFFFF99"/>
      <color rgb="FFFB0B05"/>
      <color rgb="FF66FFFF"/>
      <color rgb="FF7CD8E2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52DAB-A1C9-437A-84D0-60B743D3EF42}">
  <sheetPr>
    <tabColor rgb="FF92D050"/>
    <pageSetUpPr fitToPage="1"/>
  </sheetPr>
  <dimension ref="A1:U316"/>
  <sheetViews>
    <sheetView tabSelected="1" topLeftCell="E1" workbookViewId="0">
      <selection activeCell="T3" sqref="T3"/>
    </sheetView>
  </sheetViews>
  <sheetFormatPr baseColWidth="10" defaultRowHeight="15" x14ac:dyDescent="0.25"/>
  <cols>
    <col min="1" max="1" width="6" style="82" bestFit="1" customWidth="1"/>
    <col min="2" max="2" width="31.5703125" style="82" bestFit="1" customWidth="1"/>
    <col min="3" max="3" width="19.85546875" style="82" bestFit="1" customWidth="1"/>
    <col min="4" max="4" width="15.42578125" style="83" bestFit="1" customWidth="1"/>
    <col min="5" max="5" width="15" style="82" bestFit="1" customWidth="1"/>
    <col min="6" max="6" width="15" style="41" bestFit="1" customWidth="1"/>
    <col min="7" max="7" width="16.28515625" style="113" bestFit="1" customWidth="1"/>
    <col min="8" max="10" width="15" style="113" customWidth="1"/>
    <col min="11" max="11" width="13.7109375" bestFit="1" customWidth="1"/>
    <col min="12" max="12" width="15.28515625" customWidth="1"/>
    <col min="13" max="13" width="15.42578125" style="109" customWidth="1"/>
    <col min="14" max="14" width="3.85546875" customWidth="1"/>
    <col min="15" max="15" width="11.28515625" bestFit="1" customWidth="1"/>
    <col min="16" max="17" width="13.85546875" bestFit="1" customWidth="1"/>
    <col min="19" max="19" width="16.42578125" style="112" customWidth="1"/>
    <col min="20" max="20" width="16.5703125" style="112" customWidth="1"/>
    <col min="21" max="21" width="15.7109375" style="112" customWidth="1"/>
  </cols>
  <sheetData>
    <row r="1" spans="1:21" ht="30.75" customHeight="1" x14ac:dyDescent="0.25">
      <c r="A1" s="191" t="s">
        <v>367</v>
      </c>
      <c r="B1" s="191"/>
      <c r="C1" s="191"/>
      <c r="D1" s="191"/>
      <c r="E1" s="191"/>
      <c r="F1" s="191"/>
      <c r="G1" s="110" t="s">
        <v>360</v>
      </c>
      <c r="H1" s="110" t="s">
        <v>360</v>
      </c>
      <c r="I1" s="111" t="s">
        <v>361</v>
      </c>
      <c r="J1" s="111" t="s">
        <v>361</v>
      </c>
      <c r="K1" s="110" t="s">
        <v>360</v>
      </c>
      <c r="L1" s="111" t="s">
        <v>361</v>
      </c>
      <c r="M1" s="149" t="s">
        <v>358</v>
      </c>
      <c r="O1" s="190" t="s">
        <v>359</v>
      </c>
      <c r="P1" s="190"/>
      <c r="Q1" s="190"/>
      <c r="S1" s="110" t="s">
        <v>360</v>
      </c>
      <c r="T1" s="111" t="s">
        <v>361</v>
      </c>
      <c r="U1" s="131" t="s">
        <v>358</v>
      </c>
    </row>
    <row r="2" spans="1:21" ht="120" x14ac:dyDescent="0.25">
      <c r="A2" s="2" t="s">
        <v>0</v>
      </c>
      <c r="B2" s="2" t="s">
        <v>1</v>
      </c>
      <c r="C2" s="2" t="s">
        <v>2</v>
      </c>
      <c r="D2" s="6" t="s">
        <v>295</v>
      </c>
      <c r="E2" s="6" t="s">
        <v>369</v>
      </c>
      <c r="F2" s="106" t="s">
        <v>370</v>
      </c>
      <c r="G2" s="114" t="s">
        <v>387</v>
      </c>
      <c r="H2" s="114" t="s">
        <v>388</v>
      </c>
      <c r="I2" s="114" t="s">
        <v>389</v>
      </c>
      <c r="J2" s="114" t="s">
        <v>388</v>
      </c>
      <c r="K2" s="108" t="s">
        <v>364</v>
      </c>
      <c r="L2" s="108" t="s">
        <v>364</v>
      </c>
      <c r="M2" s="149" t="s">
        <v>396</v>
      </c>
      <c r="O2" s="125" t="s">
        <v>365</v>
      </c>
      <c r="P2" s="124" t="s">
        <v>373</v>
      </c>
      <c r="Q2" s="126" t="s">
        <v>366</v>
      </c>
      <c r="R2" s="1"/>
      <c r="S2" s="114" t="s">
        <v>390</v>
      </c>
      <c r="T2" s="114" t="s">
        <v>399</v>
      </c>
      <c r="U2" s="114" t="s">
        <v>391</v>
      </c>
    </row>
    <row r="3" spans="1:21" s="82" customFormat="1" x14ac:dyDescent="0.25">
      <c r="A3" s="192" t="s">
        <v>374</v>
      </c>
      <c r="B3" s="193"/>
      <c r="C3" s="194"/>
      <c r="D3" s="117"/>
      <c r="E3" s="118"/>
      <c r="F3" s="118"/>
      <c r="G3" s="130">
        <f>'Grunddaten § 2 SPU_100% PLAN'!M3</f>
        <v>269872588.42428243</v>
      </c>
      <c r="H3" s="130">
        <f>'Grunddaten § 2 SPU_40% PLAN'!M3</f>
        <v>107949035.36971298</v>
      </c>
      <c r="I3" s="130">
        <f>'Grunddaten § 2 SPU_100%_IST'!M3</f>
        <v>307424441.71333343</v>
      </c>
      <c r="J3" s="130">
        <f>'Grunddaten § 2 SPU_40%_IST'!N3</f>
        <v>122969776.68533334</v>
      </c>
      <c r="K3" s="119"/>
      <c r="L3" s="119"/>
      <c r="M3" s="150"/>
      <c r="N3" s="119"/>
      <c r="O3" s="117"/>
      <c r="P3" s="117"/>
      <c r="Q3" s="117"/>
      <c r="R3" s="33"/>
      <c r="S3" s="112"/>
      <c r="T3" s="112"/>
      <c r="U3" s="112"/>
    </row>
    <row r="4" spans="1:21" x14ac:dyDescent="0.25">
      <c r="A4" s="115">
        <v>60101</v>
      </c>
      <c r="B4" s="116" t="s">
        <v>368</v>
      </c>
      <c r="C4" s="115" t="s">
        <v>3</v>
      </c>
      <c r="D4" s="117">
        <f>Finanzkraft!H3</f>
        <v>646049147.99000001</v>
      </c>
      <c r="E4" s="118">
        <f>'landesw Umlage § 2_IST'!E3</f>
        <v>0.30569129568451786</v>
      </c>
      <c r="F4" s="118">
        <f>'bezirksw Umlage § 2_IST'!E3</f>
        <v>1</v>
      </c>
      <c r="G4" s="129"/>
      <c r="H4" s="129"/>
      <c r="I4" s="129"/>
      <c r="J4" s="129"/>
      <c r="K4" s="119">
        <f>'Umlage Gesamt § 2 PLAN'!AE3</f>
        <v>2171089.9139127382</v>
      </c>
      <c r="L4" s="119">
        <f>'Umlage Gesamt § 2_IST'!AM3</f>
        <v>1973738.6960272272</v>
      </c>
      <c r="M4" s="150">
        <f>K4-L4</f>
        <v>197351.217885511</v>
      </c>
      <c r="N4" s="119"/>
      <c r="O4" s="117">
        <f>'Grunddaten § 2 SPU_40%_IST'!$B$18*Schlussrechnung!M4</f>
        <v>706.42357827034766</v>
      </c>
      <c r="P4" s="117">
        <f>'Grunddaten § 2 SPU_40%_IST'!$D$18*Schlussrechnung!M4</f>
        <v>66307.749221781647</v>
      </c>
      <c r="Q4" s="117">
        <f>'Grunddaten § 2 SPU_40%_IST'!$I$18*Schlussrechnung!M4</f>
        <v>130337.04508545902</v>
      </c>
      <c r="R4" s="33"/>
      <c r="S4" s="112">
        <f>'Umlage Gesamt § 2 PLAN'!W3+'Umlage Gesamt § 2 PLAN'!Y3+'Umlage Gesamt § 2 PLAN'!Z3+'Umlage Gesamt § 2 PLAN'!AA3</f>
        <v>109374184.52216265</v>
      </c>
      <c r="T4" s="112">
        <f>'Umlage Gesamt § 2_IST'!X3+'Umlage Gesamt § 2_IST'!AB3+'Umlage Gesamt § 2_IST'!AD3+'Umlage Gesamt § 2_IST'!AF3</f>
        <v>124681303.82931867</v>
      </c>
      <c r="U4" s="112">
        <f>T4-S4</f>
        <v>15307119.307156026</v>
      </c>
    </row>
    <row r="5" spans="1:21" s="82" customFormat="1" x14ac:dyDescent="0.25">
      <c r="A5" s="192" t="s">
        <v>375</v>
      </c>
      <c r="B5" s="193"/>
      <c r="C5" s="194"/>
      <c r="D5" s="117"/>
      <c r="E5" s="118"/>
      <c r="F5" s="118"/>
      <c r="G5" s="130">
        <f>'Grunddaten § 2 SPU_100% PLAN'!M4</f>
        <v>57049010.041450202</v>
      </c>
      <c r="H5" s="130">
        <f>'Grunddaten § 2 SPU_40% PLAN'!M4</f>
        <v>22819604.016580082</v>
      </c>
      <c r="I5" s="130">
        <f>'Grunddaten § 2 SPU_100%_IST'!M4</f>
        <v>61373167.36666666</v>
      </c>
      <c r="J5" s="130">
        <f>'Grunddaten § 2 SPU_40%_IST'!N4</f>
        <v>24549266.946666665</v>
      </c>
      <c r="K5" s="119"/>
      <c r="L5" s="119"/>
      <c r="M5" s="150"/>
      <c r="N5" s="119"/>
      <c r="O5" s="117"/>
      <c r="P5" s="117"/>
      <c r="Q5" s="117"/>
      <c r="R5" s="33"/>
      <c r="S5" s="112"/>
      <c r="T5" s="112"/>
      <c r="U5" s="112"/>
    </row>
    <row r="6" spans="1:21" x14ac:dyDescent="0.25">
      <c r="A6" s="115">
        <v>60305</v>
      </c>
      <c r="B6" s="115" t="s">
        <v>4</v>
      </c>
      <c r="C6" s="115" t="s">
        <v>5</v>
      </c>
      <c r="D6" s="117">
        <f>Finanzkraft!H4</f>
        <v>4970138.26</v>
      </c>
      <c r="E6" s="118">
        <f>'landesw Umlage § 2_IST'!E4</f>
        <v>2.3517220155116004E-3</v>
      </c>
      <c r="F6" s="118">
        <f>'bezirksw Umlage § 2_IST'!E4</f>
        <v>5.3646426274570384E-2</v>
      </c>
      <c r="G6" s="129"/>
      <c r="H6" s="129"/>
      <c r="I6" s="129"/>
      <c r="J6" s="129"/>
      <c r="K6" s="119">
        <f>'Umlage Gesamt § 2 PLAN'!AE4</f>
        <v>1202943.9355982407</v>
      </c>
      <c r="L6" s="119">
        <f>'Umlage Gesamt § 2_IST'!AM4</f>
        <v>1298961.8696463255</v>
      </c>
      <c r="M6" s="150">
        <f t="shared" ref="M6:M71" si="0">K6-L6</f>
        <v>-96017.934048084775</v>
      </c>
      <c r="N6" s="119"/>
      <c r="O6" s="117">
        <f>'Grunddaten § 2 SPU_40%_IST'!$B$18*Schlussrechnung!M6</f>
        <v>-343.69857594557135</v>
      </c>
      <c r="P6" s="117">
        <f>'Grunddaten § 2 SPU_40%_IST'!$D$18*Schlussrechnung!M6</f>
        <v>-32260.926280918597</v>
      </c>
      <c r="Q6" s="117">
        <f>'Grunddaten § 2 SPU_40%_IST'!$I$18*Schlussrechnung!M6</f>
        <v>-63413.309191220607</v>
      </c>
      <c r="R6" s="33"/>
    </row>
    <row r="7" spans="1:21" x14ac:dyDescent="0.25">
      <c r="A7" s="115">
        <v>60318</v>
      </c>
      <c r="B7" s="115" t="s">
        <v>6</v>
      </c>
      <c r="C7" s="115" t="s">
        <v>5</v>
      </c>
      <c r="D7" s="117">
        <f>Finanzkraft!H5</f>
        <v>10173254.630000001</v>
      </c>
      <c r="E7" s="118">
        <f>'landesw Umlage § 2_IST'!E5</f>
        <v>4.8136823627872921E-3</v>
      </c>
      <c r="F7" s="118">
        <f>'bezirksw Umlage § 2_IST'!E5</f>
        <v>0.10980755985664005</v>
      </c>
      <c r="G7" s="129"/>
      <c r="H7" s="129"/>
      <c r="I7" s="129"/>
      <c r="J7" s="129"/>
      <c r="K7" s="119">
        <f>'Umlage Gesamt § 2 PLAN'!AE5</f>
        <v>2465733.2576765474</v>
      </c>
      <c r="L7" s="119">
        <f>'Umlage Gesamt § 2_IST'!AM5</f>
        <v>2658813.3293847111</v>
      </c>
      <c r="M7" s="150">
        <f t="shared" si="0"/>
        <v>-193080.07170816371</v>
      </c>
      <c r="N7" s="119"/>
      <c r="O7" s="117">
        <f>'Grunddaten § 2 SPU_40%_IST'!$B$18*Schlussrechnung!M7</f>
        <v>-691.13490461408594</v>
      </c>
      <c r="P7" s="117">
        <f>'Grunddaten § 2 SPU_40%_IST'!$D$18*Schlussrechnung!M7</f>
        <v>-64872.693017662277</v>
      </c>
      <c r="Q7" s="117">
        <f>'Grunddaten § 2 SPU_40%_IST'!$I$18*Schlussrechnung!M7</f>
        <v>-127516.24378588736</v>
      </c>
      <c r="R7" s="33"/>
    </row>
    <row r="8" spans="1:21" x14ac:dyDescent="0.25">
      <c r="A8" s="115">
        <v>60323</v>
      </c>
      <c r="B8" s="115" t="s">
        <v>7</v>
      </c>
      <c r="C8" s="115" t="s">
        <v>5</v>
      </c>
      <c r="D8" s="117">
        <f>Finanzkraft!H6</f>
        <v>2185328.2599999998</v>
      </c>
      <c r="E8" s="118">
        <f>'landesw Umlage § 2_IST'!E6</f>
        <v>1.0340325180735834E-3</v>
      </c>
      <c r="F8" s="118">
        <f>'bezirksw Umlage § 2_IST'!E6</f>
        <v>2.3587885336981584E-2</v>
      </c>
      <c r="G8" s="129"/>
      <c r="H8" s="129"/>
      <c r="I8" s="129"/>
      <c r="J8" s="129"/>
      <c r="K8" s="119">
        <f>'Umlage Gesamt § 2 PLAN'!AE6</f>
        <v>522768.62792016088</v>
      </c>
      <c r="L8" s="119">
        <f>'Umlage Gesamt § 2_IST'!AM6</f>
        <v>571142.67931865365</v>
      </c>
      <c r="M8" s="150">
        <f t="shared" si="0"/>
        <v>-48374.051398492767</v>
      </c>
      <c r="N8" s="119"/>
      <c r="O8" s="117">
        <f>'Grunddaten § 2 SPU_40%_IST'!$B$18*Schlussrechnung!M8</f>
        <v>-173.15611654437041</v>
      </c>
      <c r="P8" s="117">
        <f>'Grunddaten § 2 SPU_40%_IST'!$D$18*Schlussrechnung!M8</f>
        <v>-16253.127309473399</v>
      </c>
      <c r="Q8" s="117">
        <f>'Grunddaten § 2 SPU_40%_IST'!$I$18*Schlussrechnung!M8</f>
        <v>-31947.767972474998</v>
      </c>
      <c r="R8" s="33"/>
    </row>
    <row r="9" spans="1:21" x14ac:dyDescent="0.25">
      <c r="A9" s="115">
        <v>60324</v>
      </c>
      <c r="B9" s="115" t="s">
        <v>8</v>
      </c>
      <c r="C9" s="115" t="s">
        <v>5</v>
      </c>
      <c r="D9" s="117">
        <f>Finanzkraft!H7</f>
        <v>2593722.58</v>
      </c>
      <c r="E9" s="118">
        <f>'landesw Umlage § 2_IST'!E7</f>
        <v>1.227272597747723E-3</v>
      </c>
      <c r="F9" s="118">
        <f>'bezirksw Umlage § 2_IST'!E7</f>
        <v>2.799599123519322E-2</v>
      </c>
      <c r="G9" s="129"/>
      <c r="H9" s="129"/>
      <c r="I9" s="129"/>
      <c r="J9" s="129"/>
      <c r="K9" s="119">
        <f>'Umlage Gesamt § 2 PLAN'!AE7</f>
        <v>627154.5817137406</v>
      </c>
      <c r="L9" s="119">
        <f>'Umlage Gesamt § 2_IST'!AM7</f>
        <v>677877.86890674778</v>
      </c>
      <c r="M9" s="150">
        <f t="shared" si="0"/>
        <v>-50723.287193007185</v>
      </c>
      <c r="N9" s="119"/>
      <c r="O9" s="117">
        <f>'Grunddaten § 2 SPU_40%_IST'!$B$18*Schlussrechnung!M9</f>
        <v>-181.5652643263943</v>
      </c>
      <c r="P9" s="117">
        <f>'Grunddaten § 2 SPU_40%_IST'!$D$18*Schlussrechnung!M9</f>
        <v>-17042.443633915151</v>
      </c>
      <c r="Q9" s="117">
        <f>'Grunddaten § 2 SPU_40%_IST'!$I$18*Schlussrechnung!M9</f>
        <v>-33499.278294765638</v>
      </c>
      <c r="R9" s="33"/>
    </row>
    <row r="10" spans="1:21" x14ac:dyDescent="0.25">
      <c r="A10" s="115">
        <v>60326</v>
      </c>
      <c r="B10" s="115" t="s">
        <v>9</v>
      </c>
      <c r="C10" s="115" t="s">
        <v>5</v>
      </c>
      <c r="D10" s="117">
        <f>Finanzkraft!H8</f>
        <v>1967136.5</v>
      </c>
      <c r="E10" s="118">
        <f>'landesw Umlage § 2_IST'!E8</f>
        <v>9.3079064858176308E-4</v>
      </c>
      <c r="F10" s="118">
        <f>'bezirksw Umlage § 2_IST'!E8</f>
        <v>2.1232778184175991E-2</v>
      </c>
      <c r="G10" s="129"/>
      <c r="H10" s="129"/>
      <c r="I10" s="129"/>
      <c r="J10" s="129"/>
      <c r="K10" s="119">
        <f>'Umlage Gesamt § 2 PLAN'!AE8</f>
        <v>481339.10998188081</v>
      </c>
      <c r="L10" s="119">
        <f>'Umlage Gesamt § 2_IST'!AM8</f>
        <v>514117.55010001047</v>
      </c>
      <c r="M10" s="150">
        <f t="shared" si="0"/>
        <v>-32778.440118129656</v>
      </c>
      <c r="N10" s="119"/>
      <c r="O10" s="117">
        <f>'Grunddaten § 2 SPU_40%_IST'!$B$18*Schlussrechnung!M10</f>
        <v>-117.33123923158462</v>
      </c>
      <c r="P10" s="117">
        <f>'Grunddaten § 2 SPU_40%_IST'!$D$18*Schlussrechnung!M10</f>
        <v>-11013.180514016467</v>
      </c>
      <c r="Q10" s="117">
        <f>'Grunddaten § 2 SPU_40%_IST'!$I$18*Schlussrechnung!M10</f>
        <v>-21647.928364881605</v>
      </c>
      <c r="R10" s="33"/>
    </row>
    <row r="11" spans="1:21" x14ac:dyDescent="0.25">
      <c r="A11" s="115">
        <v>60329</v>
      </c>
      <c r="B11" s="115" t="s">
        <v>10</v>
      </c>
      <c r="C11" s="115" t="s">
        <v>5</v>
      </c>
      <c r="D11" s="117">
        <f>Finanzkraft!H9</f>
        <v>1764487.07</v>
      </c>
      <c r="E11" s="118">
        <f>'landesw Umlage § 2_IST'!E9</f>
        <v>8.3490294867663475E-4</v>
      </c>
      <c r="F11" s="118">
        <f>'bezirksw Umlage § 2_IST'!E9</f>
        <v>1.9045431044646174E-2</v>
      </c>
      <c r="G11" s="129"/>
      <c r="H11" s="129"/>
      <c r="I11" s="129"/>
      <c r="J11" s="129"/>
      <c r="K11" s="119">
        <f>'Umlage Gesamt § 2 PLAN'!AE9</f>
        <v>426420.19415657653</v>
      </c>
      <c r="L11" s="119">
        <f>'Umlage Gesamt § 2_IST'!AM9</f>
        <v>461154.45959726023</v>
      </c>
      <c r="M11" s="150">
        <f t="shared" si="0"/>
        <v>-34734.265440683695</v>
      </c>
      <c r="N11" s="119"/>
      <c r="O11" s="117">
        <f>'Grunddaten § 2 SPU_40%_IST'!$B$18*Schlussrechnung!M11</f>
        <v>-124.33216447356568</v>
      </c>
      <c r="P11" s="117">
        <f>'Grunddaten § 2 SPU_40%_IST'!$D$18*Schlussrechnung!M11</f>
        <v>-11670.315425059976</v>
      </c>
      <c r="Q11" s="117">
        <f>'Grunddaten § 2 SPU_40%_IST'!$I$18*Schlussrechnung!M11</f>
        <v>-22939.617851150153</v>
      </c>
      <c r="R11" s="33"/>
    </row>
    <row r="12" spans="1:21" x14ac:dyDescent="0.25">
      <c r="A12" s="115">
        <v>60341</v>
      </c>
      <c r="B12" s="115" t="s">
        <v>11</v>
      </c>
      <c r="C12" s="115" t="s">
        <v>5</v>
      </c>
      <c r="D12" s="117">
        <f>Finanzkraft!H10</f>
        <v>2469054.11</v>
      </c>
      <c r="E12" s="118">
        <f>'landesw Umlage § 2_IST'!E10</f>
        <v>1.1682831752806008E-3</v>
      </c>
      <c r="F12" s="118">
        <f>'bezirksw Umlage § 2_IST'!E10</f>
        <v>2.6650351026661377E-2</v>
      </c>
      <c r="G12" s="129"/>
      <c r="H12" s="129"/>
      <c r="I12" s="129"/>
      <c r="J12" s="129"/>
      <c r="K12" s="119">
        <f>'Umlage Gesamt § 2 PLAN'!AE10</f>
        <v>592844.68940306932</v>
      </c>
      <c r="L12" s="119">
        <f>'Umlage Gesamt § 2_IST'!AM10</f>
        <v>645295.35703168635</v>
      </c>
      <c r="M12" s="150">
        <f t="shared" si="0"/>
        <v>-52450.667628617026</v>
      </c>
      <c r="N12" s="119"/>
      <c r="O12" s="117">
        <f>'Grunddaten § 2 SPU_40%_IST'!$B$18*Schlussrechnung!M12</f>
        <v>-187.74846543065911</v>
      </c>
      <c r="P12" s="117">
        <f>'Grunddaten § 2 SPU_40%_IST'!$D$18*Schlussrechnung!M12</f>
        <v>-17622.823679005505</v>
      </c>
      <c r="Q12" s="117">
        <f>'Grunddaten § 2 SPU_40%_IST'!$I$18*Schlussrechnung!M12</f>
        <v>-34640.095484180863</v>
      </c>
      <c r="R12" s="33"/>
    </row>
    <row r="13" spans="1:21" x14ac:dyDescent="0.25">
      <c r="A13" s="115">
        <v>60344</v>
      </c>
      <c r="B13" s="115" t="s">
        <v>5</v>
      </c>
      <c r="C13" s="115" t="s">
        <v>5</v>
      </c>
      <c r="D13" s="117">
        <f>Finanzkraft!H11</f>
        <v>20522108.670000002</v>
      </c>
      <c r="E13" s="118">
        <f>'landesw Umlage § 2_IST'!E11</f>
        <v>9.710453158291112E-3</v>
      </c>
      <c r="F13" s="118">
        <f>'bezirksw Umlage § 2_IST'!E11</f>
        <v>0.22151049571886089</v>
      </c>
      <c r="G13" s="129"/>
      <c r="H13" s="129"/>
      <c r="I13" s="129"/>
      <c r="J13" s="129"/>
      <c r="K13" s="119">
        <f>'Umlage Gesamt § 2 PLAN'!AE11</f>
        <v>4938898.437465</v>
      </c>
      <c r="L13" s="119">
        <f>'Umlage Gesamt § 2_IST'!AM11</f>
        <v>5363520.1381838955</v>
      </c>
      <c r="M13" s="150">
        <f t="shared" si="0"/>
        <v>-424621.70071889553</v>
      </c>
      <c r="N13" s="119"/>
      <c r="O13" s="117">
        <f>'Grunddaten § 2 SPU_40%_IST'!$B$18*Schlussrechnung!M13</f>
        <v>-1519.9439073494834</v>
      </c>
      <c r="P13" s="117">
        <f>'Grunddaten § 2 SPU_40%_IST'!$D$18*Schlussrechnung!M13</f>
        <v>-142668.02884251194</v>
      </c>
      <c r="Q13" s="117">
        <f>'Grunddaten § 2 SPU_40%_IST'!$I$18*Schlussrechnung!M13</f>
        <v>-280433.72796903411</v>
      </c>
      <c r="R13" s="33"/>
    </row>
    <row r="14" spans="1:21" x14ac:dyDescent="0.25">
      <c r="A14" s="115">
        <v>60345</v>
      </c>
      <c r="B14" s="115" t="s">
        <v>12</v>
      </c>
      <c r="C14" s="115" t="s">
        <v>5</v>
      </c>
      <c r="D14" s="117">
        <f>Finanzkraft!H12</f>
        <v>8475182.8599999994</v>
      </c>
      <c r="E14" s="118">
        <f>'landesw Umlage § 2_IST'!E12</f>
        <v>4.0102051642620842E-3</v>
      </c>
      <c r="F14" s="118">
        <f>'bezirksw Umlage § 2_IST'!E12</f>
        <v>9.1478998908672726E-2</v>
      </c>
      <c r="G14" s="129"/>
      <c r="H14" s="129"/>
      <c r="I14" s="129"/>
      <c r="J14" s="129"/>
      <c r="K14" s="119">
        <f>'Umlage Gesamt § 2 PLAN'!AE12</f>
        <v>2063478.118978845</v>
      </c>
      <c r="L14" s="119">
        <f>'Umlage Gesamt § 2_IST'!AM12</f>
        <v>2215016.7253938918</v>
      </c>
      <c r="M14" s="150">
        <f t="shared" si="0"/>
        <v>-151538.60641504684</v>
      </c>
      <c r="N14" s="119"/>
      <c r="O14" s="117">
        <f>'Grunddaten § 2 SPU_40%_IST'!$B$18*Schlussrechnung!M14</f>
        <v>-542.43619946608203</v>
      </c>
      <c r="P14" s="117">
        <f>'Grunddaten § 2 SPU_40%_IST'!$D$18*Schlussrechnung!M14</f>
        <v>-50915.236395533328</v>
      </c>
      <c r="Q14" s="117">
        <f>'Grunddaten § 2 SPU_40%_IST'!$I$18*Schlussrechnung!M14</f>
        <v>-100080.93382004744</v>
      </c>
      <c r="R14" s="33"/>
    </row>
    <row r="15" spans="1:21" x14ac:dyDescent="0.25">
      <c r="A15" s="115">
        <v>60346</v>
      </c>
      <c r="B15" s="115" t="s">
        <v>13</v>
      </c>
      <c r="C15" s="115" t="s">
        <v>5</v>
      </c>
      <c r="D15" s="117">
        <f>Finanzkraft!H13</f>
        <v>5584255.2300000004</v>
      </c>
      <c r="E15" s="118">
        <f>'landesw Umlage § 2_IST'!E13</f>
        <v>2.6423039516463667E-3</v>
      </c>
      <c r="F15" s="118">
        <f>'bezirksw Umlage § 2_IST'!E13</f>
        <v>6.0275050878479806E-2</v>
      </c>
      <c r="G15" s="129"/>
      <c r="H15" s="129"/>
      <c r="I15" s="129"/>
      <c r="J15" s="129"/>
      <c r="K15" s="119">
        <f>'Umlage Gesamt § 2 PLAN'!AE13</f>
        <v>1350939.30777726</v>
      </c>
      <c r="L15" s="119">
        <f>'Umlage Gesamt § 2_IST'!AM13</f>
        <v>1459463.3458231145</v>
      </c>
      <c r="M15" s="150">
        <f t="shared" si="0"/>
        <v>-108524.03804585454</v>
      </c>
      <c r="N15" s="119"/>
      <c r="O15" s="117">
        <f>'Grunddaten § 2 SPU_40%_IST'!$B$18*Schlussrechnung!M15</f>
        <v>-388.46448532775122</v>
      </c>
      <c r="P15" s="117">
        <f>'Grunddaten § 2 SPU_40%_IST'!$D$18*Schlussrechnung!M15</f>
        <v>-36462.83400923427</v>
      </c>
      <c r="Q15" s="117">
        <f>'Grunddaten § 2 SPU_40%_IST'!$I$18*Schlussrechnung!M15</f>
        <v>-71672.739551292529</v>
      </c>
      <c r="R15" s="33"/>
    </row>
    <row r="16" spans="1:21" x14ac:dyDescent="0.25">
      <c r="A16" s="115">
        <v>60347</v>
      </c>
      <c r="B16" s="115" t="s">
        <v>14</v>
      </c>
      <c r="C16" s="115" t="s">
        <v>5</v>
      </c>
      <c r="D16" s="117">
        <f>Finanzkraft!H14</f>
        <v>4413209.58</v>
      </c>
      <c r="E16" s="118">
        <f>'landesw Umlage § 2_IST'!E14</f>
        <v>2.0881998820597605E-3</v>
      </c>
      <c r="F16" s="118">
        <f>'bezirksw Umlage § 2_IST'!E14</f>
        <v>4.7635077734778694E-2</v>
      </c>
      <c r="G16" s="129"/>
      <c r="H16" s="129"/>
      <c r="I16" s="129"/>
      <c r="J16" s="129"/>
      <c r="K16" s="119">
        <f>'Umlage Gesamt § 2 PLAN'!AE14</f>
        <v>1063569.9294327535</v>
      </c>
      <c r="L16" s="119">
        <f>'Umlage Gesamt § 2_IST'!AM14</f>
        <v>1153406.7398716337</v>
      </c>
      <c r="M16" s="150">
        <f t="shared" si="0"/>
        <v>-89836.810438880231</v>
      </c>
      <c r="N16" s="119"/>
      <c r="O16" s="117">
        <f>'Grunddaten § 2 SPU_40%_IST'!$B$18*Schlussrechnung!M16</f>
        <v>-321.57309070899822</v>
      </c>
      <c r="P16" s="117">
        <f>'Grunddaten § 2 SPU_40%_IST'!$D$18*Schlussrechnung!M16</f>
        <v>-30184.139531998011</v>
      </c>
      <c r="Q16" s="117">
        <f>'Grunddaten § 2 SPU_40%_IST'!$I$18*Schlussrechnung!M16</f>
        <v>-59331.097816173227</v>
      </c>
      <c r="R16" s="33"/>
    </row>
    <row r="17" spans="1:21" x14ac:dyDescent="0.25">
      <c r="A17" s="115">
        <v>60348</v>
      </c>
      <c r="B17" s="115" t="s">
        <v>15</v>
      </c>
      <c r="C17" s="115" t="s">
        <v>5</v>
      </c>
      <c r="D17" s="117">
        <f>Finanzkraft!H15</f>
        <v>4488728.88</v>
      </c>
      <c r="E17" s="118">
        <f>'landesw Umlage § 2_IST'!E15</f>
        <v>2.1239333749960366E-3</v>
      </c>
      <c r="F17" s="118">
        <f>'bezirksw Umlage § 2_IST'!E15</f>
        <v>4.8450214124919511E-2</v>
      </c>
      <c r="G17" s="130"/>
      <c r="H17" s="130"/>
      <c r="I17" s="130"/>
      <c r="J17" s="130"/>
      <c r="K17" s="119">
        <f>'Umlage Gesamt § 2 PLAN'!AE15</f>
        <v>1111618.3011213548</v>
      </c>
      <c r="L17" s="119">
        <f>'Umlage Gesamt § 2_IST'!AM15</f>
        <v>1173143.9556170932</v>
      </c>
      <c r="M17" s="150">
        <f t="shared" si="0"/>
        <v>-61525.654495738447</v>
      </c>
      <c r="N17" s="119"/>
      <c r="O17" s="117">
        <f>'Grunddaten § 2 SPU_40%_IST'!$B$18*Schlussrechnung!M17</f>
        <v>-220.23260595999398</v>
      </c>
      <c r="P17" s="117">
        <f>'Grunddaten § 2 SPU_40%_IST'!$D$18*Schlussrechnung!M17</f>
        <v>-20671.915343213714</v>
      </c>
      <c r="Q17" s="117">
        <f>'Grunddaten § 2 SPU_40%_IST'!$I$18*Schlussrechnung!M17</f>
        <v>-40633.506546564742</v>
      </c>
      <c r="R17" s="33"/>
    </row>
    <row r="18" spans="1:21" x14ac:dyDescent="0.25">
      <c r="A18" s="115">
        <v>60349</v>
      </c>
      <c r="B18" s="115" t="s">
        <v>16</v>
      </c>
      <c r="C18" s="115" t="s">
        <v>5</v>
      </c>
      <c r="D18" s="117">
        <f>Finanzkraft!H16</f>
        <v>5806608.8300000001</v>
      </c>
      <c r="E18" s="118">
        <f>'landesw Umlage § 2_IST'!E16</f>
        <v>2.7475150803903505E-3</v>
      </c>
      <c r="F18" s="118">
        <f>'bezirksw Umlage § 2_IST'!E16</f>
        <v>6.2675079888796573E-2</v>
      </c>
      <c r="G18" s="130"/>
      <c r="H18" s="130"/>
      <c r="I18" s="130"/>
      <c r="J18" s="130"/>
      <c r="K18" s="119">
        <f>'Umlage Gesamt § 2 PLAN'!AE16</f>
        <v>1397743.1217522197</v>
      </c>
      <c r="L18" s="119">
        <f>'Umlage Gesamt § 2_IST'!AM16</f>
        <v>1517576.1855207749</v>
      </c>
      <c r="M18" s="150">
        <f t="shared" si="0"/>
        <v>-119833.06376855518</v>
      </c>
      <c r="N18" s="119"/>
      <c r="O18" s="117">
        <f>'Grunddaten § 2 SPU_40%_IST'!$B$18*Schlussrechnung!M18</f>
        <v>-428.94542333957645</v>
      </c>
      <c r="P18" s="117">
        <f>'Grunddaten § 2 SPU_40%_IST'!$D$18*Schlussrechnung!M18</f>
        <v>-40262.537145591581</v>
      </c>
      <c r="Q18" s="117">
        <f>'Grunddaten § 2 SPU_40%_IST'!$I$18*Schlussrechnung!M18</f>
        <v>-79141.581199624023</v>
      </c>
      <c r="R18" s="33"/>
    </row>
    <row r="19" spans="1:21" x14ac:dyDescent="0.25">
      <c r="A19" s="115">
        <v>60350</v>
      </c>
      <c r="B19" s="115" t="s">
        <v>17</v>
      </c>
      <c r="C19" s="115" t="s">
        <v>5</v>
      </c>
      <c r="D19" s="117">
        <f>Finanzkraft!H17</f>
        <v>11303763.779999999</v>
      </c>
      <c r="E19" s="118">
        <f>'landesw Umlage § 2_IST'!E17</f>
        <v>5.3486057628442368E-3</v>
      </c>
      <c r="F19" s="118">
        <f>'bezirksw Umlage § 2_IST'!E17</f>
        <v>0.12200999218257744</v>
      </c>
      <c r="G19" s="130"/>
      <c r="H19" s="130"/>
      <c r="I19" s="130"/>
      <c r="J19" s="130"/>
      <c r="K19" s="119">
        <f>'Umlage Gesamt § 2 PLAN'!AE17</f>
        <v>2755909.0103239352</v>
      </c>
      <c r="L19" s="119">
        <f>'Umlage Gesamt § 2_IST'!AM17</f>
        <v>2954275.5886451364</v>
      </c>
      <c r="M19" s="150">
        <f t="shared" si="0"/>
        <v>-198366.57832120126</v>
      </c>
      <c r="N19" s="119"/>
      <c r="O19" s="117">
        <f>'Grunddaten § 2 SPU_40%_IST'!$B$18*Schlussrechnung!M19</f>
        <v>-710.05808612846783</v>
      </c>
      <c r="P19" s="117">
        <f>'Grunddaten § 2 SPU_40%_IST'!$D$18*Schlussrechnung!M19</f>
        <v>-66648.898700669204</v>
      </c>
      <c r="Q19" s="117">
        <f>'Grunddaten § 2 SPU_40%_IST'!$I$18*Schlussrechnung!M19</f>
        <v>-131007.62153440359</v>
      </c>
      <c r="R19" s="33"/>
    </row>
    <row r="20" spans="1:21" x14ac:dyDescent="0.25">
      <c r="A20" s="115">
        <v>60351</v>
      </c>
      <c r="B20" s="115" t="s">
        <v>18</v>
      </c>
      <c r="C20" s="115" t="s">
        <v>5</v>
      </c>
      <c r="D20" s="117">
        <f>Finanzkraft!H18</f>
        <v>5929234.2199999997</v>
      </c>
      <c r="E20" s="118">
        <f>'landesw Umlage § 2_IST'!E18</f>
        <v>2.8055377779970959E-3</v>
      </c>
      <c r="F20" s="118">
        <f>'bezirksw Umlage § 2_IST'!E18</f>
        <v>6.3998667604045656E-2</v>
      </c>
      <c r="G20" s="130"/>
      <c r="H20" s="130"/>
      <c r="I20" s="130"/>
      <c r="J20" s="130"/>
      <c r="K20" s="119">
        <f>'Umlage Gesamt § 2 PLAN'!AE18</f>
        <v>1436513.2586264752</v>
      </c>
      <c r="L20" s="119">
        <f>'Umlage Gesamt § 2_IST'!AM18</f>
        <v>1549624.7317639354</v>
      </c>
      <c r="M20" s="150">
        <f t="shared" si="0"/>
        <v>-113111.47313746018</v>
      </c>
      <c r="N20" s="119"/>
      <c r="O20" s="117">
        <f>'Grunddaten § 2 SPU_40%_IST'!$B$18*Schlussrechnung!M20</f>
        <v>-404.88532299582693</v>
      </c>
      <c r="P20" s="117">
        <f>'Grunddaten § 2 SPU_40%_IST'!$D$18*Schlussrechnung!M20</f>
        <v>-38004.159666529442</v>
      </c>
      <c r="Q20" s="117">
        <f>'Grunddaten § 2 SPU_40%_IST'!$I$18*Schlussrechnung!M20</f>
        <v>-74702.428147934916</v>
      </c>
      <c r="R20" s="33"/>
    </row>
    <row r="21" spans="1:21" s="82" customFormat="1" x14ac:dyDescent="0.25">
      <c r="A21" s="187" t="s">
        <v>376</v>
      </c>
      <c r="B21" s="188"/>
      <c r="C21" s="189"/>
      <c r="D21" s="117"/>
      <c r="E21" s="118"/>
      <c r="F21" s="118"/>
      <c r="G21" s="130">
        <f>'Grunddaten § 2 SPU_100% PLAN'!M5</f>
        <v>116819455.63648531</v>
      </c>
      <c r="H21" s="130">
        <f>'Grunddaten § 2 SPU_40% PLAN'!M5</f>
        <v>46727782.254594125</v>
      </c>
      <c r="I21" s="130">
        <f>'Grunddaten § 2 SPU_100%_IST'!M5</f>
        <v>127674860.37333333</v>
      </c>
      <c r="J21" s="130">
        <f>'Grunddaten § 2 SPU_40%_IST'!N5</f>
        <v>51069944.149333335</v>
      </c>
      <c r="K21" s="119"/>
      <c r="L21" s="119"/>
      <c r="M21" s="150"/>
      <c r="N21" s="119"/>
      <c r="O21" s="117"/>
      <c r="P21" s="117"/>
      <c r="Q21" s="117"/>
      <c r="R21" s="33"/>
      <c r="S21" s="112"/>
      <c r="T21" s="112"/>
      <c r="U21" s="112"/>
    </row>
    <row r="22" spans="1:21" x14ac:dyDescent="0.25">
      <c r="A22" s="115">
        <v>60608</v>
      </c>
      <c r="B22" s="115" t="s">
        <v>19</v>
      </c>
      <c r="C22" s="115" t="s">
        <v>20</v>
      </c>
      <c r="D22" s="117">
        <f>Finanzkraft!H19</f>
        <v>11220805.390000001</v>
      </c>
      <c r="E22" s="118">
        <f>'landesw Umlage § 2_IST'!E19</f>
        <v>5.3093523131556167E-3</v>
      </c>
      <c r="F22" s="118">
        <f>'bezirksw Umlage § 2_IST'!E19</f>
        <v>4.3559143616910247E-2</v>
      </c>
      <c r="G22" s="129"/>
      <c r="H22" s="129"/>
      <c r="I22" s="129"/>
      <c r="J22" s="129"/>
      <c r="K22" s="119">
        <f>'Umlage Gesamt § 2 PLAN'!AE19</f>
        <v>2083800.3152054963</v>
      </c>
      <c r="L22" s="119">
        <f>'Umlage Gesamt § 2_IST'!AM19</f>
        <v>2277472.3360958737</v>
      </c>
      <c r="M22" s="150">
        <f t="shared" si="0"/>
        <v>-193672.02089037746</v>
      </c>
      <c r="N22" s="119"/>
      <c r="O22" s="117">
        <f>'Grunddaten § 2 SPU_40%_IST'!$B$18*Schlussrechnung!M22</f>
        <v>-693.25380139077686</v>
      </c>
      <c r="P22" s="117">
        <f>'Grunddaten § 2 SPU_40%_IST'!$D$18*Schlussrechnung!M22</f>
        <v>-65071.581164119212</v>
      </c>
      <c r="Q22" s="117">
        <f>'Grunddaten § 2 SPU_40%_IST'!$I$18*Schlussrechnung!M22</f>
        <v>-127907.18592486747</v>
      </c>
      <c r="R22" s="33"/>
    </row>
    <row r="23" spans="1:21" x14ac:dyDescent="0.25">
      <c r="A23" s="115">
        <v>60611</v>
      </c>
      <c r="B23" s="115" t="s">
        <v>21</v>
      </c>
      <c r="C23" s="115" t="s">
        <v>20</v>
      </c>
      <c r="D23" s="117">
        <f>Finanzkraft!H20</f>
        <v>6416046.3499999996</v>
      </c>
      <c r="E23" s="118">
        <f>'landesw Umlage § 2_IST'!E20</f>
        <v>3.0358828395727257E-3</v>
      </c>
      <c r="F23" s="118">
        <f>'bezirksw Umlage § 2_IST'!E20</f>
        <v>2.4907078832458279E-2</v>
      </c>
      <c r="G23" s="129"/>
      <c r="H23" s="129"/>
      <c r="I23" s="129"/>
      <c r="J23" s="129"/>
      <c r="K23" s="119">
        <f>'Umlage Gesamt § 2 PLAN'!AE20</f>
        <v>1181186.8699493702</v>
      </c>
      <c r="L23" s="119">
        <f>'Umlage Gesamt § 2_IST'!AM20</f>
        <v>1302256.6171815502</v>
      </c>
      <c r="M23" s="150">
        <f t="shared" si="0"/>
        <v>-121069.74723218009</v>
      </c>
      <c r="N23" s="119"/>
      <c r="O23" s="117">
        <f>'Grunddaten § 2 SPU_40%_IST'!$B$18*Schlussrechnung!M23</f>
        <v>-433.37216246448264</v>
      </c>
      <c r="P23" s="117">
        <f>'Grunddaten § 2 SPU_40%_IST'!$D$18*Schlussrechnung!M23</f>
        <v>-40678.048627361793</v>
      </c>
      <c r="Q23" s="117">
        <f>'Grunddaten § 2 SPU_40%_IST'!$I$18*Schlussrechnung!M23</f>
        <v>-79958.32644235382</v>
      </c>
      <c r="R23" s="33"/>
    </row>
    <row r="24" spans="1:21" x14ac:dyDescent="0.25">
      <c r="A24" s="115">
        <v>60613</v>
      </c>
      <c r="B24" s="115" t="s">
        <v>22</v>
      </c>
      <c r="C24" s="115" t="s">
        <v>20</v>
      </c>
      <c r="D24" s="117">
        <f>Finanzkraft!H21</f>
        <v>15840334.74</v>
      </c>
      <c r="E24" s="118">
        <f>'landesw Umlage § 2_IST'!E21</f>
        <v>7.4951765911500465E-3</v>
      </c>
      <c r="F24" s="118">
        <f>'bezirksw Umlage § 2_IST'!E21</f>
        <v>6.149214712292525E-2</v>
      </c>
      <c r="G24" s="129"/>
      <c r="H24" s="129"/>
      <c r="I24" s="129"/>
      <c r="J24" s="129"/>
      <c r="K24" s="119">
        <f>'Umlage Gesamt § 2 PLAN'!AE21</f>
        <v>2920424.6058215932</v>
      </c>
      <c r="L24" s="119">
        <f>'Umlage Gesamt § 2_IST'!AM21</f>
        <v>3215092.2247523647</v>
      </c>
      <c r="M24" s="150">
        <f t="shared" si="0"/>
        <v>-294667.61893077148</v>
      </c>
      <c r="N24" s="119"/>
      <c r="O24" s="117">
        <f>'Grunddaten § 2 SPU_40%_IST'!$B$18*Schlussrechnung!M24</f>
        <v>-1054.7700490312577</v>
      </c>
      <c r="P24" s="117">
        <f>'Grunddaten § 2 SPU_40%_IST'!$D$18*Schlussrechnung!M24</f>
        <v>-99004.945544223039</v>
      </c>
      <c r="Q24" s="117">
        <f>'Grunddaten § 2 SPU_40%_IST'!$I$18*Schlussrechnung!M24</f>
        <v>-194607.9033375172</v>
      </c>
      <c r="R24" s="33"/>
    </row>
    <row r="25" spans="1:21" x14ac:dyDescent="0.25">
      <c r="A25" s="115">
        <v>60617</v>
      </c>
      <c r="B25" s="115" t="s">
        <v>23</v>
      </c>
      <c r="C25" s="115" t="s">
        <v>20</v>
      </c>
      <c r="D25" s="117">
        <f>Finanzkraft!H22</f>
        <v>12324971.41</v>
      </c>
      <c r="E25" s="118">
        <f>'landesw Umlage § 2_IST'!E22</f>
        <v>5.831810925406339E-3</v>
      </c>
      <c r="F25" s="118">
        <f>'bezirksw Umlage § 2_IST'!E22</f>
        <v>4.7845513852415436E-2</v>
      </c>
      <c r="G25" s="129"/>
      <c r="H25" s="129"/>
      <c r="I25" s="129"/>
      <c r="J25" s="129"/>
      <c r="K25" s="119">
        <f>'Umlage Gesamt § 2 PLAN'!AE22</f>
        <v>2303592.5214929781</v>
      </c>
      <c r="L25" s="119">
        <f>'Umlage Gesamt § 2_IST'!AM22</f>
        <v>2501583.4829880744</v>
      </c>
      <c r="M25" s="150">
        <f t="shared" si="0"/>
        <v>-197990.96149509633</v>
      </c>
      <c r="N25" s="119"/>
      <c r="O25" s="117">
        <f>'Grunddaten § 2 SPU_40%_IST'!$B$18*Schlussrechnung!M25</f>
        <v>-708.7135563850054</v>
      </c>
      <c r="P25" s="117">
        <f>'Grunddaten § 2 SPU_40%_IST'!$D$18*Schlussrechnung!M25</f>
        <v>-66522.695748512633</v>
      </c>
      <c r="Q25" s="117">
        <f>'Grunddaten § 2 SPU_40%_IST'!$I$18*Schlussrechnung!M25</f>
        <v>-130759.55219019869</v>
      </c>
      <c r="R25" s="33"/>
    </row>
    <row r="26" spans="1:21" x14ac:dyDescent="0.25">
      <c r="A26" s="115">
        <v>60618</v>
      </c>
      <c r="B26" s="115" t="s">
        <v>24</v>
      </c>
      <c r="C26" s="115" t="s">
        <v>20</v>
      </c>
      <c r="D26" s="117">
        <f>Finanzkraft!H23</f>
        <v>1939537.31</v>
      </c>
      <c r="E26" s="118">
        <f>'landesw Umlage § 2_IST'!E23</f>
        <v>9.1773153043697177E-4</v>
      </c>
      <c r="F26" s="118">
        <f>'bezirksw Umlage § 2_IST'!E23</f>
        <v>7.5292798778899212E-3</v>
      </c>
      <c r="G26" s="129"/>
      <c r="H26" s="129"/>
      <c r="I26" s="129"/>
      <c r="J26" s="129"/>
      <c r="K26" s="119">
        <f>'Umlage Gesamt § 2 PLAN'!AE23</f>
        <v>360046.18406172056</v>
      </c>
      <c r="L26" s="119">
        <f>'Umlage Gesamt § 2_IST'!AM23</f>
        <v>393665.37559660914</v>
      </c>
      <c r="M26" s="150">
        <f t="shared" si="0"/>
        <v>-33619.191534888581</v>
      </c>
      <c r="N26" s="119"/>
      <c r="O26" s="117">
        <f>'Grunddaten § 2 SPU_40%_IST'!$B$18*Schlussrechnung!M26</f>
        <v>-120.34072977654419</v>
      </c>
      <c r="P26" s="117">
        <f>'Grunddaten § 2 SPU_40%_IST'!$D$18*Schlussrechnung!M26</f>
        <v>-11295.663362096228</v>
      </c>
      <c r="Q26" s="117">
        <f>'Grunddaten § 2 SPU_40%_IST'!$I$18*Schlussrechnung!M26</f>
        <v>-22203.18744301581</v>
      </c>
      <c r="R26" s="33"/>
    </row>
    <row r="27" spans="1:21" x14ac:dyDescent="0.25">
      <c r="A27" s="115">
        <v>60619</v>
      </c>
      <c r="B27" s="115" t="s">
        <v>25</v>
      </c>
      <c r="C27" s="115" t="s">
        <v>20</v>
      </c>
      <c r="D27" s="117">
        <f>Finanzkraft!H24</f>
        <v>5030501.01</v>
      </c>
      <c r="E27" s="118">
        <f>'landesw Umlage § 2_IST'!E24</f>
        <v>2.3802838785153516E-3</v>
      </c>
      <c r="F27" s="118">
        <f>'bezirksw Umlage § 2_IST'!E24</f>
        <v>1.9528394651143845E-2</v>
      </c>
      <c r="G27" s="129"/>
      <c r="H27" s="129"/>
      <c r="I27" s="129"/>
      <c r="J27" s="129"/>
      <c r="K27" s="119">
        <f>'Umlage Gesamt § 2 PLAN'!AE24</f>
        <v>930174.92194145045</v>
      </c>
      <c r="L27" s="119">
        <f>'Umlage Gesamt § 2_IST'!AM24</f>
        <v>1021034.2741696325</v>
      </c>
      <c r="M27" s="150">
        <f t="shared" si="0"/>
        <v>-90859.352228182019</v>
      </c>
      <c r="N27" s="119"/>
      <c r="O27" s="117">
        <f>'Grunddaten § 2 SPU_40%_IST'!$B$18*Schlussrechnung!M27</f>
        <v>-325.23330440045152</v>
      </c>
      <c r="P27" s="117">
        <f>'Grunddaten § 2 SPU_40%_IST'!$D$18*Schlussrechnung!M27</f>
        <v>-30527.701863461043</v>
      </c>
      <c r="Q27" s="117">
        <f>'Grunddaten § 2 SPU_40%_IST'!$I$18*Schlussrechnung!M27</f>
        <v>-60006.417060320528</v>
      </c>
      <c r="R27" s="33"/>
    </row>
    <row r="28" spans="1:21" x14ac:dyDescent="0.25">
      <c r="A28" s="115">
        <v>60623</v>
      </c>
      <c r="B28" s="115" t="s">
        <v>26</v>
      </c>
      <c r="C28" s="115" t="s">
        <v>20</v>
      </c>
      <c r="D28" s="117">
        <f>Finanzkraft!H25</f>
        <v>3222069.15</v>
      </c>
      <c r="E28" s="118">
        <f>'landesw Umlage § 2_IST'!E25</f>
        <v>1.5245875585673846E-3</v>
      </c>
      <c r="F28" s="118">
        <f>'bezirksw Umlage § 2_IST'!E25</f>
        <v>1.2508065862504537E-2</v>
      </c>
      <c r="G28" s="129"/>
      <c r="H28" s="129"/>
      <c r="I28" s="129"/>
      <c r="J28" s="129"/>
      <c r="K28" s="119">
        <f>'Umlage Gesamt § 2 PLAN'!AE25</f>
        <v>594545.04400543787</v>
      </c>
      <c r="L28" s="119">
        <f>'Umlage Gesamt § 2_IST'!AM25</f>
        <v>653979.20194327028</v>
      </c>
      <c r="M28" s="150">
        <f t="shared" si="0"/>
        <v>-59434.15793783241</v>
      </c>
      <c r="N28" s="119"/>
      <c r="O28" s="117">
        <f>'Grunddaten § 2 SPU_40%_IST'!$B$18*Schlussrechnung!M28</f>
        <v>-212.74604216674072</v>
      </c>
      <c r="P28" s="117">
        <f>'Grunddaten § 2 SPU_40%_IST'!$D$18*Schlussrechnung!M28</f>
        <v>-19969.196450745025</v>
      </c>
      <c r="Q28" s="117">
        <f>'Grunddaten § 2 SPU_40%_IST'!$I$18*Schlussrechnung!M28</f>
        <v>-39252.215444920643</v>
      </c>
      <c r="R28" s="33"/>
    </row>
    <row r="29" spans="1:21" x14ac:dyDescent="0.25">
      <c r="A29" s="115">
        <v>60624</v>
      </c>
      <c r="B29" s="115" t="s">
        <v>27</v>
      </c>
      <c r="C29" s="115" t="s">
        <v>20</v>
      </c>
      <c r="D29" s="117">
        <f>Finanzkraft!H26</f>
        <v>15459558</v>
      </c>
      <c r="E29" s="118">
        <f>'landesw Umlage § 2_IST'!E26</f>
        <v>7.3150043312232701E-3</v>
      </c>
      <c r="F29" s="118">
        <f>'bezirksw Umlage § 2_IST'!E26</f>
        <v>6.0013972595594024E-2</v>
      </c>
      <c r="G29" s="129"/>
      <c r="H29" s="129"/>
      <c r="I29" s="129"/>
      <c r="J29" s="129"/>
      <c r="K29" s="119">
        <f>'Umlage Gesamt § 2 PLAN'!AE26</f>
        <v>2899768.8902628734</v>
      </c>
      <c r="L29" s="119">
        <f>'Umlage Gesamt § 2_IST'!AM26</f>
        <v>3137806.4630412105</v>
      </c>
      <c r="M29" s="150">
        <f t="shared" si="0"/>
        <v>-238037.57277833717</v>
      </c>
      <c r="N29" s="119"/>
      <c r="O29" s="117">
        <f>'Grunddaten § 2 SPU_40%_IST'!$B$18*Schlussrechnung!M29</f>
        <v>-852.06139453577077</v>
      </c>
      <c r="P29" s="117">
        <f>'Grunddaten § 2 SPU_40%_IST'!$D$18*Schlussrechnung!M29</f>
        <v>-79977.898541797535</v>
      </c>
      <c r="Q29" s="117">
        <f>'Grunddaten § 2 SPU_40%_IST'!$I$18*Schlussrechnung!M29</f>
        <v>-157207.61284200387</v>
      </c>
      <c r="R29" s="33"/>
    </row>
    <row r="30" spans="1:21" x14ac:dyDescent="0.25">
      <c r="A30" s="115">
        <v>60626</v>
      </c>
      <c r="B30" s="115" t="s">
        <v>28</v>
      </c>
      <c r="C30" s="115" t="s">
        <v>20</v>
      </c>
      <c r="D30" s="117">
        <f>Finanzkraft!H27</f>
        <v>4706233.84</v>
      </c>
      <c r="E30" s="118">
        <f>'landesw Umlage § 2_IST'!E27</f>
        <v>2.226850271097629E-3</v>
      </c>
      <c r="F30" s="118">
        <f>'bezirksw Umlage § 2_IST'!E27</f>
        <v>1.8269590159189365E-2</v>
      </c>
      <c r="G30" s="129"/>
      <c r="H30" s="129"/>
      <c r="I30" s="129"/>
      <c r="J30" s="129"/>
      <c r="K30" s="119">
        <f>'Umlage Gesamt § 2 PLAN'!AE27</f>
        <v>866300.83556916961</v>
      </c>
      <c r="L30" s="119">
        <f>'Umlage Gesamt § 2_IST'!AM27</f>
        <v>955218.18668653106</v>
      </c>
      <c r="M30" s="150">
        <f t="shared" si="0"/>
        <v>-88917.351117361453</v>
      </c>
      <c r="N30" s="119"/>
      <c r="O30" s="117">
        <f>'Grunddaten § 2 SPU_40%_IST'!$B$18*Schlussrechnung!M30</f>
        <v>-318.28186326717855</v>
      </c>
      <c r="P30" s="117">
        <f>'Grunddaten § 2 SPU_40%_IST'!$D$18*Schlussrechnung!M30</f>
        <v>-29875.211729250601</v>
      </c>
      <c r="Q30" s="117">
        <f>'Grunddaten § 2 SPU_40%_IST'!$I$18*Schlussrechnung!M30</f>
        <v>-58723.857524843675</v>
      </c>
      <c r="R30" s="33"/>
    </row>
    <row r="31" spans="1:21" x14ac:dyDescent="0.25">
      <c r="A31" s="115">
        <v>60628</v>
      </c>
      <c r="B31" s="115" t="s">
        <v>29</v>
      </c>
      <c r="C31" s="115" t="s">
        <v>20</v>
      </c>
      <c r="D31" s="117">
        <f>Finanzkraft!H28</f>
        <v>4155788.85</v>
      </c>
      <c r="E31" s="118">
        <f>'landesw Umlage § 2_IST'!E28</f>
        <v>1.9663960274543019E-3</v>
      </c>
      <c r="F31" s="118">
        <f>'bezirksw Umlage § 2_IST'!E28</f>
        <v>1.6132763831732785E-2</v>
      </c>
      <c r="G31" s="129"/>
      <c r="H31" s="129"/>
      <c r="I31" s="129"/>
      <c r="J31" s="129"/>
      <c r="K31" s="119">
        <f>'Umlage Gesamt § 2 PLAN'!AE28</f>
        <v>770071.59840846143</v>
      </c>
      <c r="L31" s="119">
        <f>'Umlage Gesamt § 2_IST'!AM28</f>
        <v>843495.0800381616</v>
      </c>
      <c r="M31" s="150">
        <f t="shared" si="0"/>
        <v>-73423.481629700167</v>
      </c>
      <c r="N31" s="119"/>
      <c r="O31" s="117">
        <f>'Grunddaten § 2 SPU_40%_IST'!$B$18*Schlussrechnung!M31</f>
        <v>-262.82117322432777</v>
      </c>
      <c r="P31" s="117">
        <f>'Grunddaten § 2 SPU_40%_IST'!$D$18*Schlussrechnung!M31</f>
        <v>-24669.449011034889</v>
      </c>
      <c r="Q31" s="117">
        <f>'Grunddaten § 2 SPU_40%_IST'!$I$18*Schlussrechnung!M31</f>
        <v>-48491.211445440953</v>
      </c>
      <c r="R31" s="33"/>
    </row>
    <row r="32" spans="1:21" x14ac:dyDescent="0.25">
      <c r="A32" s="115">
        <v>60629</v>
      </c>
      <c r="B32" s="115" t="s">
        <v>30</v>
      </c>
      <c r="C32" s="115" t="s">
        <v>20</v>
      </c>
      <c r="D32" s="117">
        <f>Finanzkraft!H29</f>
        <v>8583718.3100000005</v>
      </c>
      <c r="E32" s="118">
        <f>'landesw Umlage § 2_IST'!E29</f>
        <v>4.0615609201537645E-3</v>
      </c>
      <c r="F32" s="118">
        <f>'bezirksw Umlage § 2_IST'!E29</f>
        <v>3.3321976955915468E-2</v>
      </c>
      <c r="G32" s="130"/>
      <c r="H32" s="130"/>
      <c r="I32" s="130"/>
      <c r="J32" s="130"/>
      <c r="K32" s="119">
        <f>'Umlage Gesamt § 2 PLAN'!AE29</f>
        <v>1603397.4261088569</v>
      </c>
      <c r="L32" s="119">
        <f>'Umlage Gesamt § 2_IST'!AM29</f>
        <v>1742226.1871939145</v>
      </c>
      <c r="M32" s="150">
        <f t="shared" si="0"/>
        <v>-138828.76108505763</v>
      </c>
      <c r="N32" s="119"/>
      <c r="O32" s="117">
        <f>'Grunddaten § 2 SPU_40%_IST'!$B$18*Schlussrechnung!M32</f>
        <v>-496.94099293291362</v>
      </c>
      <c r="P32" s="117">
        <f>'Grunddaten § 2 SPU_40%_IST'!$D$18*Schlussrechnung!M32</f>
        <v>-46644.873912756724</v>
      </c>
      <c r="Q32" s="117">
        <f>'Grunddaten § 2 SPU_40%_IST'!$I$18*Schlussrechnung!M32</f>
        <v>-91686.946179367995</v>
      </c>
      <c r="R32" s="33"/>
    </row>
    <row r="33" spans="1:18" x14ac:dyDescent="0.25">
      <c r="A33" s="115">
        <v>60632</v>
      </c>
      <c r="B33" s="115" t="s">
        <v>31</v>
      </c>
      <c r="C33" s="115" t="s">
        <v>20</v>
      </c>
      <c r="D33" s="117">
        <f>Finanzkraft!H30</f>
        <v>4528459.4000000004</v>
      </c>
      <c r="E33" s="118">
        <f>'landesw Umlage § 2_IST'!E30</f>
        <v>2.142732678694225E-3</v>
      </c>
      <c r="F33" s="118">
        <f>'bezirksw Umlage § 2_IST'!E30</f>
        <v>1.7579470146032648E-2</v>
      </c>
      <c r="G33" s="130"/>
      <c r="H33" s="130"/>
      <c r="I33" s="130"/>
      <c r="J33" s="130"/>
      <c r="K33" s="119">
        <f>'Umlage Gesamt § 2 PLAN'!AE30</f>
        <v>834111.79209212388</v>
      </c>
      <c r="L33" s="119">
        <f>'Umlage Gesamt § 2_IST'!AM30</f>
        <v>919135.53886467684</v>
      </c>
      <c r="M33" s="150">
        <f t="shared" si="0"/>
        <v>-85023.746772552957</v>
      </c>
      <c r="N33" s="119"/>
      <c r="O33" s="117">
        <f>'Grunddaten § 2 SPU_40%_IST'!$B$18*Schlussrechnung!M33</f>
        <v>-304.34460996264488</v>
      </c>
      <c r="P33" s="117">
        <f>'Grunddaten § 2 SPU_40%_IST'!$D$18*Schlussrechnung!M33</f>
        <v>-28567.005257405177</v>
      </c>
      <c r="Q33" s="117">
        <f>'Grunddaten § 2 SPU_40%_IST'!$I$18*Schlussrechnung!M33</f>
        <v>-56152.396905185138</v>
      </c>
      <c r="R33" s="33"/>
    </row>
    <row r="34" spans="1:18" x14ac:dyDescent="0.25">
      <c r="A34" s="115">
        <v>60639</v>
      </c>
      <c r="B34" s="115" t="s">
        <v>32</v>
      </c>
      <c r="C34" s="115" t="s">
        <v>20</v>
      </c>
      <c r="D34" s="117">
        <f>Finanzkraft!H31</f>
        <v>1886560.93</v>
      </c>
      <c r="E34" s="118">
        <f>'landesw Umlage § 2_IST'!E31</f>
        <v>8.9266467864518501E-4</v>
      </c>
      <c r="F34" s="118">
        <f>'bezirksw Umlage § 2_IST'!E31</f>
        <v>7.3236256788802353E-3</v>
      </c>
      <c r="G34" s="130"/>
      <c r="H34" s="130"/>
      <c r="I34" s="130"/>
      <c r="J34" s="130"/>
      <c r="K34" s="119">
        <f>'Umlage Gesamt § 2 PLAN'!AE31</f>
        <v>350782.84656291292</v>
      </c>
      <c r="L34" s="119">
        <f>'Umlage Gesamt § 2_IST'!AM31</f>
        <v>382912.82836644078</v>
      </c>
      <c r="M34" s="150">
        <f t="shared" si="0"/>
        <v>-32129.981803527859</v>
      </c>
      <c r="N34" s="119"/>
      <c r="O34" s="117">
        <f>'Grunddaten § 2 SPU_40%_IST'!$B$18*Schlussrechnung!M34</f>
        <v>-115.01006661421617</v>
      </c>
      <c r="P34" s="117">
        <f>'Grunddaten § 2 SPU_40%_IST'!$D$18*Schlussrechnung!M34</f>
        <v>-10795.305946197284</v>
      </c>
      <c r="Q34" s="117">
        <f>'Grunddaten § 2 SPU_40%_IST'!$I$18*Schlussrechnung!M34</f>
        <v>-21219.665790716361</v>
      </c>
      <c r="R34" s="33"/>
    </row>
    <row r="35" spans="1:18" x14ac:dyDescent="0.25">
      <c r="A35" s="115">
        <v>60641</v>
      </c>
      <c r="B35" s="115" t="s">
        <v>33</v>
      </c>
      <c r="C35" s="115" t="s">
        <v>20</v>
      </c>
      <c r="D35" s="117">
        <f>Finanzkraft!H32</f>
        <v>1412356.83</v>
      </c>
      <c r="E35" s="118">
        <f>'landesw Umlage § 2_IST'!E32</f>
        <v>6.682853629245266E-4</v>
      </c>
      <c r="F35" s="118">
        <f>'bezirksw Umlage § 2_IST'!E32</f>
        <v>5.4827663307592655E-3</v>
      </c>
      <c r="G35" s="130"/>
      <c r="H35" s="130"/>
      <c r="I35" s="130"/>
      <c r="J35" s="130"/>
      <c r="K35" s="119">
        <f>'Umlage Gesamt § 2 PLAN'!AE32</f>
        <v>261121.45894606895</v>
      </c>
      <c r="L35" s="119">
        <f>'Umlage Gesamt § 2_IST'!AM32</f>
        <v>286664.23640924256</v>
      </c>
      <c r="M35" s="150">
        <f t="shared" si="0"/>
        <v>-25542.77746317361</v>
      </c>
      <c r="N35" s="119"/>
      <c r="O35" s="117">
        <f>'Grunddaten § 2 SPU_40%_IST'!$B$18*Schlussrechnung!M35</f>
        <v>-91.431005330639209</v>
      </c>
      <c r="P35" s="117">
        <f>'Grunddaten § 2 SPU_40%_IST'!$D$18*Schlussrechnung!M35</f>
        <v>-8582.0807218856153</v>
      </c>
      <c r="Q35" s="117">
        <f>'Grunddaten § 2 SPU_40%_IST'!$I$18*Schlussrechnung!M35</f>
        <v>-16869.265735957357</v>
      </c>
      <c r="R35" s="33"/>
    </row>
    <row r="36" spans="1:18" x14ac:dyDescent="0.25">
      <c r="A36" s="115">
        <v>60642</v>
      </c>
      <c r="B36" s="115" t="s">
        <v>34</v>
      </c>
      <c r="C36" s="115" t="s">
        <v>20</v>
      </c>
      <c r="D36" s="117">
        <f>Finanzkraft!H33</f>
        <v>2848061.13</v>
      </c>
      <c r="E36" s="118">
        <f>'landesw Umlage § 2_IST'!E33</f>
        <v>1.3476180561914279E-3</v>
      </c>
      <c r="F36" s="118">
        <f>'bezirksw Umlage § 2_IST'!E33</f>
        <v>1.1056167492395096E-2</v>
      </c>
      <c r="G36" s="130"/>
      <c r="H36" s="130"/>
      <c r="I36" s="130"/>
      <c r="J36" s="130"/>
      <c r="K36" s="119">
        <f>'Umlage Gesamt § 2 PLAN'!AE33</f>
        <v>524391.21201711602</v>
      </c>
      <c r="L36" s="119">
        <f>'Umlage Gesamt § 2_IST'!AM33</f>
        <v>578067.27856323274</v>
      </c>
      <c r="M36" s="150">
        <f t="shared" si="0"/>
        <v>-53676.066546116723</v>
      </c>
      <c r="N36" s="119"/>
      <c r="O36" s="117">
        <f>'Grunddaten § 2 SPU_40%_IST'!$B$18*Schlussrechnung!M36</f>
        <v>-192.13481124287969</v>
      </c>
      <c r="P36" s="117">
        <f>'Grunddaten § 2 SPU_40%_IST'!$D$18*Schlussrechnung!M36</f>
        <v>-18034.543682503787</v>
      </c>
      <c r="Q36" s="117">
        <f>'Grunddaten § 2 SPU_40%_IST'!$I$18*Schlussrechnung!M36</f>
        <v>-35449.388052370057</v>
      </c>
      <c r="R36" s="33"/>
    </row>
    <row r="37" spans="1:18" x14ac:dyDescent="0.25">
      <c r="A37" s="115">
        <v>60645</v>
      </c>
      <c r="B37" s="115" t="s">
        <v>35</v>
      </c>
      <c r="C37" s="115" t="s">
        <v>20</v>
      </c>
      <c r="D37" s="117">
        <f>Finanzkraft!H34</f>
        <v>4191606.92</v>
      </c>
      <c r="E37" s="118">
        <f>'landesw Umlage § 2_IST'!E34</f>
        <v>1.9833440758516788E-3</v>
      </c>
      <c r="F37" s="118">
        <f>'bezirksw Umlage § 2_IST'!E34</f>
        <v>1.6271809506350845E-2</v>
      </c>
      <c r="G37" s="130"/>
      <c r="H37" s="130"/>
      <c r="I37" s="130"/>
      <c r="J37" s="130"/>
      <c r="K37" s="119">
        <f>'Umlage Gesamt § 2 PLAN'!AE34</f>
        <v>777289.61556997884</v>
      </c>
      <c r="L37" s="119">
        <f>'Umlage Gesamt § 2_IST'!AM34</f>
        <v>850765.02731218201</v>
      </c>
      <c r="M37" s="150">
        <f t="shared" si="0"/>
        <v>-73475.41174220317</v>
      </c>
      <c r="N37" s="119"/>
      <c r="O37" s="117">
        <f>'Grunddaten § 2 SPU_40%_IST'!$B$18*Schlussrechnung!M37</f>
        <v>-263.00705834977771</v>
      </c>
      <c r="P37" s="117">
        <f>'Grunddaten § 2 SPU_40%_IST'!$D$18*Schlussrechnung!M37</f>
        <v>-24686.896934152875</v>
      </c>
      <c r="Q37" s="117">
        <f>'Grunddaten § 2 SPU_40%_IST'!$I$18*Schlussrechnung!M37</f>
        <v>-48525.507749700519</v>
      </c>
      <c r="R37" s="33"/>
    </row>
    <row r="38" spans="1:18" x14ac:dyDescent="0.25">
      <c r="A38" s="115">
        <v>60646</v>
      </c>
      <c r="B38" s="115" t="s">
        <v>36</v>
      </c>
      <c r="C38" s="115" t="s">
        <v>20</v>
      </c>
      <c r="D38" s="117">
        <f>Finanzkraft!H35</f>
        <v>3454498.27</v>
      </c>
      <c r="E38" s="118">
        <f>'landesw Umlage § 2_IST'!E35</f>
        <v>1.6345661245459472E-3</v>
      </c>
      <c r="F38" s="118">
        <f>'bezirksw Umlage § 2_IST'!E35</f>
        <v>1.3410355231844725E-2</v>
      </c>
      <c r="G38" s="130"/>
      <c r="H38" s="130"/>
      <c r="I38" s="130"/>
      <c r="J38" s="130"/>
      <c r="K38" s="119">
        <f>'Umlage Gesamt § 2 PLAN'!AE35</f>
        <v>641552.38397447416</v>
      </c>
      <c r="L38" s="119">
        <f>'Umlage Gesamt § 2_IST'!AM35</f>
        <v>701155.03937245044</v>
      </c>
      <c r="M38" s="150">
        <f t="shared" si="0"/>
        <v>-59602.655397976283</v>
      </c>
      <c r="N38" s="119"/>
      <c r="O38" s="117">
        <f>'Grunddaten § 2 SPU_40%_IST'!$B$18*Schlussrechnung!M38</f>
        <v>-213.34918300366911</v>
      </c>
      <c r="P38" s="117">
        <f>'Grunddaten § 2 SPU_40%_IST'!$D$18*Schlussrechnung!M38</f>
        <v>-20025.809667787387</v>
      </c>
      <c r="Q38" s="117">
        <f>'Grunddaten § 2 SPU_40%_IST'!$I$18*Schlussrechnung!M38</f>
        <v>-39363.496547185227</v>
      </c>
      <c r="R38" s="33"/>
    </row>
    <row r="39" spans="1:18" x14ac:dyDescent="0.25">
      <c r="A39" s="115">
        <v>60647</v>
      </c>
      <c r="B39" s="115" t="s">
        <v>37</v>
      </c>
      <c r="C39" s="115" t="s">
        <v>20</v>
      </c>
      <c r="D39" s="117">
        <f>Finanzkraft!H36</f>
        <v>786820.26</v>
      </c>
      <c r="E39" s="118">
        <f>'landesw Umlage § 2_IST'!E36</f>
        <v>3.7230001076319383E-4</v>
      </c>
      <c r="F39" s="118">
        <f>'bezirksw Umlage § 2_IST'!E36</f>
        <v>3.0544346430407755E-3</v>
      </c>
      <c r="G39" s="130"/>
      <c r="H39" s="130"/>
      <c r="I39" s="130"/>
      <c r="J39" s="130"/>
      <c r="K39" s="119">
        <f>'Umlage Gesamt § 2 PLAN'!AE36</f>
        <v>144181.29643995356</v>
      </c>
      <c r="L39" s="119">
        <f>'Umlage Gesamt § 2_IST'!AM36</f>
        <v>159699.88903174116</v>
      </c>
      <c r="M39" s="150">
        <f t="shared" si="0"/>
        <v>-15518.592591787601</v>
      </c>
      <c r="N39" s="119"/>
      <c r="O39" s="117">
        <f>'Grunddaten § 2 SPU_40%_IST'!$B$18*Schlussrechnung!M39</f>
        <v>-55.549187007146202</v>
      </c>
      <c r="P39" s="117">
        <f>'Grunddaten § 2 SPU_40%_IST'!$D$18*Schlussrechnung!M39</f>
        <v>-5214.0693980829865</v>
      </c>
      <c r="Q39" s="117">
        <f>'Grunddaten § 2 SPU_40%_IST'!$I$18*Schlussrechnung!M39</f>
        <v>-10248.974006697468</v>
      </c>
      <c r="R39" s="33"/>
    </row>
    <row r="40" spans="1:18" x14ac:dyDescent="0.25">
      <c r="A40" s="115">
        <v>60648</v>
      </c>
      <c r="B40" s="115" t="s">
        <v>38</v>
      </c>
      <c r="C40" s="115" t="s">
        <v>20</v>
      </c>
      <c r="D40" s="117">
        <f>Finanzkraft!H37</f>
        <v>2779457.83</v>
      </c>
      <c r="E40" s="118">
        <f>'landesw Umlage § 2_IST'!E37</f>
        <v>1.3151570093338006E-3</v>
      </c>
      <c r="F40" s="118">
        <f>'bezirksw Umlage § 2_IST'!E37</f>
        <v>1.0789849621847484E-2</v>
      </c>
      <c r="G40" s="130"/>
      <c r="H40" s="130"/>
      <c r="I40" s="130"/>
      <c r="J40" s="130"/>
      <c r="K40" s="119">
        <f>'Umlage Gesamt § 2 PLAN'!AE37</f>
        <v>519625.38361424819</v>
      </c>
      <c r="L40" s="119">
        <f>'Umlage Gesamt § 2_IST'!AM37</f>
        <v>564142.95562166139</v>
      </c>
      <c r="M40" s="150">
        <f t="shared" si="0"/>
        <v>-44517.572007413197</v>
      </c>
      <c r="N40" s="119"/>
      <c r="O40" s="117">
        <f>'Grunddaten § 2 SPU_40%_IST'!$B$18*Schlussrechnung!M40</f>
        <v>-159.35175293232149</v>
      </c>
      <c r="P40" s="117">
        <f>'Grunddaten § 2 SPU_40%_IST'!$D$18*Schlussrechnung!M40</f>
        <v>-14957.394396940676</v>
      </c>
      <c r="Q40" s="117">
        <f>'Grunddaten § 2 SPU_40%_IST'!$I$18*Schlussrechnung!M40</f>
        <v>-29400.8258575402</v>
      </c>
      <c r="R40" s="33"/>
    </row>
    <row r="41" spans="1:18" x14ac:dyDescent="0.25">
      <c r="A41" s="115">
        <v>60651</v>
      </c>
      <c r="B41" s="115" t="s">
        <v>39</v>
      </c>
      <c r="C41" s="115" t="s">
        <v>20</v>
      </c>
      <c r="D41" s="117">
        <f>Finanzkraft!H38</f>
        <v>2945190.75</v>
      </c>
      <c r="E41" s="118">
        <f>'landesw Umlage § 2_IST'!E38</f>
        <v>1.3935769116121374E-3</v>
      </c>
      <c r="F41" s="118">
        <f>'bezirksw Umlage § 2_IST'!E38</f>
        <v>1.1433224478946747E-2</v>
      </c>
      <c r="G41" s="130"/>
      <c r="H41" s="130"/>
      <c r="I41" s="130"/>
      <c r="J41" s="130"/>
      <c r="K41" s="119">
        <f>'Umlage Gesamt § 2 PLAN'!AE38</f>
        <v>542111.99699731264</v>
      </c>
      <c r="L41" s="119">
        <f>'Umlage Gesamt § 2_IST'!AM38</f>
        <v>597781.55172607081</v>
      </c>
      <c r="M41" s="150">
        <f t="shared" si="0"/>
        <v>-55669.554728758172</v>
      </c>
      <c r="N41" s="119"/>
      <c r="O41" s="117">
        <f>'Grunddaten § 2 SPU_40%_IST'!$B$18*Schlussrechnung!M41</f>
        <v>-199.27055162649461</v>
      </c>
      <c r="P41" s="117">
        <f>'Grunddaten § 2 SPU_40%_IST'!$D$18*Schlussrechnung!M41</f>
        <v>-18704.332883236551</v>
      </c>
      <c r="Q41" s="117">
        <f>'Grunddaten § 2 SPU_40%_IST'!$I$18*Schlussrechnung!M41</f>
        <v>-36765.951293895123</v>
      </c>
      <c r="R41" s="33"/>
    </row>
    <row r="42" spans="1:18" x14ac:dyDescent="0.25">
      <c r="A42" s="115">
        <v>60653</v>
      </c>
      <c r="B42" s="115" t="s">
        <v>40</v>
      </c>
      <c r="C42" s="115" t="s">
        <v>20</v>
      </c>
      <c r="D42" s="117">
        <f>Finanzkraft!H39</f>
        <v>5503226.3899999997</v>
      </c>
      <c r="E42" s="118">
        <f>'landesw Umlage § 2_IST'!E39</f>
        <v>2.603963507789304E-3</v>
      </c>
      <c r="F42" s="118">
        <f>'bezirksw Umlage § 2_IST'!E39</f>
        <v>2.1363513611243595E-2</v>
      </c>
      <c r="G42" s="130"/>
      <c r="H42" s="130"/>
      <c r="I42" s="130"/>
      <c r="J42" s="130"/>
      <c r="K42" s="119">
        <f>'Umlage Gesamt § 2 PLAN'!AE39</f>
        <v>1016067.892309549</v>
      </c>
      <c r="L42" s="119">
        <f>'Umlage Gesamt § 2_IST'!AM39</f>
        <v>1116982.7322437647</v>
      </c>
      <c r="M42" s="150">
        <f t="shared" si="0"/>
        <v>-100914.83993421565</v>
      </c>
      <c r="N42" s="119"/>
      <c r="O42" s="117">
        <f>'Grunddaten § 2 SPU_40%_IST'!$B$18*Schlussrechnung!M42</f>
        <v>-361.22717199680284</v>
      </c>
      <c r="P42" s="117">
        <f>'Grunddaten § 2 SPU_40%_IST'!$D$18*Schlussrechnung!M42</f>
        <v>-33906.230581237643</v>
      </c>
      <c r="Q42" s="117">
        <f>'Grunddaten § 2 SPU_40%_IST'!$I$18*Schlussrechnung!M42</f>
        <v>-66647.382180981207</v>
      </c>
      <c r="R42" s="33"/>
    </row>
    <row r="43" spans="1:18" x14ac:dyDescent="0.25">
      <c r="A43" s="115">
        <v>60654</v>
      </c>
      <c r="B43" s="115" t="s">
        <v>41</v>
      </c>
      <c r="C43" s="115" t="s">
        <v>20</v>
      </c>
      <c r="D43" s="117">
        <f>Finanzkraft!H40</f>
        <v>3330401.72</v>
      </c>
      <c r="E43" s="118">
        <f>'landesw Umlage § 2_IST'!E40</f>
        <v>1.575847317660274E-3</v>
      </c>
      <c r="F43" s="118">
        <f>'bezirksw Umlage § 2_IST'!E40</f>
        <v>1.2928612678085571E-2</v>
      </c>
      <c r="G43" s="130"/>
      <c r="H43" s="130"/>
      <c r="I43" s="130"/>
      <c r="J43" s="130"/>
      <c r="K43" s="119">
        <f>'Umlage Gesamt § 2 PLAN'!AE40</f>
        <v>613919.46363868564</v>
      </c>
      <c r="L43" s="119">
        <f>'Umlage Gesamt § 2_IST'!AM40</f>
        <v>675967.32335682341</v>
      </c>
      <c r="M43" s="150">
        <f t="shared" si="0"/>
        <v>-62047.85971813777</v>
      </c>
      <c r="N43" s="119"/>
      <c r="O43" s="117">
        <f>'Grunddaten § 2 SPU_40%_IST'!$B$18*Schlussrechnung!M43</f>
        <v>-222.10185250304193</v>
      </c>
      <c r="P43" s="117">
        <f>'Grunddaten § 2 SPU_40%_IST'!$D$18*Schlussrechnung!M43</f>
        <v>-20847.370317853121</v>
      </c>
      <c r="Q43" s="117">
        <f>'Grunddaten § 2 SPU_40%_IST'!$I$18*Schlussrechnung!M43</f>
        <v>-40978.387547781611</v>
      </c>
      <c r="R43" s="33"/>
    </row>
    <row r="44" spans="1:18" x14ac:dyDescent="0.25">
      <c r="A44" s="115">
        <v>60655</v>
      </c>
      <c r="B44" s="115" t="s">
        <v>42</v>
      </c>
      <c r="C44" s="115" t="s">
        <v>20</v>
      </c>
      <c r="D44" s="117">
        <f>Finanzkraft!H41</f>
        <v>4989498.25</v>
      </c>
      <c r="E44" s="118">
        <f>'landesw Umlage § 2_IST'!E41</f>
        <v>2.3608825885824761E-3</v>
      </c>
      <c r="F44" s="118">
        <f>'bezirksw Umlage § 2_IST'!E41</f>
        <v>1.9369222020530232E-2</v>
      </c>
      <c r="G44" s="130"/>
      <c r="H44" s="130"/>
      <c r="I44" s="130"/>
      <c r="J44" s="130"/>
      <c r="K44" s="119">
        <f>'Umlage Gesamt § 2 PLAN'!AE41</f>
        <v>916113.02095248119</v>
      </c>
      <c r="L44" s="119">
        <f>'Umlage Gesamt § 2_IST'!AM41</f>
        <v>1012711.9970818578</v>
      </c>
      <c r="M44" s="150">
        <f t="shared" si="0"/>
        <v>-96598.976129376562</v>
      </c>
      <c r="N44" s="119"/>
      <c r="O44" s="117">
        <f>'Grunddaten § 2 SPU_40%_IST'!$B$18*Schlussrechnung!M44</f>
        <v>-345.77843048404151</v>
      </c>
      <c r="P44" s="117">
        <f>'Grunddaten § 2 SPU_40%_IST'!$D$18*Schlussrechnung!M44</f>
        <v>-32456.149766369541</v>
      </c>
      <c r="Q44" s="117">
        <f>'Grunddaten § 2 SPU_40%_IST'!$I$18*Schlussrechnung!M44</f>
        <v>-63797.047932522983</v>
      </c>
      <c r="R44" s="33"/>
    </row>
    <row r="45" spans="1:18" x14ac:dyDescent="0.25">
      <c r="A45" s="115">
        <v>60656</v>
      </c>
      <c r="B45" s="115" t="s">
        <v>43</v>
      </c>
      <c r="C45" s="115" t="s">
        <v>20</v>
      </c>
      <c r="D45" s="117">
        <f>Finanzkraft!H42</f>
        <v>3661507.68</v>
      </c>
      <c r="E45" s="118">
        <f>'landesw Umlage § 2_IST'!E42</f>
        <v>1.7325168376746132E-3</v>
      </c>
      <c r="F45" s="118">
        <f>'bezirksw Umlage § 2_IST'!E42</f>
        <v>1.4213965338858787E-2</v>
      </c>
      <c r="G45" s="130"/>
      <c r="H45" s="130"/>
      <c r="I45" s="130"/>
      <c r="J45" s="130"/>
      <c r="K45" s="119">
        <f>'Umlage Gesamt § 2 PLAN'!AE42</f>
        <v>675860.0354889998</v>
      </c>
      <c r="L45" s="119">
        <f>'Umlage Gesamt § 2_IST'!AM42</f>
        <v>743171.47118818201</v>
      </c>
      <c r="M45" s="150">
        <f t="shared" si="0"/>
        <v>-67311.435699182213</v>
      </c>
      <c r="N45" s="119"/>
      <c r="O45" s="117">
        <f>'Grunddaten § 2 SPU_40%_IST'!$B$18*Schlussrechnung!M45</f>
        <v>-240.94295325157833</v>
      </c>
      <c r="P45" s="117">
        <f>'Grunddaten § 2 SPU_40%_IST'!$D$18*Schlussrechnung!M45</f>
        <v>-22615.87157110286</v>
      </c>
      <c r="Q45" s="117">
        <f>'Grunddaten § 2 SPU_40%_IST'!$I$18*Schlussrechnung!M45</f>
        <v>-44454.621174827778</v>
      </c>
      <c r="R45" s="33"/>
    </row>
    <row r="46" spans="1:18" x14ac:dyDescent="0.25">
      <c r="A46" s="115">
        <v>60659</v>
      </c>
      <c r="B46" s="115" t="s">
        <v>44</v>
      </c>
      <c r="C46" s="115" t="s">
        <v>20</v>
      </c>
      <c r="D46" s="117">
        <f>Finanzkraft!H43</f>
        <v>5419895.1399999997</v>
      </c>
      <c r="E46" s="118">
        <f>'landesw Umlage § 2_IST'!E43</f>
        <v>2.5645336318073225E-3</v>
      </c>
      <c r="F46" s="118">
        <f>'bezirksw Umlage § 2_IST'!E43</f>
        <v>2.1040021868862824E-2</v>
      </c>
      <c r="G46" s="130"/>
      <c r="H46" s="130"/>
      <c r="I46" s="130"/>
      <c r="J46" s="130"/>
      <c r="K46" s="119">
        <f>'Umlage Gesamt § 2 PLAN'!AE43</f>
        <v>997042.20866612403</v>
      </c>
      <c r="L46" s="119">
        <f>'Umlage Gesamt § 2_IST'!AM43</f>
        <v>1100069.0963672858</v>
      </c>
      <c r="M46" s="150">
        <f t="shared" si="0"/>
        <v>-103026.88770116179</v>
      </c>
      <c r="N46" s="119"/>
      <c r="O46" s="117">
        <f>'Grunddaten § 2 SPU_40%_IST'!$B$18*Schlussrechnung!M46</f>
        <v>-368.78729935243712</v>
      </c>
      <c r="P46" s="117">
        <f>'Grunddaten § 2 SPU_40%_IST'!$D$18*Schlussrechnung!M46</f>
        <v>-34615.854444599521</v>
      </c>
      <c r="Q46" s="117">
        <f>'Grunddaten § 2 SPU_40%_IST'!$I$18*Schlussrechnung!M46</f>
        <v>-68042.245957209831</v>
      </c>
      <c r="R46" s="33"/>
    </row>
    <row r="47" spans="1:18" x14ac:dyDescent="0.25">
      <c r="A47" s="115">
        <v>60660</v>
      </c>
      <c r="B47" s="115" t="s">
        <v>45</v>
      </c>
      <c r="C47" s="115" t="s">
        <v>20</v>
      </c>
      <c r="D47" s="117">
        <f>Finanzkraft!H44</f>
        <v>6248591.1200000001</v>
      </c>
      <c r="E47" s="118">
        <f>'landesw Umlage § 2_IST'!E44</f>
        <v>2.9566479912843087E-3</v>
      </c>
      <c r="F47" s="118">
        <f>'bezirksw Umlage § 2_IST'!E44</f>
        <v>2.4257017971455082E-2</v>
      </c>
      <c r="G47" s="130"/>
      <c r="H47" s="130"/>
      <c r="I47" s="130"/>
      <c r="J47" s="130"/>
      <c r="K47" s="119">
        <f>'Umlage Gesamt § 2 PLAN'!AE44</f>
        <v>1159115.1201426839</v>
      </c>
      <c r="L47" s="119">
        <f>'Umlage Gesamt § 2_IST'!AM44</f>
        <v>1268268.4460472884</v>
      </c>
      <c r="M47" s="150">
        <f t="shared" si="0"/>
        <v>-109153.32590460451</v>
      </c>
      <c r="N47" s="119"/>
      <c r="O47" s="117">
        <f>'Grunddaten § 2 SPU_40%_IST'!$B$18*Schlussrechnung!M47</f>
        <v>-390.71703682301552</v>
      </c>
      <c r="P47" s="117">
        <f>'Grunddaten § 2 SPU_40%_IST'!$D$18*Schlussrechnung!M47</f>
        <v>-36674.267523419687</v>
      </c>
      <c r="Q47" s="117">
        <f>'Grunddaten § 2 SPU_40%_IST'!$I$18*Schlussrechnung!M47</f>
        <v>-72088.341344361819</v>
      </c>
      <c r="R47" s="33"/>
    </row>
    <row r="48" spans="1:18" x14ac:dyDescent="0.25">
      <c r="A48" s="115">
        <v>60661</v>
      </c>
      <c r="B48" s="115" t="s">
        <v>46</v>
      </c>
      <c r="C48" s="115" t="s">
        <v>20</v>
      </c>
      <c r="D48" s="117">
        <f>Finanzkraft!H45</f>
        <v>8456734.1600000001</v>
      </c>
      <c r="E48" s="118">
        <f>'landesw Umlage § 2_IST'!E45</f>
        <v>4.0014757865912973E-3</v>
      </c>
      <c r="F48" s="118">
        <f>'bezirksw Umlage § 2_IST'!E45</f>
        <v>3.2829024744851297E-2</v>
      </c>
      <c r="G48" s="130"/>
      <c r="H48" s="130"/>
      <c r="I48" s="130"/>
      <c r="J48" s="130"/>
      <c r="K48" s="119">
        <f>'Umlage Gesamt § 2 PLAN'!AE45</f>
        <v>1581931.5409456186</v>
      </c>
      <c r="L48" s="119">
        <f>'Umlage Gesamt § 2_IST'!AM45</f>
        <v>1716452.3787464935</v>
      </c>
      <c r="M48" s="150">
        <f t="shared" si="0"/>
        <v>-134520.83780087484</v>
      </c>
      <c r="N48" s="119"/>
      <c r="O48" s="117">
        <f>'Grunddaten § 2 SPU_40%_IST'!$B$18*Schlussrechnung!M48</f>
        <v>-481.52067471074781</v>
      </c>
      <c r="P48" s="117">
        <f>'Grunddaten § 2 SPU_40%_IST'!$D$18*Schlussrechnung!M48</f>
        <v>-45197.461021897441</v>
      </c>
      <c r="Q48" s="117">
        <f>'Grunddaten § 2 SPU_40%_IST'!$I$18*Schlussrechnung!M48</f>
        <v>-88841.856104266655</v>
      </c>
      <c r="R48" s="33"/>
    </row>
    <row r="49" spans="1:21" x14ac:dyDescent="0.25">
      <c r="A49" s="115">
        <v>60662</v>
      </c>
      <c r="B49" s="115" t="s">
        <v>47</v>
      </c>
      <c r="C49" s="115" t="s">
        <v>20</v>
      </c>
      <c r="D49" s="117">
        <f>Finanzkraft!H46</f>
        <v>6663730.6699999999</v>
      </c>
      <c r="E49" s="118">
        <f>'landesw Umlage § 2_IST'!E46</f>
        <v>3.1530797137379568E-3</v>
      </c>
      <c r="F49" s="118">
        <f>'bezirksw Umlage § 2_IST'!E46</f>
        <v>2.5868588857055255E-2</v>
      </c>
      <c r="G49" s="130"/>
      <c r="H49" s="130"/>
      <c r="I49" s="130"/>
      <c r="J49" s="130"/>
      <c r="K49" s="119">
        <f>'Umlage Gesamt § 2 PLAN'!AE46</f>
        <v>1230749.71307373</v>
      </c>
      <c r="L49" s="119">
        <f>'Umlage Gesamt § 2_IST'!AM46</f>
        <v>1352528.7827952094</v>
      </c>
      <c r="M49" s="150">
        <f t="shared" si="0"/>
        <v>-121779.06972147943</v>
      </c>
      <c r="N49" s="119"/>
      <c r="O49" s="117">
        <f>'Grunddaten § 2 SPU_40%_IST'!$B$18*Schlussrechnung!M49</f>
        <v>-435.91119990447032</v>
      </c>
      <c r="P49" s="117">
        <f>'Grunddaten § 2 SPU_40%_IST'!$D$18*Schlussrechnung!M49</f>
        <v>-40916.372860887008</v>
      </c>
      <c r="Q49" s="117">
        <f>'Grunddaten § 2 SPU_40%_IST'!$I$18*Schlussrechnung!M49</f>
        <v>-80426.785660687965</v>
      </c>
      <c r="R49" s="33"/>
    </row>
    <row r="50" spans="1:21" x14ac:dyDescent="0.25">
      <c r="A50" s="115">
        <v>60663</v>
      </c>
      <c r="B50" s="115" t="s">
        <v>48</v>
      </c>
      <c r="C50" s="115" t="s">
        <v>20</v>
      </c>
      <c r="D50" s="117">
        <f>Finanzkraft!H47</f>
        <v>10266972.859999999</v>
      </c>
      <c r="E50" s="118">
        <f>'landesw Umlage § 2_IST'!E47</f>
        <v>4.8580270496382727E-3</v>
      </c>
      <c r="F50" s="118">
        <f>'bezirksw Umlage § 2_IST'!E47</f>
        <v>3.985636768268197E-2</v>
      </c>
      <c r="G50" s="130"/>
      <c r="H50" s="130"/>
      <c r="I50" s="130"/>
      <c r="J50" s="130"/>
      <c r="K50" s="119">
        <f>'Umlage Gesamt § 2 PLAN'!AE47</f>
        <v>1889132.4422394754</v>
      </c>
      <c r="L50" s="119">
        <f>'Umlage Gesamt § 2_IST'!AM47</f>
        <v>2083874.1829473195</v>
      </c>
      <c r="M50" s="150">
        <f t="shared" si="0"/>
        <v>-194741.74070784403</v>
      </c>
      <c r="N50" s="119"/>
      <c r="O50" s="117">
        <f>'Grunddaten § 2 SPU_40%_IST'!$B$18*Schlussrechnung!M50</f>
        <v>-697.08289000395098</v>
      </c>
      <c r="P50" s="117">
        <f>'Grunddaten § 2 SPU_40%_IST'!$D$18*Schlussrechnung!M50</f>
        <v>-65430.994772781574</v>
      </c>
      <c r="Q50" s="117">
        <f>'Grunddaten § 2 SPU_40%_IST'!$I$18*Schlussrechnung!M50</f>
        <v>-128613.66304505851</v>
      </c>
      <c r="R50" s="33"/>
    </row>
    <row r="51" spans="1:21" x14ac:dyDescent="0.25">
      <c r="A51" s="115">
        <v>60664</v>
      </c>
      <c r="B51" s="115" t="s">
        <v>49</v>
      </c>
      <c r="C51" s="115" t="s">
        <v>20</v>
      </c>
      <c r="D51" s="117">
        <f>Finanzkraft!H48</f>
        <v>18117558.84</v>
      </c>
      <c r="E51" s="118">
        <f>'landesw Umlage § 2_IST'!E48</f>
        <v>8.5726914951767992E-3</v>
      </c>
      <c r="F51" s="118">
        <f>'bezirksw Umlage § 2_IST'!E48</f>
        <v>7.033232643021374E-2</v>
      </c>
      <c r="G51" s="130"/>
      <c r="H51" s="130"/>
      <c r="I51" s="130"/>
      <c r="J51" s="130"/>
      <c r="K51" s="119">
        <f>'Umlage Gesamt § 2 PLAN'!AE48</f>
        <v>3329593.5442227768</v>
      </c>
      <c r="L51" s="119">
        <f>'Umlage Gesamt § 2_IST'!AM48</f>
        <v>3677297.4507215167</v>
      </c>
      <c r="M51" s="150">
        <f t="shared" si="0"/>
        <v>-347703.90649873996</v>
      </c>
      <c r="N51" s="119"/>
      <c r="O51" s="117">
        <f>'Grunddaten § 2 SPU_40%_IST'!$B$18*Schlussrechnung!M51</f>
        <v>-1244.6147555568316</v>
      </c>
      <c r="P51" s="117">
        <f>'Grunddaten § 2 SPU_40%_IST'!$D$18*Schlussrechnung!M51</f>
        <v>-116824.53081656373</v>
      </c>
      <c r="Q51" s="117">
        <f>'Grunddaten § 2 SPU_40%_IST'!$I$18*Schlussrechnung!M51</f>
        <v>-229634.7609266194</v>
      </c>
      <c r="R51" s="33"/>
    </row>
    <row r="52" spans="1:21" x14ac:dyDescent="0.25">
      <c r="A52" s="115">
        <v>60665</v>
      </c>
      <c r="B52" s="115" t="s">
        <v>50</v>
      </c>
      <c r="C52" s="115" t="s">
        <v>20</v>
      </c>
      <c r="D52" s="117">
        <f>Finanzkraft!H49</f>
        <v>8468593.7800000012</v>
      </c>
      <c r="E52" s="118">
        <f>'landesw Umlage § 2_IST'!E49</f>
        <v>4.00708740703133E-3</v>
      </c>
      <c r="F52" s="118">
        <f>'bezirksw Umlage § 2_IST'!E49</f>
        <v>3.2875063765480106E-2</v>
      </c>
      <c r="G52" s="130"/>
      <c r="H52" s="130"/>
      <c r="I52" s="130"/>
      <c r="J52" s="130"/>
      <c r="K52" s="119">
        <f>'Umlage Gesamt § 2 PLAN'!AE49</f>
        <v>1567984.923279847</v>
      </c>
      <c r="L52" s="119">
        <f>'Umlage Gesamt § 2_IST'!AM49</f>
        <v>1718859.5104565474</v>
      </c>
      <c r="M52" s="150">
        <f t="shared" si="0"/>
        <v>-150874.58717670036</v>
      </c>
      <c r="N52" s="119"/>
      <c r="O52" s="117">
        <f>'Grunddaten § 2 SPU_40%_IST'!$B$18*Schlussrechnung!M52</f>
        <v>-540.05932613629489</v>
      </c>
      <c r="P52" s="117">
        <f>'Grunddaten § 2 SPU_40%_IST'!$D$18*Schlussrechnung!M52</f>
        <v>-50692.133535533445</v>
      </c>
      <c r="Q52" s="117">
        <f>'Grunddaten § 2 SPU_40%_IST'!$I$18*Schlussrechnung!M52</f>
        <v>-99642.394315030615</v>
      </c>
      <c r="R52" s="33"/>
    </row>
    <row r="53" spans="1:21" x14ac:dyDescent="0.25">
      <c r="A53" s="115">
        <v>60666</v>
      </c>
      <c r="B53" s="115" t="s">
        <v>51</v>
      </c>
      <c r="C53" s="115" t="s">
        <v>20</v>
      </c>
      <c r="D53" s="117">
        <f>Finanzkraft!H50</f>
        <v>3214080.52</v>
      </c>
      <c r="E53" s="118">
        <f>'landesw Umlage § 2_IST'!E50</f>
        <v>1.5208075757858239E-3</v>
      </c>
      <c r="F53" s="118">
        <f>'bezirksw Umlage § 2_IST'!E50</f>
        <v>1.2477054017153181E-2</v>
      </c>
      <c r="G53" s="130"/>
      <c r="H53" s="130"/>
      <c r="I53" s="130"/>
      <c r="J53" s="130"/>
      <c r="K53" s="119">
        <f>'Umlage Gesamt § 2 PLAN'!AE50</f>
        <v>601051.65351857478</v>
      </c>
      <c r="L53" s="119">
        <f>'Umlage Gesamt § 2_IST'!AM50</f>
        <v>652357.7600595603</v>
      </c>
      <c r="M53" s="150">
        <f t="shared" si="0"/>
        <v>-51306.106540985522</v>
      </c>
      <c r="N53" s="119"/>
      <c r="O53" s="117">
        <f>'Grunddaten § 2 SPU_40%_IST'!$B$18*Schlussrechnung!M53</f>
        <v>-183.65148063504103</v>
      </c>
      <c r="P53" s="117">
        <f>'Grunddaten § 2 SPU_40%_IST'!$D$18*Schlussrechnung!M53</f>
        <v>-17238.264260620224</v>
      </c>
      <c r="Q53" s="117">
        <f>'Grunddaten § 2 SPU_40%_IST'!$I$18*Schlussrechnung!M53</f>
        <v>-33884.190799730262</v>
      </c>
      <c r="R53" s="33"/>
    </row>
    <row r="54" spans="1:21" x14ac:dyDescent="0.25">
      <c r="A54" s="115">
        <v>60667</v>
      </c>
      <c r="B54" s="115" t="s">
        <v>52</v>
      </c>
      <c r="C54" s="115" t="s">
        <v>20</v>
      </c>
      <c r="D54" s="117">
        <f>Finanzkraft!H51</f>
        <v>15797655.67</v>
      </c>
      <c r="E54" s="118">
        <f>'landesw Umlage § 2_IST'!E51</f>
        <v>7.474982121042778E-3</v>
      </c>
      <c r="F54" s="118">
        <f>'bezirksw Umlage § 2_IST'!E51</f>
        <v>6.1326467060313791E-2</v>
      </c>
      <c r="G54" s="130"/>
      <c r="H54" s="130"/>
      <c r="I54" s="130"/>
      <c r="J54" s="130"/>
      <c r="K54" s="119">
        <f>'Umlage Gesamt § 2 PLAN'!AE51</f>
        <v>2965890.8164831852</v>
      </c>
      <c r="L54" s="119">
        <f>'Umlage Gesamt § 2_IST'!AM51</f>
        <v>3206429.7091951547</v>
      </c>
      <c r="M54" s="150">
        <f t="shared" si="0"/>
        <v>-240538.89271196956</v>
      </c>
      <c r="N54" s="119"/>
      <c r="O54" s="117">
        <f>'Grunddaten § 2 SPU_40%_IST'!$B$18*Schlussrechnung!M54</f>
        <v>-861.01493126509888</v>
      </c>
      <c r="P54" s="117">
        <f>'Grunddaten § 2 SPU_40%_IST'!$D$18*Schlussrechnung!M54</f>
        <v>-80818.313395375779</v>
      </c>
      <c r="Q54" s="117">
        <f>'Grunddaten § 2 SPU_40%_IST'!$I$18*Schlussrechnung!M54</f>
        <v>-158859.56438532867</v>
      </c>
      <c r="R54" s="33"/>
    </row>
    <row r="55" spans="1:21" x14ac:dyDescent="0.25">
      <c r="A55" s="115">
        <v>60668</v>
      </c>
      <c r="B55" s="115" t="s">
        <v>53</v>
      </c>
      <c r="C55" s="115" t="s">
        <v>20</v>
      </c>
      <c r="D55" s="117">
        <f>Finanzkraft!H52</f>
        <v>4332337.22</v>
      </c>
      <c r="E55" s="118">
        <f>'landesw Umlage § 2_IST'!E52</f>
        <v>2.0499334798976645E-3</v>
      </c>
      <c r="F55" s="118">
        <f>'bezirksw Umlage § 2_IST'!E52</f>
        <v>1.6818124243652501E-2</v>
      </c>
      <c r="G55" s="130"/>
      <c r="H55" s="130"/>
      <c r="I55" s="130"/>
      <c r="J55" s="130"/>
      <c r="K55" s="119">
        <f>'Umlage Gesamt § 2 PLAN'!AE52</f>
        <v>803112.52693467599</v>
      </c>
      <c r="L55" s="119">
        <f>'Umlage Gesamt § 2_IST'!AM52</f>
        <v>879328.87402020092</v>
      </c>
      <c r="M55" s="150">
        <f t="shared" si="0"/>
        <v>-76216.347085524932</v>
      </c>
      <c r="N55" s="119"/>
      <c r="O55" s="117">
        <f>'Grunddaten § 2 SPU_40%_IST'!$B$18*Schlussrechnung!M55</f>
        <v>-272.81830437999122</v>
      </c>
      <c r="P55" s="117">
        <f>'Grunddaten § 2 SPU_40%_IST'!$D$18*Schlussrechnung!M55</f>
        <v>-25607.819821406265</v>
      </c>
      <c r="Q55" s="117">
        <f>'Grunddaten § 2 SPU_40%_IST'!$I$18*Schlussrechnung!M55</f>
        <v>-50335.70895973868</v>
      </c>
      <c r="R55" s="33"/>
    </row>
    <row r="56" spans="1:21" x14ac:dyDescent="0.25">
      <c r="A56" s="115">
        <v>60669</v>
      </c>
      <c r="B56" s="115" t="s">
        <v>54</v>
      </c>
      <c r="C56" s="115" t="s">
        <v>20</v>
      </c>
      <c r="D56" s="117">
        <f>Finanzkraft!H53</f>
        <v>21985867.09</v>
      </c>
      <c r="E56" s="118">
        <f>'landesw Umlage § 2_IST'!E53</f>
        <v>1.0403060229086054E-2</v>
      </c>
      <c r="F56" s="118">
        <f>'bezirksw Umlage § 2_IST'!E53</f>
        <v>8.5349091159632934E-2</v>
      </c>
      <c r="G56" s="130"/>
      <c r="H56" s="130"/>
      <c r="I56" s="130"/>
      <c r="J56" s="130"/>
      <c r="K56" s="119">
        <f>'Umlage Gesamt § 2 PLAN'!AE53</f>
        <v>4057589.3574803807</v>
      </c>
      <c r="L56" s="119">
        <f>'Umlage Gesamt § 2_IST'!AM53</f>
        <v>4462442.9657411342</v>
      </c>
      <c r="M56" s="150">
        <f t="shared" si="0"/>
        <v>-404853.60826075356</v>
      </c>
      <c r="N56" s="119"/>
      <c r="O56" s="117">
        <f>'Grunddaten § 2 SPU_40%_IST'!$B$18*Schlussrechnung!M56</f>
        <v>-1449.1835301930525</v>
      </c>
      <c r="P56" s="117">
        <f>'Grunddaten § 2 SPU_40%_IST'!$D$18*Schlussrechnung!M56</f>
        <v>-136026.17615291825</v>
      </c>
      <c r="Q56" s="117">
        <f>'Grunddaten § 2 SPU_40%_IST'!$I$18*Schlussrechnung!M56</f>
        <v>-267378.24857764225</v>
      </c>
      <c r="R56" s="33"/>
    </row>
    <row r="57" spans="1:21" x14ac:dyDescent="0.25">
      <c r="A57" s="115">
        <v>60670</v>
      </c>
      <c r="B57" s="115" t="s">
        <v>55</v>
      </c>
      <c r="C57" s="115" t="s">
        <v>20</v>
      </c>
      <c r="D57" s="117">
        <f>Finanzkraft!H54</f>
        <v>17410083.359999999</v>
      </c>
      <c r="E57" s="118">
        <f>'landesw Umlage § 2_IST'!E54</f>
        <v>8.237935081026132E-3</v>
      </c>
      <c r="F57" s="118">
        <f>'bezirksw Umlage § 2_IST'!E54</f>
        <v>6.7585908061152042E-2</v>
      </c>
      <c r="G57" s="130"/>
      <c r="H57" s="130"/>
      <c r="I57" s="130"/>
      <c r="J57" s="130"/>
      <c r="K57" s="119">
        <f>'Umlage Gesamt § 2 PLAN'!AE54</f>
        <v>3224984.2785382494</v>
      </c>
      <c r="L57" s="119">
        <f>'Umlage Gesamt § 2_IST'!AM54</f>
        <v>3533702.0689138877</v>
      </c>
      <c r="M57" s="150">
        <f t="shared" si="0"/>
        <v>-308717.79037563829</v>
      </c>
      <c r="N57" s="119"/>
      <c r="O57" s="117">
        <f>'Grunddaten § 2 SPU_40%_IST'!$B$18*Schlussrechnung!M57</f>
        <v>-1105.0629861295868</v>
      </c>
      <c r="P57" s="117">
        <f>'Grunddaten § 2 SPU_40%_IST'!$D$18*Schlussrechnung!M57</f>
        <v>-103725.64225271628</v>
      </c>
      <c r="Q57" s="117">
        <f>'Grunddaten § 2 SPU_40%_IST'!$I$18*Schlussrechnung!M57</f>
        <v>-203887.08513679242</v>
      </c>
      <c r="R57" s="33"/>
    </row>
    <row r="58" spans="1:21" s="82" customFormat="1" x14ac:dyDescent="0.25">
      <c r="A58" s="187" t="s">
        <v>377</v>
      </c>
      <c r="B58" s="188"/>
      <c r="C58" s="189"/>
      <c r="D58" s="117"/>
      <c r="E58" s="118"/>
      <c r="F58" s="118"/>
      <c r="G58" s="130">
        <f>'Grunddaten § 2 SPU_100% PLAN'!M6</f>
        <v>60573186.612785488</v>
      </c>
      <c r="H58" s="130">
        <f>'Grunddaten § 2 SPU_40% PLAN'!M6</f>
        <v>24229274.645114198</v>
      </c>
      <c r="I58" s="130">
        <f>'Grunddaten § 2 SPU_100%_IST'!M6</f>
        <v>81798357.716666669</v>
      </c>
      <c r="J58" s="130">
        <f>'Grunddaten § 2 SPU_40%_IST'!N6</f>
        <v>32719343.08666667</v>
      </c>
      <c r="K58" s="119"/>
      <c r="L58" s="119"/>
      <c r="M58" s="150"/>
      <c r="N58" s="119"/>
      <c r="O58" s="117"/>
      <c r="P58" s="117"/>
      <c r="Q58" s="117"/>
      <c r="R58" s="33"/>
      <c r="S58" s="112"/>
      <c r="T58" s="112"/>
      <c r="U58" s="112"/>
    </row>
    <row r="59" spans="1:21" x14ac:dyDescent="0.25">
      <c r="A59" s="115">
        <v>61001</v>
      </c>
      <c r="B59" s="115" t="s">
        <v>56</v>
      </c>
      <c r="C59" s="115" t="s">
        <v>57</v>
      </c>
      <c r="D59" s="117">
        <f>Finanzkraft!H55</f>
        <v>1880313.23</v>
      </c>
      <c r="E59" s="118">
        <f>'landesw Umlage § 2_IST'!E55</f>
        <v>8.8970845230545504E-4</v>
      </c>
      <c r="F59" s="118">
        <f>'bezirksw Umlage § 2_IST'!E55</f>
        <v>1.5626628315074605E-2</v>
      </c>
      <c r="G59" s="129"/>
      <c r="H59" s="129"/>
      <c r="I59" s="129"/>
      <c r="J59" s="129"/>
      <c r="K59" s="119">
        <f>'Umlage Gesamt § 2 PLAN'!AE55</f>
        <v>379750.80302493583</v>
      </c>
      <c r="L59" s="119">
        <f>'Umlage Gesamt § 2_IST'!AM55</f>
        <v>502844.9165851252</v>
      </c>
      <c r="M59" s="150">
        <f t="shared" si="0"/>
        <v>-123094.11356018938</v>
      </c>
      <c r="N59" s="119"/>
      <c r="O59" s="117">
        <f>'Grunddaten § 2 SPU_40%_IST'!$B$18*Schlussrechnung!M59</f>
        <v>-440.61843193514761</v>
      </c>
      <c r="P59" s="117">
        <f>'Grunddaten § 2 SPU_40%_IST'!$D$18*Schlussrechnung!M59</f>
        <v>-41358.212531333898</v>
      </c>
      <c r="Q59" s="117">
        <f>'Grunddaten § 2 SPU_40%_IST'!$I$18*Schlussrechnung!M59</f>
        <v>-81295.282596920326</v>
      </c>
      <c r="R59" s="33"/>
    </row>
    <row r="60" spans="1:21" x14ac:dyDescent="0.25">
      <c r="A60" s="115">
        <v>61002</v>
      </c>
      <c r="B60" s="115" t="s">
        <v>58</v>
      </c>
      <c r="C60" s="115" t="s">
        <v>57</v>
      </c>
      <c r="D60" s="117">
        <f>Finanzkraft!H56</f>
        <v>1319199.08</v>
      </c>
      <c r="E60" s="118">
        <f>'landesw Umlage § 2_IST'!E56</f>
        <v>6.2420587858629287E-4</v>
      </c>
      <c r="F60" s="118">
        <f>'bezirksw Umlage § 2_IST'!E56</f>
        <v>1.0963404058348497E-2</v>
      </c>
      <c r="G60" s="129"/>
      <c r="H60" s="129"/>
      <c r="I60" s="129"/>
      <c r="J60" s="129"/>
      <c r="K60" s="119">
        <f>'Umlage Gesamt § 2 PLAN'!AE56</f>
        <v>270844.91316708172</v>
      </c>
      <c r="L60" s="119">
        <f>'Umlage Gesamt § 2_IST'!AM56</f>
        <v>352788.32311453449</v>
      </c>
      <c r="M60" s="150">
        <f t="shared" si="0"/>
        <v>-81943.409947452776</v>
      </c>
      <c r="N60" s="119"/>
      <c r="O60" s="117">
        <f>'Grunddaten § 2 SPU_40%_IST'!$B$18*Schlussrechnung!M60</f>
        <v>-293.31846791204163</v>
      </c>
      <c r="P60" s="117">
        <f>'Grunddaten § 2 SPU_40%_IST'!$D$18*Schlussrechnung!M60</f>
        <v>-27532.047358965185</v>
      </c>
      <c r="Q60" s="117">
        <f>'Grunddaten § 2 SPU_40%_IST'!$I$18*Schlussrechnung!M60</f>
        <v>-54118.044120575549</v>
      </c>
      <c r="R60" s="33"/>
    </row>
    <row r="61" spans="1:21" x14ac:dyDescent="0.25">
      <c r="A61" s="115">
        <v>61007</v>
      </c>
      <c r="B61" s="115" t="s">
        <v>59</v>
      </c>
      <c r="C61" s="115" t="s">
        <v>57</v>
      </c>
      <c r="D61" s="117">
        <f>Finanzkraft!H57</f>
        <v>1665131.93</v>
      </c>
      <c r="E61" s="118">
        <f>'landesw Umlage § 2_IST'!E57</f>
        <v>7.8789104319852883E-4</v>
      </c>
      <c r="F61" s="118">
        <f>'bezirksw Umlage § 2_IST'!E57</f>
        <v>1.3838331481437711E-2</v>
      </c>
      <c r="G61" s="129"/>
      <c r="H61" s="129"/>
      <c r="I61" s="129"/>
      <c r="J61" s="129"/>
      <c r="K61" s="119">
        <f>'Umlage Gesamt § 2 PLAN'!AE57</f>
        <v>339106.95021284034</v>
      </c>
      <c r="L61" s="119">
        <f>'Umlage Gesamt § 2_IST'!AM57</f>
        <v>445299.81126818899</v>
      </c>
      <c r="M61" s="150">
        <f t="shared" si="0"/>
        <v>-106192.86105534865</v>
      </c>
      <c r="N61" s="119"/>
      <c r="O61" s="117">
        <f>'Grunddaten § 2 SPU_40%_IST'!$B$18*Schlussrechnung!M61</f>
        <v>-380.119979482492</v>
      </c>
      <c r="P61" s="117">
        <f>'Grunddaten § 2 SPU_40%_IST'!$D$18*Schlussrechnung!M61</f>
        <v>-35679.585236137129</v>
      </c>
      <c r="Q61" s="117">
        <f>'Grunddaten § 2 SPU_40%_IST'!$I$18*Schlussrechnung!M61</f>
        <v>-70133.155839729036</v>
      </c>
      <c r="R61" s="33"/>
    </row>
    <row r="62" spans="1:21" x14ac:dyDescent="0.25">
      <c r="A62" s="115">
        <v>61008</v>
      </c>
      <c r="B62" s="115" t="s">
        <v>60</v>
      </c>
      <c r="C62" s="115" t="s">
        <v>57</v>
      </c>
      <c r="D62" s="117">
        <f>Finanzkraft!H58</f>
        <v>2211350.2799999998</v>
      </c>
      <c r="E62" s="118">
        <f>'landesw Umlage § 2_IST'!E58</f>
        <v>1.0463453661515929E-3</v>
      </c>
      <c r="F62" s="118">
        <f>'bezirksw Umlage § 2_IST'!E58</f>
        <v>1.8377761932779763E-2</v>
      </c>
      <c r="G62" s="129"/>
      <c r="H62" s="129"/>
      <c r="I62" s="129"/>
      <c r="J62" s="129"/>
      <c r="K62" s="119">
        <f>'Umlage Gesamt § 2 PLAN'!AE58</f>
        <v>446458.40963898686</v>
      </c>
      <c r="L62" s="119">
        <f>'Umlage Gesamt § 2_IST'!AM58</f>
        <v>591372.87838319025</v>
      </c>
      <c r="M62" s="150">
        <f t="shared" si="0"/>
        <v>-144914.46874420339</v>
      </c>
      <c r="N62" s="119"/>
      <c r="O62" s="117">
        <f>'Grunddaten § 2 SPU_40%_IST'!$B$18*Schlussrechnung!M62</f>
        <v>-518.72493441015865</v>
      </c>
      <c r="P62" s="117">
        <f>'Grunddaten § 2 SPU_40%_IST'!$D$18*Schlussrechnung!M62</f>
        <v>-48689.601995123114</v>
      </c>
      <c r="Q62" s="117">
        <f>'Grunddaten § 2 SPU_40%_IST'!$I$18*Schlussrechnung!M62</f>
        <v>-95706.141814670118</v>
      </c>
      <c r="R62" s="33"/>
    </row>
    <row r="63" spans="1:21" x14ac:dyDescent="0.25">
      <c r="A63" s="115">
        <v>61012</v>
      </c>
      <c r="B63" s="115" t="s">
        <v>61</v>
      </c>
      <c r="C63" s="115" t="s">
        <v>57</v>
      </c>
      <c r="D63" s="117">
        <f>Finanzkraft!H59</f>
        <v>3787959.79</v>
      </c>
      <c r="E63" s="118">
        <f>'landesw Umlage § 2_IST'!E59</f>
        <v>1.7923502256888321E-3</v>
      </c>
      <c r="F63" s="118">
        <f>'bezirksw Umlage § 2_IST'!E59</f>
        <v>3.1480414415197229E-2</v>
      </c>
      <c r="G63" s="129"/>
      <c r="H63" s="129"/>
      <c r="I63" s="129"/>
      <c r="J63" s="129"/>
      <c r="K63" s="119">
        <f>'Umlage Gesamt § 2 PLAN'!AE59</f>
        <v>773435.04698086437</v>
      </c>
      <c r="L63" s="119">
        <f>'Umlage Gesamt § 2_IST'!AM59</f>
        <v>1012999.480214453</v>
      </c>
      <c r="M63" s="150">
        <f t="shared" si="0"/>
        <v>-239564.43323358858</v>
      </c>
      <c r="N63" s="119"/>
      <c r="O63" s="117">
        <f>'Grunddaten § 2 SPU_40%_IST'!$B$18*Schlussrechnung!M63</f>
        <v>-857.52682939791555</v>
      </c>
      <c r="P63" s="117">
        <f>'Grunddaten § 2 SPU_40%_IST'!$D$18*Schlussrechnung!M63</f>
        <v>-80490.906169762617</v>
      </c>
      <c r="Q63" s="117">
        <f>'Grunddaten § 2 SPU_40%_IST'!$I$18*Schlussrechnung!M63</f>
        <v>-158216.00023442807</v>
      </c>
      <c r="R63" s="33"/>
    </row>
    <row r="64" spans="1:21" x14ac:dyDescent="0.25">
      <c r="A64" s="115">
        <v>61013</v>
      </c>
      <c r="B64" s="115" t="s">
        <v>62</v>
      </c>
      <c r="C64" s="115" t="s">
        <v>57</v>
      </c>
      <c r="D64" s="117">
        <f>Finanzkraft!H60</f>
        <v>2900084.79</v>
      </c>
      <c r="E64" s="118">
        <f>'landesw Umlage § 2_IST'!E60</f>
        <v>1.3722341091358969E-3</v>
      </c>
      <c r="F64" s="118">
        <f>'bezirksw Umlage § 2_IST'!E60</f>
        <v>2.410159454950556E-2</v>
      </c>
      <c r="G64" s="129"/>
      <c r="H64" s="129"/>
      <c r="I64" s="129"/>
      <c r="J64" s="129"/>
      <c r="K64" s="119">
        <f>'Umlage Gesamt § 2 PLAN'!AE60</f>
        <v>586426.57607402047</v>
      </c>
      <c r="L64" s="119">
        <f>'Umlage Gesamt § 2_IST'!AM60</f>
        <v>775558.49262271076</v>
      </c>
      <c r="M64" s="150">
        <f t="shared" si="0"/>
        <v>-189131.91654869029</v>
      </c>
      <c r="N64" s="119"/>
      <c r="O64" s="117">
        <f>'Grunddaten § 2 SPU_40%_IST'!$B$18*Schlussrechnung!M64</f>
        <v>-677.00238531572643</v>
      </c>
      <c r="P64" s="117">
        <f>'Grunddaten § 2 SPU_40%_IST'!$D$18*Schlussrechnung!M64</f>
        <v>-63546.1580967837</v>
      </c>
      <c r="Q64" s="117">
        <f>'Grunddaten § 2 SPU_40%_IST'!$I$18*Schlussrechnung!M64</f>
        <v>-124908.75606659087</v>
      </c>
      <c r="R64" s="33"/>
    </row>
    <row r="65" spans="1:18" x14ac:dyDescent="0.25">
      <c r="A65" s="115">
        <v>61016</v>
      </c>
      <c r="B65" s="115" t="s">
        <v>63</v>
      </c>
      <c r="C65" s="115" t="s">
        <v>57</v>
      </c>
      <c r="D65" s="117">
        <f>Finanzkraft!H61</f>
        <v>2517275.34</v>
      </c>
      <c r="E65" s="118">
        <f>'landesw Umlage § 2_IST'!E61</f>
        <v>1.1911000311251802E-3</v>
      </c>
      <c r="F65" s="118">
        <f>'bezirksw Umlage § 2_IST'!E61</f>
        <v>2.0920198548453044E-2</v>
      </c>
      <c r="G65" s="129"/>
      <c r="H65" s="129"/>
      <c r="I65" s="129"/>
      <c r="J65" s="129"/>
      <c r="K65" s="119">
        <f>'Umlage Gesamt § 2 PLAN'!AE61</f>
        <v>508327.08025241463</v>
      </c>
      <c r="L65" s="119">
        <f>'Umlage Gesamt § 2_IST'!AM61</f>
        <v>673185.23752773518</v>
      </c>
      <c r="M65" s="150">
        <f t="shared" si="0"/>
        <v>-164858.15727532055</v>
      </c>
      <c r="N65" s="119"/>
      <c r="O65" s="117">
        <f>'Grunddaten § 2 SPU_40%_IST'!$B$18*Schlussrechnung!M65</f>
        <v>-590.1138620641766</v>
      </c>
      <c r="P65" s="117">
        <f>'Grunddaten § 2 SPU_40%_IST'!$D$18*Schlussrechnung!M65</f>
        <v>-55390.452954379987</v>
      </c>
      <c r="Q65" s="117">
        <f>'Grunddaten § 2 SPU_40%_IST'!$I$18*Schlussrechnung!M65</f>
        <v>-108877.5904588764</v>
      </c>
      <c r="R65" s="33"/>
    </row>
    <row r="66" spans="1:18" x14ac:dyDescent="0.25">
      <c r="A66" s="115">
        <v>61017</v>
      </c>
      <c r="B66" s="115" t="s">
        <v>64</v>
      </c>
      <c r="C66" s="115" t="s">
        <v>57</v>
      </c>
      <c r="D66" s="117">
        <f>Finanzkraft!H62</f>
        <v>1752775.17</v>
      </c>
      <c r="E66" s="118">
        <f>'landesw Umlage § 2_IST'!E62</f>
        <v>8.2936122495938134E-4</v>
      </c>
      <c r="F66" s="118">
        <f>'bezirksw Umlage § 2_IST'!E62</f>
        <v>1.4566703921708675E-2</v>
      </c>
      <c r="G66" s="129"/>
      <c r="H66" s="129"/>
      <c r="I66" s="129"/>
      <c r="J66" s="129"/>
      <c r="K66" s="119">
        <f>'Umlage Gesamt § 2 PLAN'!AE62</f>
        <v>359130.1576489117</v>
      </c>
      <c r="L66" s="119">
        <f>'Umlage Gesamt § 2_IST'!AM62</f>
        <v>468737.90498784551</v>
      </c>
      <c r="M66" s="150">
        <f t="shared" si="0"/>
        <v>-109607.74733893381</v>
      </c>
      <c r="N66" s="119"/>
      <c r="O66" s="117">
        <f>'Grunddaten § 2 SPU_40%_IST'!$B$18*Schlussrechnung!M66</f>
        <v>-392.34364961578723</v>
      </c>
      <c r="P66" s="117">
        <f>'Grunddaten § 2 SPU_40%_IST'!$D$18*Schlussrechnung!M66</f>
        <v>-36826.947921500578</v>
      </c>
      <c r="Q66" s="117">
        <f>'Grunddaten § 2 SPU_40%_IST'!$I$18*Schlussrechnung!M66</f>
        <v>-72388.455767817446</v>
      </c>
      <c r="R66" s="33"/>
    </row>
    <row r="67" spans="1:18" x14ac:dyDescent="0.25">
      <c r="A67" s="115">
        <v>61019</v>
      </c>
      <c r="B67" s="115" t="s">
        <v>65</v>
      </c>
      <c r="C67" s="115" t="s">
        <v>57</v>
      </c>
      <c r="D67" s="117">
        <f>Finanzkraft!H63</f>
        <v>2200720.67</v>
      </c>
      <c r="E67" s="118">
        <f>'landesw Umlage § 2_IST'!E63</f>
        <v>1.0413157499627463E-3</v>
      </c>
      <c r="F67" s="118">
        <f>'bezirksw Umlage § 2_IST'!E63</f>
        <v>1.8289422946511927E-2</v>
      </c>
      <c r="G67" s="129"/>
      <c r="H67" s="129"/>
      <c r="I67" s="129"/>
      <c r="J67" s="129"/>
      <c r="K67" s="119">
        <f>'Umlage Gesamt § 2 PLAN'!AE63</f>
        <v>442626.30211896461</v>
      </c>
      <c r="L67" s="119">
        <f>'Umlage Gesamt § 2_IST'!AM63</f>
        <v>588530.24276881316</v>
      </c>
      <c r="M67" s="150">
        <f t="shared" si="0"/>
        <v>-145903.94064984855</v>
      </c>
      <c r="N67" s="119"/>
      <c r="O67" s="117">
        <f>'Grunddaten § 2 SPU_40%_IST'!$B$18*Schlussrechnung!M67</f>
        <v>-522.26677363300723</v>
      </c>
      <c r="P67" s="117">
        <f>'Grunddaten § 2 SPU_40%_IST'!$D$18*Schlussrechnung!M67</f>
        <v>-49022.053224380688</v>
      </c>
      <c r="Q67" s="117">
        <f>'Grunddaten § 2 SPU_40%_IST'!$I$18*Schlussrechnung!M67</f>
        <v>-96359.620651834863</v>
      </c>
      <c r="R67" s="33"/>
    </row>
    <row r="68" spans="1:18" x14ac:dyDescent="0.25">
      <c r="A68" s="115">
        <v>61020</v>
      </c>
      <c r="B68" s="115" t="s">
        <v>66</v>
      </c>
      <c r="C68" s="115" t="s">
        <v>57</v>
      </c>
      <c r="D68" s="117">
        <f>Finanzkraft!H64</f>
        <v>1979582.26</v>
      </c>
      <c r="E68" s="118">
        <f>'landesw Umlage § 2_IST'!E64</f>
        <v>9.3667961308549377E-4</v>
      </c>
      <c r="F68" s="118">
        <f>'bezirksw Umlage § 2_IST'!E64</f>
        <v>1.6451618646609951E-2</v>
      </c>
      <c r="G68" s="130"/>
      <c r="H68" s="130"/>
      <c r="I68" s="130"/>
      <c r="J68" s="130"/>
      <c r="K68" s="119">
        <f>'Umlage Gesamt § 2 PLAN'!AE64</f>
        <v>403035.68773893092</v>
      </c>
      <c r="L68" s="119">
        <f>'Umlage Gesamt § 2_IST'!AM64</f>
        <v>529392.05049527506</v>
      </c>
      <c r="M68" s="150">
        <f t="shared" si="0"/>
        <v>-126356.36275634414</v>
      </c>
      <c r="N68" s="119"/>
      <c r="O68" s="117">
        <f>'Grunddaten § 2 SPU_40%_IST'!$B$18*Schlussrechnung!M68</f>
        <v>-452.2957338289425</v>
      </c>
      <c r="P68" s="117">
        <f>'Grunddaten § 2 SPU_40%_IST'!$D$18*Schlussrechnung!M68</f>
        <v>-42454.290903260029</v>
      </c>
      <c r="Q68" s="117">
        <f>'Grunddaten § 2 SPU_40%_IST'!$I$18*Schlussrechnung!M68</f>
        <v>-83449.77611925517</v>
      </c>
      <c r="R68" s="33"/>
    </row>
    <row r="69" spans="1:18" x14ac:dyDescent="0.25">
      <c r="A69" s="115">
        <v>61021</v>
      </c>
      <c r="B69" s="115" t="s">
        <v>67</v>
      </c>
      <c r="C69" s="115" t="s">
        <v>57</v>
      </c>
      <c r="D69" s="117">
        <f>Finanzkraft!H65</f>
        <v>4978589.37</v>
      </c>
      <c r="E69" s="118">
        <f>'landesw Umlage § 2_IST'!E65</f>
        <v>2.3557208301124865E-3</v>
      </c>
      <c r="F69" s="118">
        <f>'bezirksw Umlage § 2_IST'!E65</f>
        <v>4.1375322141604803E-2</v>
      </c>
      <c r="G69" s="130"/>
      <c r="H69" s="130"/>
      <c r="I69" s="130"/>
      <c r="J69" s="130"/>
      <c r="K69" s="119">
        <f>'Umlage Gesamt § 2 PLAN'!AE65</f>
        <v>1027847.9254980581</v>
      </c>
      <c r="L69" s="119">
        <f>'Umlage Gesamt § 2_IST'!AM65</f>
        <v>1331404.9577097544</v>
      </c>
      <c r="M69" s="150">
        <f t="shared" si="0"/>
        <v>-303557.03221169626</v>
      </c>
      <c r="N69" s="119"/>
      <c r="O69" s="117">
        <f>'Grunddaten § 2 SPU_40%_IST'!$B$18*Schlussrechnung!M69</f>
        <v>-1086.5899243070103</v>
      </c>
      <c r="P69" s="117">
        <f>'Grunddaten § 2 SPU_40%_IST'!$D$18*Schlussrechnung!M69</f>
        <v>-101991.68660858416</v>
      </c>
      <c r="Q69" s="117">
        <f>'Grunddaten § 2 SPU_40%_IST'!$I$18*Schlussrechnung!M69</f>
        <v>-200478.75567880509</v>
      </c>
      <c r="R69" s="33"/>
    </row>
    <row r="70" spans="1:18" x14ac:dyDescent="0.25">
      <c r="A70" s="115">
        <v>61024</v>
      </c>
      <c r="B70" s="115" t="s">
        <v>68</v>
      </c>
      <c r="C70" s="115" t="s">
        <v>57</v>
      </c>
      <c r="D70" s="117">
        <f>Finanzkraft!H66</f>
        <v>2577071.71</v>
      </c>
      <c r="E70" s="118">
        <f>'landesw Umlage § 2_IST'!E66</f>
        <v>1.2193938999111721E-3</v>
      </c>
      <c r="F70" s="118">
        <f>'bezirksw Umlage § 2_IST'!E66</f>
        <v>2.1417145351609174E-2</v>
      </c>
      <c r="G70" s="130"/>
      <c r="H70" s="130"/>
      <c r="I70" s="130"/>
      <c r="J70" s="130"/>
      <c r="K70" s="119">
        <f>'Umlage Gesamt § 2 PLAN'!AE66</f>
        <v>519075.20129019371</v>
      </c>
      <c r="L70" s="119">
        <f>'Umlage Gesamt § 2_IST'!AM66</f>
        <v>689176.35018120683</v>
      </c>
      <c r="M70" s="150">
        <f t="shared" si="0"/>
        <v>-170101.14889101312</v>
      </c>
      <c r="N70" s="119"/>
      <c r="O70" s="117">
        <f>'Grunddaten § 2 SPU_40%_IST'!$B$18*Schlussrechnung!M70</f>
        <v>-608.8812805664918</v>
      </c>
      <c r="P70" s="117">
        <f>'Grunddaten § 2 SPU_40%_IST'!$D$18*Schlussrechnung!M70</f>
        <v>-57152.038096595468</v>
      </c>
      <c r="Q70" s="117">
        <f>'Grunddaten § 2 SPU_40%_IST'!$I$18*Schlussrechnung!M70</f>
        <v>-112340.22951385115</v>
      </c>
      <c r="R70" s="33"/>
    </row>
    <row r="71" spans="1:18" x14ac:dyDescent="0.25">
      <c r="A71" s="115">
        <v>61027</v>
      </c>
      <c r="B71" s="115" t="s">
        <v>69</v>
      </c>
      <c r="C71" s="115" t="s">
        <v>57</v>
      </c>
      <c r="D71" s="117">
        <f>Finanzkraft!H67</f>
        <v>2064703.63</v>
      </c>
      <c r="E71" s="118">
        <f>'landesw Umlage § 2_IST'!E67</f>
        <v>9.7695652075838169E-4</v>
      </c>
      <c r="F71" s="118">
        <f>'bezirksw Umlage § 2_IST'!E67</f>
        <v>1.7159032703713585E-2</v>
      </c>
      <c r="G71" s="130"/>
      <c r="H71" s="130"/>
      <c r="I71" s="130"/>
      <c r="J71" s="130"/>
      <c r="K71" s="119">
        <f>'Umlage Gesamt § 2 PLAN'!AE67</f>
        <v>421649.7474630283</v>
      </c>
      <c r="L71" s="119">
        <f>'Umlage Gesamt § 2_IST'!AM67</f>
        <v>552155.73024519719</v>
      </c>
      <c r="M71" s="150">
        <f t="shared" si="0"/>
        <v>-130505.9827821689</v>
      </c>
      <c r="N71" s="119"/>
      <c r="O71" s="117">
        <f>'Grunddaten § 2 SPU_40%_IST'!$B$18*Schlussrechnung!M71</f>
        <v>-467.14940161226474</v>
      </c>
      <c r="P71" s="117">
        <f>'Grunddaten § 2 SPU_40%_IST'!$D$18*Schlussrechnung!M71</f>
        <v>-43848.515712137028</v>
      </c>
      <c r="Q71" s="117">
        <f>'Grunddaten § 2 SPU_40%_IST'!$I$18*Schlussrechnung!M71</f>
        <v>-86190.317668419608</v>
      </c>
      <c r="R71" s="33"/>
    </row>
    <row r="72" spans="1:18" x14ac:dyDescent="0.25">
      <c r="A72" s="115">
        <v>61030</v>
      </c>
      <c r="B72" s="115" t="s">
        <v>70</v>
      </c>
      <c r="C72" s="115" t="s">
        <v>57</v>
      </c>
      <c r="D72" s="117">
        <f>Finanzkraft!H68</f>
        <v>2054516.78</v>
      </c>
      <c r="E72" s="118">
        <f>'landesw Umlage § 2_IST'!E68</f>
        <v>9.7213640546973501E-4</v>
      </c>
      <c r="F72" s="118">
        <f>'bezirksw Umlage § 2_IST'!E68</f>
        <v>1.7074373341586235E-2</v>
      </c>
      <c r="G72" s="130"/>
      <c r="H72" s="130"/>
      <c r="I72" s="130"/>
      <c r="J72" s="130"/>
      <c r="K72" s="119">
        <f>'Umlage Gesamt § 2 PLAN'!AE68</f>
        <v>413860.01668334909</v>
      </c>
      <c r="L72" s="119">
        <f>'Umlage Gesamt § 2_IST'!AM68</f>
        <v>549431.50023033144</v>
      </c>
      <c r="M72" s="150">
        <f t="shared" ref="M72:M138" si="1">K72-L72</f>
        <v>-135571.48354698234</v>
      </c>
      <c r="N72" s="119"/>
      <c r="O72" s="117">
        <f>'Grunddaten § 2 SPU_40%_IST'!$B$18*Schlussrechnung!M72</f>
        <v>-485.28148721249966</v>
      </c>
      <c r="P72" s="117">
        <f>'Grunddaten § 2 SPU_40%_IST'!$D$18*Schlussrechnung!M72</f>
        <v>-45550.465961011847</v>
      </c>
      <c r="Q72" s="117">
        <f>'Grunddaten § 2 SPU_40%_IST'!$I$18*Schlussrechnung!M72</f>
        <v>-89535.736098758003</v>
      </c>
      <c r="R72" s="33"/>
    </row>
    <row r="73" spans="1:18" x14ac:dyDescent="0.25">
      <c r="A73" s="115">
        <v>61032</v>
      </c>
      <c r="B73" s="115" t="s">
        <v>71</v>
      </c>
      <c r="C73" s="115" t="s">
        <v>57</v>
      </c>
      <c r="D73" s="117">
        <f>Finanzkraft!H69</f>
        <v>2452261.09</v>
      </c>
      <c r="E73" s="118">
        <f>'landesw Umlage § 2_IST'!E69</f>
        <v>1.1603372162800707E-3</v>
      </c>
      <c r="F73" s="118">
        <f>'bezirksw Umlage § 2_IST'!E69</f>
        <v>2.0379887762077661E-2</v>
      </c>
      <c r="G73" s="130"/>
      <c r="H73" s="130"/>
      <c r="I73" s="130"/>
      <c r="J73" s="130"/>
      <c r="K73" s="119">
        <f>'Umlage Gesamt § 2 PLAN'!AE69</f>
        <v>494256.60380512103</v>
      </c>
      <c r="L73" s="119">
        <f>'Umlage Gesamt § 2_IST'!AM69</f>
        <v>655798.72734608082</v>
      </c>
      <c r="M73" s="150">
        <f t="shared" si="1"/>
        <v>-161542.12354095979</v>
      </c>
      <c r="N73" s="119"/>
      <c r="O73" s="117">
        <f>'Grunddaten § 2 SPU_40%_IST'!$B$18*Schlussrechnung!M73</f>
        <v>-578.24403708214243</v>
      </c>
      <c r="P73" s="117">
        <f>'Grunddaten § 2 SPU_40%_IST'!$D$18*Schlussrechnung!M73</f>
        <v>-54276.303593535813</v>
      </c>
      <c r="Q73" s="117">
        <f>'Grunddaten § 2 SPU_40%_IST'!$I$18*Schlussrechnung!M73</f>
        <v>-106687.57591034184</v>
      </c>
      <c r="R73" s="33"/>
    </row>
    <row r="74" spans="1:18" x14ac:dyDescent="0.25">
      <c r="A74" s="115">
        <v>61033</v>
      </c>
      <c r="B74" s="115" t="s">
        <v>72</v>
      </c>
      <c r="C74" s="115" t="s">
        <v>57</v>
      </c>
      <c r="D74" s="117">
        <f>Finanzkraft!H70</f>
        <v>2758501.36</v>
      </c>
      <c r="E74" s="118">
        <f>'landesw Umlage § 2_IST'!E70</f>
        <v>1.3052410292768576E-3</v>
      </c>
      <c r="F74" s="118">
        <f>'bezirksw Umlage § 2_IST'!E70</f>
        <v>2.2924943978268882E-2</v>
      </c>
      <c r="G74" s="130"/>
      <c r="H74" s="130"/>
      <c r="I74" s="130"/>
      <c r="J74" s="130"/>
      <c r="K74" s="119">
        <f>'Umlage Gesamt § 2 PLAN'!AE70</f>
        <v>561308.36474358675</v>
      </c>
      <c r="L74" s="119">
        <f>'Umlage Gesamt § 2_IST'!AM70</f>
        <v>737695.38188547164</v>
      </c>
      <c r="M74" s="150">
        <f t="shared" si="1"/>
        <v>-176387.01714188489</v>
      </c>
      <c r="N74" s="119"/>
      <c r="O74" s="117">
        <f>'Grunddaten § 2 SPU_40%_IST'!$B$18*Schlussrechnung!M74</f>
        <v>-631.38170184533521</v>
      </c>
      <c r="P74" s="117">
        <f>'Grunddaten § 2 SPU_40%_IST'!$D$18*Schlussrechnung!M74</f>
        <v>-59264.01784562222</v>
      </c>
      <c r="Q74" s="117">
        <f>'Grunddaten § 2 SPU_40%_IST'!$I$18*Schlussrechnung!M74</f>
        <v>-116491.61759441734</v>
      </c>
      <c r="R74" s="33"/>
    </row>
    <row r="75" spans="1:18" x14ac:dyDescent="0.25">
      <c r="A75" s="115">
        <v>61043</v>
      </c>
      <c r="B75" s="115" t="s">
        <v>73</v>
      </c>
      <c r="C75" s="115" t="s">
        <v>57</v>
      </c>
      <c r="D75" s="117">
        <f>Finanzkraft!H71</f>
        <v>4958516.5999999996</v>
      </c>
      <c r="E75" s="118">
        <f>'landesw Umlage § 2_IST'!E71</f>
        <v>2.3462229906859224E-3</v>
      </c>
      <c r="F75" s="118">
        <f>'bezirksw Umlage § 2_IST'!E71</f>
        <v>4.1208504341761966E-2</v>
      </c>
      <c r="G75" s="130"/>
      <c r="H75" s="130"/>
      <c r="I75" s="130"/>
      <c r="J75" s="130"/>
      <c r="K75" s="119">
        <f>'Umlage Gesamt § 2 PLAN'!AE71</f>
        <v>1035901.9056045584</v>
      </c>
      <c r="L75" s="119">
        <f>'Umlage Gesamt § 2_IST'!AM71</f>
        <v>1326036.9742295323</v>
      </c>
      <c r="M75" s="150">
        <f t="shared" si="1"/>
        <v>-290135.06862497388</v>
      </c>
      <c r="N75" s="119"/>
      <c r="O75" s="117">
        <f>'Grunddaten § 2 SPU_40%_IST'!$B$18*Schlussrechnung!M75</f>
        <v>-1038.5456728149964</v>
      </c>
      <c r="P75" s="117">
        <f>'Grunddaten § 2 SPU_40%_IST'!$D$18*Schlussrechnung!M75</f>
        <v>-97482.060546440596</v>
      </c>
      <c r="Q75" s="117">
        <f>'Grunddaten § 2 SPU_40%_IST'!$I$18*Schlussrechnung!M75</f>
        <v>-191614.46240571828</v>
      </c>
      <c r="R75" s="33"/>
    </row>
    <row r="76" spans="1:18" x14ac:dyDescent="0.25">
      <c r="A76" s="115">
        <v>61045</v>
      </c>
      <c r="B76" s="115" t="s">
        <v>74</v>
      </c>
      <c r="C76" s="115" t="s">
        <v>57</v>
      </c>
      <c r="D76" s="117">
        <f>Finanzkraft!H72</f>
        <v>7959839.54</v>
      </c>
      <c r="E76" s="118">
        <f>'landesw Umlage § 2_IST'!E72</f>
        <v>3.7663599897838113E-3</v>
      </c>
      <c r="F76" s="118">
        <f>'bezirksw Umlage § 2_IST'!E72</f>
        <v>6.6151453893250764E-2</v>
      </c>
      <c r="G76" s="130"/>
      <c r="H76" s="130"/>
      <c r="I76" s="130"/>
      <c r="J76" s="130"/>
      <c r="K76" s="119">
        <f>'Umlage Gesamt § 2 PLAN'!AE72</f>
        <v>1596223.0852791048</v>
      </c>
      <c r="L76" s="119">
        <f>'Umlage Gesamt § 2_IST'!AM72</f>
        <v>2128669.1949310391</v>
      </c>
      <c r="M76" s="150">
        <f t="shared" si="1"/>
        <v>-532446.10965193436</v>
      </c>
      <c r="N76" s="119"/>
      <c r="O76" s="117">
        <f>'Grunddaten § 2 SPU_40%_IST'!$B$18*Schlussrechnung!M76</f>
        <v>-1905.9040529187432</v>
      </c>
      <c r="P76" s="117">
        <f>'Grunddaten § 2 SPU_40%_IST'!$D$18*Schlussrechnung!M76</f>
        <v>-178895.7954817148</v>
      </c>
      <c r="Q76" s="117">
        <f>'Grunddaten § 2 SPU_40%_IST'!$I$18*Schlussrechnung!M76</f>
        <v>-351644.41011730081</v>
      </c>
      <c r="R76" s="33"/>
    </row>
    <row r="77" spans="1:18" x14ac:dyDescent="0.25">
      <c r="A77" s="115">
        <v>61049</v>
      </c>
      <c r="B77" s="115" t="s">
        <v>75</v>
      </c>
      <c r="C77" s="115" t="s">
        <v>57</v>
      </c>
      <c r="D77" s="117">
        <f>Finanzkraft!H73</f>
        <v>3592704.77</v>
      </c>
      <c r="E77" s="118">
        <f>'landesw Umlage § 2_IST'!E73</f>
        <v>1.6999613412852102E-3</v>
      </c>
      <c r="F77" s="118">
        <f>'bezirksw Umlage § 2_IST'!E73</f>
        <v>2.9857717954037691E-2</v>
      </c>
      <c r="G77" s="130"/>
      <c r="H77" s="130"/>
      <c r="I77" s="130"/>
      <c r="J77" s="130"/>
      <c r="K77" s="119">
        <f>'Umlage Gesamt § 2 PLAN'!AE73</f>
        <v>724474.00310978002</v>
      </c>
      <c r="L77" s="119">
        <f>'Umlage Gesamt § 2_IST'!AM73</f>
        <v>960783.18312190566</v>
      </c>
      <c r="M77" s="150">
        <f t="shared" si="1"/>
        <v>-236309.18001212564</v>
      </c>
      <c r="N77" s="119"/>
      <c r="O77" s="117">
        <f>'Grunddaten § 2 SPU_40%_IST'!$B$18*Schlussrechnung!M77</f>
        <v>-845.87456976901387</v>
      </c>
      <c r="P77" s="117">
        <f>'Grunddaten § 2 SPU_40%_IST'!$D$18*Schlussrechnung!M77</f>
        <v>-79397.178365217813</v>
      </c>
      <c r="Q77" s="117">
        <f>'Grunddaten § 2 SPU_40%_IST'!$I$18*Schlussrechnung!M77</f>
        <v>-156066.12707713881</v>
      </c>
      <c r="R77" s="33"/>
    </row>
    <row r="78" spans="1:18" x14ac:dyDescent="0.25">
      <c r="A78" s="115">
        <v>61050</v>
      </c>
      <c r="B78" s="115" t="s">
        <v>76</v>
      </c>
      <c r="C78" s="115" t="s">
        <v>57</v>
      </c>
      <c r="D78" s="117">
        <f>Finanzkraft!H74</f>
        <v>4428907.84</v>
      </c>
      <c r="E78" s="118">
        <f>'landesw Umlage § 2_IST'!E74</f>
        <v>2.0956278330977311E-3</v>
      </c>
      <c r="F78" s="118">
        <f>'bezirksw Umlage § 2_IST'!E74</f>
        <v>3.6807110407556888E-2</v>
      </c>
      <c r="G78" s="130"/>
      <c r="H78" s="130"/>
      <c r="I78" s="130"/>
      <c r="J78" s="130"/>
      <c r="K78" s="119">
        <f>'Umlage Gesamt § 2 PLAN'!AE74</f>
        <v>908141.53350029083</v>
      </c>
      <c r="L78" s="119">
        <f>'Umlage Gesamt § 2_IST'!AM74</f>
        <v>1184405.7457214231</v>
      </c>
      <c r="M78" s="150">
        <f t="shared" si="1"/>
        <v>-276264.21222113224</v>
      </c>
      <c r="N78" s="119"/>
      <c r="O78" s="117">
        <f>'Grunddaten § 2 SPU_40%_IST'!$B$18*Schlussrechnung!M78</f>
        <v>-988.89459835261073</v>
      </c>
      <c r="P78" s="117">
        <f>'Grunddaten § 2 SPU_40%_IST'!$D$18*Schlussrechnung!M78</f>
        <v>-92821.611638287199</v>
      </c>
      <c r="Q78" s="117">
        <f>'Grunddaten § 2 SPU_40%_IST'!$I$18*Schlussrechnung!M78</f>
        <v>-182453.70598449244</v>
      </c>
      <c r="R78" s="33"/>
    </row>
    <row r="79" spans="1:18" x14ac:dyDescent="0.25">
      <c r="A79" s="115">
        <v>61051</v>
      </c>
      <c r="B79" s="115" t="s">
        <v>77</v>
      </c>
      <c r="C79" s="115" t="s">
        <v>57</v>
      </c>
      <c r="D79" s="117">
        <f>Finanzkraft!H75</f>
        <v>4078553.61</v>
      </c>
      <c r="E79" s="118">
        <f>'landesw Umlage § 2_IST'!E75</f>
        <v>1.9298506026030177E-3</v>
      </c>
      <c r="F79" s="118">
        <f>'bezirksw Umlage § 2_IST'!E75</f>
        <v>3.3895438435316311E-2</v>
      </c>
      <c r="G79" s="130"/>
      <c r="H79" s="130"/>
      <c r="I79" s="130"/>
      <c r="J79" s="130"/>
      <c r="K79" s="119">
        <f>'Umlage Gesamt § 2 PLAN'!AE75</f>
        <v>820721.04556829168</v>
      </c>
      <c r="L79" s="119">
        <f>'Umlage Gesamt § 2_IST'!AM75</f>
        <v>1090711.8649632712</v>
      </c>
      <c r="M79" s="150">
        <f t="shared" si="1"/>
        <v>-269990.81939497951</v>
      </c>
      <c r="N79" s="119"/>
      <c r="O79" s="117">
        <f>'Grunddaten § 2 SPU_40%_IST'!$B$18*Schlussrechnung!M79</f>
        <v>-966.43883316591052</v>
      </c>
      <c r="P79" s="117">
        <f>'Grunddaten § 2 SPU_40%_IST'!$D$18*Schlussrechnung!M79</f>
        <v>-90713.823489102433</v>
      </c>
      <c r="Q79" s="117">
        <f>'Grunddaten § 2 SPU_40%_IST'!$I$18*Schlussrechnung!M79</f>
        <v>-178310.55707271118</v>
      </c>
      <c r="R79" s="33"/>
    </row>
    <row r="80" spans="1:18" x14ac:dyDescent="0.25">
      <c r="A80" s="115">
        <v>61052</v>
      </c>
      <c r="B80" s="115" t="s">
        <v>78</v>
      </c>
      <c r="C80" s="115" t="s">
        <v>57</v>
      </c>
      <c r="D80" s="117">
        <f>Finanzkraft!H76</f>
        <v>3410503.03</v>
      </c>
      <c r="E80" s="118">
        <f>'landesw Umlage § 2_IST'!E76</f>
        <v>1.613748881830909E-3</v>
      </c>
      <c r="F80" s="118">
        <f>'bezirksw Umlage § 2_IST'!E76</f>
        <v>2.8343502756317755E-2</v>
      </c>
      <c r="G80" s="130"/>
      <c r="H80" s="130"/>
      <c r="I80" s="130"/>
      <c r="J80" s="130"/>
      <c r="K80" s="119">
        <f>'Umlage Gesamt § 2 PLAN'!AE76</f>
        <v>688481.32788993977</v>
      </c>
      <c r="L80" s="119">
        <f>'Umlage Gesamt § 2_IST'!AM76</f>
        <v>912057.67436613061</v>
      </c>
      <c r="M80" s="150">
        <f t="shared" si="1"/>
        <v>-223576.34647619084</v>
      </c>
      <c r="N80" s="119"/>
      <c r="O80" s="117">
        <f>'Grunddaten § 2 SPU_40%_IST'!$B$18*Schlussrechnung!M80</f>
        <v>-800.29707638260936</v>
      </c>
      <c r="P80" s="117">
        <f>'Grunddaten § 2 SPU_40%_IST'!$D$18*Schlussrechnung!M80</f>
        <v>-75119.092108495301</v>
      </c>
      <c r="Q80" s="117">
        <f>'Grunddaten § 2 SPU_40%_IST'!$I$18*Schlussrechnung!M80</f>
        <v>-147656.95729131292</v>
      </c>
      <c r="R80" s="33"/>
    </row>
    <row r="81" spans="1:21" x14ac:dyDescent="0.25">
      <c r="A81" s="115">
        <v>61053</v>
      </c>
      <c r="B81" s="115" t="s">
        <v>57</v>
      </c>
      <c r="C81" s="115" t="s">
        <v>57</v>
      </c>
      <c r="D81" s="117">
        <f>Finanzkraft!H77</f>
        <v>20904197.43</v>
      </c>
      <c r="E81" s="118">
        <f>'landesw Umlage § 2_IST'!E77</f>
        <v>9.8912462271687415E-3</v>
      </c>
      <c r="F81" s="118">
        <f>'bezirksw Umlage § 2_IST'!E77</f>
        <v>0.17372750361573949</v>
      </c>
      <c r="G81" s="130"/>
      <c r="H81" s="130"/>
      <c r="I81" s="130"/>
      <c r="J81" s="130"/>
      <c r="K81" s="119">
        <f>'Umlage Gesamt § 2 PLAN'!AE77</f>
        <v>4217155.0167060327</v>
      </c>
      <c r="L81" s="119">
        <f>'Umlage Gesamt § 2_IST'!AM77</f>
        <v>5590328.9118310045</v>
      </c>
      <c r="M81" s="150">
        <f t="shared" si="1"/>
        <v>-1373173.8951249719</v>
      </c>
      <c r="N81" s="119"/>
      <c r="O81" s="117">
        <f>'Grunddaten § 2 SPU_40%_IST'!$B$18*Schlussrechnung!M81</f>
        <v>-4915.3100091044926</v>
      </c>
      <c r="P81" s="117">
        <f>'Grunddaten § 2 SPU_40%_IST'!$D$18*Schlussrechnung!M81</f>
        <v>-461370.7037200327</v>
      </c>
      <c r="Q81" s="117">
        <f>'Grunddaten § 2 SPU_40%_IST'!$I$18*Schlussrechnung!M81</f>
        <v>-906887.88139583473</v>
      </c>
      <c r="R81" s="33"/>
    </row>
    <row r="82" spans="1:21" x14ac:dyDescent="0.25">
      <c r="A82" s="115">
        <v>61054</v>
      </c>
      <c r="B82" s="115" t="s">
        <v>79</v>
      </c>
      <c r="C82" s="115" t="s">
        <v>57</v>
      </c>
      <c r="D82" s="117">
        <f>Finanzkraft!H78</f>
        <v>4612047.8099999996</v>
      </c>
      <c r="E82" s="118">
        <f>'landesw Umlage § 2_IST'!E78</f>
        <v>2.1822842351611085E-3</v>
      </c>
      <c r="F82" s="118">
        <f>'bezirksw Umlage § 2_IST'!E78</f>
        <v>3.8329122908008162E-2</v>
      </c>
      <c r="G82" s="130"/>
      <c r="H82" s="130"/>
      <c r="I82" s="130"/>
      <c r="J82" s="130"/>
      <c r="K82" s="119">
        <f>'Umlage Gesamt § 2 PLAN'!AE78</f>
        <v>929101.48413210898</v>
      </c>
      <c r="L82" s="119">
        <f>'Umlage Gesamt § 2_IST'!AM78</f>
        <v>1233382.16170827</v>
      </c>
      <c r="M82" s="150">
        <f t="shared" si="1"/>
        <v>-304280.67757616099</v>
      </c>
      <c r="N82" s="119"/>
      <c r="O82" s="117">
        <f>'Grunddaten § 2 SPU_40%_IST'!$B$18*Schlussrechnung!M82</f>
        <v>-1089.1802308338263</v>
      </c>
      <c r="P82" s="117">
        <f>'Grunddaten § 2 SPU_40%_IST'!$D$18*Schlussrechnung!M82</f>
        <v>-102234.82316414507</v>
      </c>
      <c r="Q82" s="117">
        <f>'Grunddaten § 2 SPU_40%_IST'!$I$18*Schlussrechnung!M82</f>
        <v>-200956.67418118211</v>
      </c>
      <c r="R82" s="33"/>
    </row>
    <row r="83" spans="1:21" x14ac:dyDescent="0.25">
      <c r="A83" s="115">
        <v>61055</v>
      </c>
      <c r="B83" s="115" t="s">
        <v>80</v>
      </c>
      <c r="C83" s="115" t="s">
        <v>57</v>
      </c>
      <c r="D83" s="117">
        <f>Finanzkraft!H79</f>
        <v>1858188.89</v>
      </c>
      <c r="E83" s="118">
        <f>'landesw Umlage § 2_IST'!E79</f>
        <v>8.7923987080231912E-4</v>
      </c>
      <c r="F83" s="118">
        <f>'bezirksw Umlage § 2_IST'!E79</f>
        <v>1.5442760631552357E-2</v>
      </c>
      <c r="G83" s="130"/>
      <c r="H83" s="130"/>
      <c r="I83" s="130"/>
      <c r="J83" s="130"/>
      <c r="K83" s="119">
        <f>'Umlage Gesamt § 2 PLAN'!AE79</f>
        <v>384040.76984836342</v>
      </c>
      <c r="L83" s="119">
        <f>'Umlage Gesamt § 2_IST'!AM79</f>
        <v>496928.28965068568</v>
      </c>
      <c r="M83" s="150">
        <f t="shared" si="1"/>
        <v>-112887.51980232226</v>
      </c>
      <c r="N83" s="119"/>
      <c r="O83" s="117">
        <f>'Grunddaten § 2 SPU_40%_IST'!$B$18*Schlussrechnung!M83</f>
        <v>-404.08367647918124</v>
      </c>
      <c r="P83" s="117">
        <f>'Grunddaten § 2 SPU_40%_IST'!$D$18*Schlussrechnung!M83</f>
        <v>-37928.91391054773</v>
      </c>
      <c r="Q83" s="117">
        <f>'Grunddaten § 2 SPU_40%_IST'!$I$18*Schlussrechnung!M83</f>
        <v>-74554.52221529535</v>
      </c>
      <c r="R83" s="33"/>
    </row>
    <row r="84" spans="1:21" x14ac:dyDescent="0.25">
      <c r="A84" s="115">
        <v>61057</v>
      </c>
      <c r="B84" s="115" t="s">
        <v>81</v>
      </c>
      <c r="C84" s="115" t="s">
        <v>57</v>
      </c>
      <c r="D84" s="117">
        <f>Finanzkraft!H80</f>
        <v>3508249.51</v>
      </c>
      <c r="E84" s="118">
        <f>'landesw Umlage § 2_IST'!E80</f>
        <v>1.6599996171081936E-3</v>
      </c>
      <c r="F84" s="118">
        <f>'bezirksw Umlage § 2_IST'!E80</f>
        <v>2.9155839705128604E-2</v>
      </c>
      <c r="G84" s="130"/>
      <c r="H84" s="130"/>
      <c r="I84" s="130"/>
      <c r="J84" s="130"/>
      <c r="K84" s="119">
        <f>'Umlage Gesamt § 2 PLAN'!AE80</f>
        <v>709754.15605461213</v>
      </c>
      <c r="L84" s="119">
        <f>'Umlage Gesamt § 2_IST'!AM80</f>
        <v>938197.6386007542</v>
      </c>
      <c r="M84" s="150">
        <f t="shared" si="1"/>
        <v>-228443.48254614207</v>
      </c>
      <c r="N84" s="119"/>
      <c r="O84" s="117">
        <f>'Grunddaten § 2 SPU_40%_IST'!$B$18*Schlussrechnung!M84</f>
        <v>-817.71911063860398</v>
      </c>
      <c r="P84" s="117">
        <f>'Grunddaten § 2 SPU_40%_IST'!$D$18*Schlussrechnung!M84</f>
        <v>-76754.394091490089</v>
      </c>
      <c r="Q84" s="117">
        <f>'Grunddaten § 2 SPU_40%_IST'!$I$18*Schlussrechnung!M84</f>
        <v>-150871.36934401336</v>
      </c>
      <c r="R84" s="33"/>
    </row>
    <row r="85" spans="1:21" x14ac:dyDescent="0.25">
      <c r="A85" s="115">
        <v>61059</v>
      </c>
      <c r="B85" s="115" t="s">
        <v>82</v>
      </c>
      <c r="C85" s="115" t="s">
        <v>57</v>
      </c>
      <c r="D85" s="117">
        <f>Finanzkraft!H81</f>
        <v>7587862.25</v>
      </c>
      <c r="E85" s="118">
        <f>'landesw Umlage § 2_IST'!E81</f>
        <v>3.5903513686145199E-3</v>
      </c>
      <c r="F85" s="118">
        <f>'bezirksw Umlage § 2_IST'!E81</f>
        <v>6.3060080200965082E-2</v>
      </c>
      <c r="G85" s="130"/>
      <c r="H85" s="130"/>
      <c r="I85" s="130"/>
      <c r="J85" s="130"/>
      <c r="K85" s="119">
        <f>'Umlage Gesamt § 2 PLAN'!AE81</f>
        <v>1545706.273645838</v>
      </c>
      <c r="L85" s="119">
        <f>'Umlage Gesamt § 2_IST'!AM81</f>
        <v>2029192.7426159054</v>
      </c>
      <c r="M85" s="150">
        <f t="shared" si="1"/>
        <v>-483486.46897006733</v>
      </c>
      <c r="N85" s="119"/>
      <c r="O85" s="117">
        <f>'Grunddaten § 2 SPU_40%_IST'!$B$18*Schlussrechnung!M85</f>
        <v>-1730.6518050132886</v>
      </c>
      <c r="P85" s="117">
        <f>'Grunddaten § 2 SPU_40%_IST'!$D$18*Schlussrechnung!M85</f>
        <v>-162445.9168789635</v>
      </c>
      <c r="Q85" s="117">
        <f>'Grunddaten § 2 SPU_40%_IST'!$I$18*Schlussrechnung!M85</f>
        <v>-319309.90028609056</v>
      </c>
      <c r="R85" s="33"/>
    </row>
    <row r="86" spans="1:21" x14ac:dyDescent="0.25">
      <c r="A86" s="115">
        <v>61060</v>
      </c>
      <c r="B86" s="115" t="s">
        <v>83</v>
      </c>
      <c r="C86" s="115" t="s">
        <v>57</v>
      </c>
      <c r="D86" s="117">
        <f>Finanzkraft!H82</f>
        <v>5589193.7199999997</v>
      </c>
      <c r="E86" s="118">
        <f>'landesw Umlage § 2_IST'!E82</f>
        <v>2.6446406986439003E-3</v>
      </c>
      <c r="F86" s="118">
        <f>'bezirksw Umlage § 2_IST'!E82</f>
        <v>4.6449842212400519E-2</v>
      </c>
      <c r="G86" s="130"/>
      <c r="H86" s="130"/>
      <c r="I86" s="130"/>
      <c r="J86" s="130"/>
      <c r="K86" s="119">
        <f>'Umlage Gesamt § 2 PLAN'!AE82</f>
        <v>1139757.9757993291</v>
      </c>
      <c r="L86" s="119">
        <f>'Umlage Gesamt § 2_IST'!AM82</f>
        <v>1494696.5245314504</v>
      </c>
      <c r="M86" s="150">
        <f t="shared" si="1"/>
        <v>-354938.54873212124</v>
      </c>
      <c r="N86" s="119"/>
      <c r="O86" s="117">
        <f>'Grunddaten § 2 SPU_40%_IST'!$B$18*Schlussrechnung!M86</f>
        <v>-1270.5113368334462</v>
      </c>
      <c r="P86" s="117">
        <f>'Grunddaten § 2 SPU_40%_IST'!$D$18*Schlussrechnung!M86</f>
        <v>-119255.28775873092</v>
      </c>
      <c r="Q86" s="117">
        <f>'Grunddaten § 2 SPU_40%_IST'!$I$18*Schlussrechnung!M86</f>
        <v>-234412.74963655689</v>
      </c>
      <c r="R86" s="33"/>
    </row>
    <row r="87" spans="1:21" x14ac:dyDescent="0.25">
      <c r="A87" s="115">
        <v>61061</v>
      </c>
      <c r="B87" s="115" t="s">
        <v>84</v>
      </c>
      <c r="C87" s="115" t="s">
        <v>57</v>
      </c>
      <c r="D87" s="117">
        <f>Finanzkraft!H83</f>
        <v>8738705.6500000004</v>
      </c>
      <c r="E87" s="118">
        <f>'landesw Umlage § 2_IST'!E83</f>
        <v>4.1348963326788037E-3</v>
      </c>
      <c r="F87" s="118">
        <f>'bezirksw Umlage § 2_IST'!E83</f>
        <v>7.2624338843476868E-2</v>
      </c>
      <c r="G87" s="130"/>
      <c r="H87" s="130"/>
      <c r="I87" s="130"/>
      <c r="J87" s="130"/>
      <c r="K87" s="119">
        <f>'Umlage Gesamt § 2 PLAN'!AE83</f>
        <v>1774554.3661270267</v>
      </c>
      <c r="L87" s="119">
        <f>'Umlage Gesamt § 2_IST'!AM83</f>
        <v>2336958.3554098662</v>
      </c>
      <c r="M87" s="150">
        <f t="shared" si="1"/>
        <v>-562403.98928283947</v>
      </c>
      <c r="N87" s="119"/>
      <c r="O87" s="117">
        <f>'Grunddaten § 2 SPU_40%_IST'!$B$18*Schlussrechnung!M87</f>
        <v>-2013.1390259429968</v>
      </c>
      <c r="P87" s="117">
        <f>'Grunddaten § 2 SPU_40%_IST'!$D$18*Schlussrechnung!M87</f>
        <v>-188961.29997196206</v>
      </c>
      <c r="Q87" s="117">
        <f>'Grunddaten § 2 SPU_40%_IST'!$I$18*Schlussrechnung!M87</f>
        <v>-371429.5502849344</v>
      </c>
      <c r="R87" s="33"/>
    </row>
    <row r="88" spans="1:21" s="82" customFormat="1" x14ac:dyDescent="0.25">
      <c r="A88" s="187" t="s">
        <v>378</v>
      </c>
      <c r="B88" s="188"/>
      <c r="C88" s="189"/>
      <c r="D88" s="117"/>
      <c r="E88" s="118"/>
      <c r="F88" s="118"/>
      <c r="G88" s="130">
        <f>'Grunddaten § 2 SPU_100% PLAN'!M7</f>
        <v>60437137.844273239</v>
      </c>
      <c r="H88" s="130">
        <f>'Grunddaten § 2 SPU_40% PLAN'!M7</f>
        <v>24174855.137709297</v>
      </c>
      <c r="I88" s="130">
        <f>'Grunddaten § 2 SPU_100%_IST'!M7</f>
        <v>66338336.746666655</v>
      </c>
      <c r="J88" s="130">
        <f>'Grunddaten § 2 SPU_40%_IST'!N7</f>
        <v>26535334.698666666</v>
      </c>
      <c r="K88" s="119"/>
      <c r="L88" s="119"/>
      <c r="M88" s="150"/>
      <c r="N88" s="119"/>
      <c r="O88" s="117"/>
      <c r="P88" s="117"/>
      <c r="Q88" s="117"/>
      <c r="R88" s="33"/>
      <c r="S88" s="112"/>
      <c r="T88" s="112"/>
      <c r="U88" s="112"/>
    </row>
    <row r="89" spans="1:21" x14ac:dyDescent="0.25">
      <c r="A89" s="115">
        <v>61101</v>
      </c>
      <c r="B89" s="115" t="s">
        <v>85</v>
      </c>
      <c r="C89" s="115" t="s">
        <v>86</v>
      </c>
      <c r="D89" s="117">
        <f>Finanzkraft!H84</f>
        <v>5499062.9500000002</v>
      </c>
      <c r="E89" s="118">
        <f>'landesw Umlage § 2_IST'!E84</f>
        <v>2.6019934914645951E-3</v>
      </c>
      <c r="F89" s="118">
        <f>'bezirksw Umlage § 2_IST'!E84</f>
        <v>5.3555453014014466E-2</v>
      </c>
      <c r="G89" s="129"/>
      <c r="H89" s="129"/>
      <c r="I89" s="129"/>
      <c r="J89" s="129"/>
      <c r="K89" s="119">
        <f>'Umlage Gesamt § 2 PLAN'!AE84</f>
        <v>1275532.8022224011</v>
      </c>
      <c r="L89" s="119">
        <f>'Umlage Gesamt § 2_IST'!AM84</f>
        <v>1405678.5441500405</v>
      </c>
      <c r="M89" s="150">
        <f t="shared" si="1"/>
        <v>-130145.74192763935</v>
      </c>
      <c r="N89" s="119"/>
      <c r="O89" s="117">
        <f>'Grunddaten § 2 SPU_40%_IST'!$B$18*Schlussrechnung!M89</f>
        <v>-465.85991054034463</v>
      </c>
      <c r="P89" s="117">
        <f>'Grunddaten § 2 SPU_40%_IST'!$D$18*Schlussrechnung!M89</f>
        <v>-43727.478910350263</v>
      </c>
      <c r="Q89" s="117">
        <f>'Grunddaten § 2 SPU_40%_IST'!$I$18*Schlussrechnung!M89</f>
        <v>-85952.403106748738</v>
      </c>
      <c r="R89" s="33"/>
    </row>
    <row r="90" spans="1:21" x14ac:dyDescent="0.25">
      <c r="A90" s="115">
        <v>61105</v>
      </c>
      <c r="B90" s="115" t="s">
        <v>87</v>
      </c>
      <c r="C90" s="115" t="s">
        <v>86</v>
      </c>
      <c r="D90" s="117">
        <f>Finanzkraft!H85</f>
        <v>1387884.5</v>
      </c>
      <c r="E90" s="118">
        <f>'landesw Umlage § 2_IST'!E85</f>
        <v>6.5670578219232669E-4</v>
      </c>
      <c r="F90" s="118">
        <f>'bezirksw Umlage § 2_IST'!E85</f>
        <v>1.351662706982268E-2</v>
      </c>
      <c r="G90" s="129"/>
      <c r="H90" s="129"/>
      <c r="I90" s="129"/>
      <c r="J90" s="129"/>
      <c r="K90" s="119">
        <f>'Umlage Gesamt § 2 PLAN'!AE85</f>
        <v>333664.37207856268</v>
      </c>
      <c r="L90" s="119">
        <f>'Umlage Gesamt § 2_IST'!AM85</f>
        <v>354773.07336669182</v>
      </c>
      <c r="M90" s="150">
        <f t="shared" si="1"/>
        <v>-21108.701288129145</v>
      </c>
      <c r="N90" s="119"/>
      <c r="O90" s="117">
        <f>'Grunddaten § 2 SPU_40%_IST'!$B$18*Schlussrechnung!M90</f>
        <v>-75.559119707337089</v>
      </c>
      <c r="P90" s="117">
        <f>'Grunddaten § 2 SPU_40%_IST'!$D$18*Schlussrechnung!M90</f>
        <v>-7092.2819043496083</v>
      </c>
      <c r="Q90" s="117">
        <f>'Grunddaten § 2 SPU_40%_IST'!$I$18*Schlussrechnung!M90</f>
        <v>-13940.8602640722</v>
      </c>
      <c r="R90" s="33"/>
    </row>
    <row r="91" spans="1:21" x14ac:dyDescent="0.25">
      <c r="A91" s="115">
        <v>61106</v>
      </c>
      <c r="B91" s="115" t="s">
        <v>88</v>
      </c>
      <c r="C91" s="115" t="s">
        <v>86</v>
      </c>
      <c r="D91" s="117">
        <f>Finanzkraft!H86</f>
        <v>2161181</v>
      </c>
      <c r="E91" s="118">
        <f>'landesw Umlage § 2_IST'!E86</f>
        <v>1.0226067508241463E-3</v>
      </c>
      <c r="F91" s="118">
        <f>'bezirksw Umlage § 2_IST'!E86</f>
        <v>2.1047772784685215E-2</v>
      </c>
      <c r="G91" s="129"/>
      <c r="H91" s="129"/>
      <c r="I91" s="129"/>
      <c r="J91" s="129"/>
      <c r="K91" s="119">
        <f>'Umlage Gesamt § 2 PLAN'!AE86</f>
        <v>505182.57705179485</v>
      </c>
      <c r="L91" s="119">
        <f>'Umlage Gesamt § 2_IST'!AM86</f>
        <v>552444.25993063569</v>
      </c>
      <c r="M91" s="150">
        <f t="shared" si="1"/>
        <v>-47261.682878840831</v>
      </c>
      <c r="N91" s="119"/>
      <c r="O91" s="117">
        <f>'Grunddaten § 2 SPU_40%_IST'!$B$18*Schlussrechnung!M91</f>
        <v>-169.17436584413568</v>
      </c>
      <c r="P91" s="117">
        <f>'Grunddaten § 2 SPU_40%_IST'!$D$18*Schlussrechnung!M91</f>
        <v>-15879.38422527275</v>
      </c>
      <c r="Q91" s="117">
        <f>'Grunddaten § 2 SPU_40%_IST'!$I$18*Schlussrechnung!M91</f>
        <v>-31213.124287723946</v>
      </c>
      <c r="R91" s="33"/>
    </row>
    <row r="92" spans="1:21" x14ac:dyDescent="0.25">
      <c r="A92" s="115">
        <v>61107</v>
      </c>
      <c r="B92" s="115" t="s">
        <v>89</v>
      </c>
      <c r="C92" s="115" t="s">
        <v>86</v>
      </c>
      <c r="D92" s="117">
        <f>Finanzkraft!H87</f>
        <v>1647269.96</v>
      </c>
      <c r="E92" s="118">
        <f>'landesw Umlage § 2_IST'!E87</f>
        <v>7.7943928876194148E-4</v>
      </c>
      <c r="F92" s="118">
        <f>'bezirksw Umlage § 2_IST'!E87</f>
        <v>1.6042785788472833E-2</v>
      </c>
      <c r="G92" s="129"/>
      <c r="H92" s="129"/>
      <c r="I92" s="129"/>
      <c r="J92" s="129"/>
      <c r="K92" s="119">
        <f>'Umlage Gesamt § 2 PLAN'!AE87</f>
        <v>383434.52498816053</v>
      </c>
      <c r="L92" s="119">
        <f>'Umlage Gesamt § 2_IST'!AM87</f>
        <v>421077.56544138043</v>
      </c>
      <c r="M92" s="150">
        <f t="shared" si="1"/>
        <v>-37643.040453219903</v>
      </c>
      <c r="N92" s="119"/>
      <c r="O92" s="117">
        <f>'Grunddaten § 2 SPU_40%_IST'!$B$18*Schlussrechnung!M92</f>
        <v>-134.74419676176402</v>
      </c>
      <c r="P92" s="117">
        <f>'Grunddaten § 2 SPU_40%_IST'!$D$18*Schlussrechnung!M92</f>
        <v>-12647.630519136201</v>
      </c>
      <c r="Q92" s="117">
        <f>'Grunddaten § 2 SPU_40%_IST'!$I$18*Schlussrechnung!M92</f>
        <v>-24860.665737321939</v>
      </c>
      <c r="R92" s="33"/>
    </row>
    <row r="93" spans="1:21" x14ac:dyDescent="0.25">
      <c r="A93" s="115">
        <v>61108</v>
      </c>
      <c r="B93" s="115" t="s">
        <v>86</v>
      </c>
      <c r="C93" s="115" t="s">
        <v>86</v>
      </c>
      <c r="D93" s="117">
        <f>Finanzkraft!H88</f>
        <v>52432549.020000003</v>
      </c>
      <c r="E93" s="118">
        <f>'landesw Umlage § 2_IST'!E88</f>
        <v>2.4809527101510694E-2</v>
      </c>
      <c r="F93" s="118">
        <f>'bezirksw Umlage § 2_IST'!E88</f>
        <v>0.51064134762189262</v>
      </c>
      <c r="G93" s="129"/>
      <c r="H93" s="129"/>
      <c r="I93" s="129"/>
      <c r="J93" s="129"/>
      <c r="K93" s="119">
        <f>'Umlage Gesamt § 2 PLAN'!AE88</f>
        <v>12138936.193169493</v>
      </c>
      <c r="L93" s="119">
        <f>'Umlage Gesamt § 2_IST'!AM88</f>
        <v>13402885.153825931</v>
      </c>
      <c r="M93" s="150">
        <f t="shared" si="1"/>
        <v>-1263948.960656438</v>
      </c>
      <c r="N93" s="119"/>
      <c r="O93" s="117">
        <f>'Grunddaten § 2 SPU_40%_IST'!$B$18*Schlussrechnung!M93</f>
        <v>-4524.3366476511674</v>
      </c>
      <c r="P93" s="117">
        <f>'Grunddaten § 2 SPU_40%_IST'!$D$18*Schlussrechnung!M93</f>
        <v>-424672.37653916562</v>
      </c>
      <c r="Q93" s="117">
        <f>'Grunddaten § 2 SPU_40%_IST'!$I$18*Schlussrechnung!M93</f>
        <v>-834752.24746962124</v>
      </c>
      <c r="R93" s="33"/>
    </row>
    <row r="94" spans="1:21" x14ac:dyDescent="0.25">
      <c r="A94" s="115">
        <v>61109</v>
      </c>
      <c r="B94" s="115" t="s">
        <v>90</v>
      </c>
      <c r="C94" s="115" t="s">
        <v>86</v>
      </c>
      <c r="D94" s="117">
        <f>Finanzkraft!H89</f>
        <v>2274819.23</v>
      </c>
      <c r="E94" s="118">
        <f>'landesw Umlage § 2_IST'!E89</f>
        <v>1.07637699086869E-3</v>
      </c>
      <c r="F94" s="118">
        <f>'bezirksw Umlage § 2_IST'!E89</f>
        <v>2.2154497138033594E-2</v>
      </c>
      <c r="G94" s="129"/>
      <c r="H94" s="129"/>
      <c r="I94" s="129"/>
      <c r="J94" s="129"/>
      <c r="K94" s="119">
        <f>'Umlage Gesamt § 2 PLAN'!AE89</f>
        <v>535154.12482598855</v>
      </c>
      <c r="L94" s="119">
        <f>'Umlage Gesamt § 2_IST'!AM89</f>
        <v>581492.63110925397</v>
      </c>
      <c r="M94" s="150">
        <f t="shared" si="1"/>
        <v>-46338.506283265422</v>
      </c>
      <c r="N94" s="119"/>
      <c r="O94" s="117">
        <f>'Grunddaten § 2 SPU_40%_IST'!$B$18*Schlussrechnung!M94</f>
        <v>-165.86983232765061</v>
      </c>
      <c r="P94" s="117">
        <f>'Grunddaten § 2 SPU_40%_IST'!$D$18*Schlussrechnung!M94</f>
        <v>-15569.207461011056</v>
      </c>
      <c r="Q94" s="117">
        <f>'Grunddaten § 2 SPU_40%_IST'!$I$18*Schlussrechnung!M94</f>
        <v>-30603.428989926717</v>
      </c>
      <c r="R94" s="33"/>
    </row>
    <row r="95" spans="1:21" x14ac:dyDescent="0.25">
      <c r="A95" s="115">
        <v>61110</v>
      </c>
      <c r="B95" s="115" t="s">
        <v>91</v>
      </c>
      <c r="C95" s="115" t="s">
        <v>86</v>
      </c>
      <c r="D95" s="117">
        <f>Finanzkraft!H90</f>
        <v>4233082.55</v>
      </c>
      <c r="E95" s="118">
        <f>'landesw Umlage § 2_IST'!E90</f>
        <v>2.0029691138437234E-3</v>
      </c>
      <c r="F95" s="118">
        <f>'bezirksw Umlage § 2_IST'!E90</f>
        <v>4.1226051724134113E-2</v>
      </c>
      <c r="G95" s="129"/>
      <c r="H95" s="129"/>
      <c r="I95" s="129"/>
      <c r="J95" s="129"/>
      <c r="K95" s="119">
        <f>'Umlage Gesamt § 2 PLAN'!AE90</f>
        <v>982090.19954201079</v>
      </c>
      <c r="L95" s="119">
        <f>'Umlage Gesamt § 2_IST'!AM90</f>
        <v>1082066.7757860345</v>
      </c>
      <c r="M95" s="150">
        <f t="shared" si="1"/>
        <v>-99976.576244023745</v>
      </c>
      <c r="N95" s="119"/>
      <c r="O95" s="117">
        <f>'Grunddaten § 2 SPU_40%_IST'!$B$18*Schlussrechnung!M95</f>
        <v>-357.86863385101339</v>
      </c>
      <c r="P95" s="117">
        <f>'Grunddaten § 2 SPU_40%_IST'!$D$18*Schlussrechnung!M95</f>
        <v>-33590.984725956223</v>
      </c>
      <c r="Q95" s="117">
        <f>'Grunddaten § 2 SPU_40%_IST'!$I$18*Schlussrechnung!M95</f>
        <v>-66027.722884216506</v>
      </c>
      <c r="R95" s="33"/>
    </row>
    <row r="96" spans="1:21" x14ac:dyDescent="0.25">
      <c r="A96" s="115">
        <v>61111</v>
      </c>
      <c r="B96" s="115" t="s">
        <v>92</v>
      </c>
      <c r="C96" s="115" t="s">
        <v>86</v>
      </c>
      <c r="D96" s="117">
        <f>Finanzkraft!H91</f>
        <v>1839677.33</v>
      </c>
      <c r="E96" s="118">
        <f>'landesw Umlage § 2_IST'!E91</f>
        <v>8.7048074964389413E-4</v>
      </c>
      <c r="F96" s="118">
        <f>'bezirksw Umlage § 2_IST'!E91</f>
        <v>1.7916643927082629E-2</v>
      </c>
      <c r="G96" s="129"/>
      <c r="H96" s="129"/>
      <c r="I96" s="129"/>
      <c r="J96" s="129"/>
      <c r="K96" s="119">
        <f>'Umlage Gesamt § 2 PLAN'!AE91</f>
        <v>429571.23902531556</v>
      </c>
      <c r="L96" s="119">
        <f>'Umlage Gesamt § 2_IST'!AM91</f>
        <v>470261.01982342888</v>
      </c>
      <c r="M96" s="150">
        <f t="shared" si="1"/>
        <v>-40689.780798113323</v>
      </c>
      <c r="N96" s="119"/>
      <c r="O96" s="117">
        <f>'Grunddaten § 2 SPU_40%_IST'!$B$18*Schlussrechnung!M96</f>
        <v>-145.65007937835293</v>
      </c>
      <c r="P96" s="117">
        <f>'Grunddaten § 2 SPU_40%_IST'!$D$18*Schlussrechnung!M96</f>
        <v>-13671.300384960268</v>
      </c>
      <c r="Q96" s="117">
        <f>'Grunddaten § 2 SPU_40%_IST'!$I$18*Schlussrechnung!M96</f>
        <v>-26872.830333774702</v>
      </c>
      <c r="R96" s="33"/>
    </row>
    <row r="97" spans="1:21" x14ac:dyDescent="0.25">
      <c r="A97" s="115">
        <v>61112</v>
      </c>
      <c r="B97" s="115" t="s">
        <v>93</v>
      </c>
      <c r="C97" s="115" t="s">
        <v>86</v>
      </c>
      <c r="D97" s="117">
        <f>Finanzkraft!H92</f>
        <v>655250.52</v>
      </c>
      <c r="E97" s="118">
        <f>'landesw Umlage § 2_IST'!E92</f>
        <v>3.1004511201654665E-4</v>
      </c>
      <c r="F97" s="118">
        <f>'bezirksw Umlage § 2_IST'!E92</f>
        <v>6.381494220986968E-3</v>
      </c>
      <c r="G97" s="130"/>
      <c r="H97" s="130"/>
      <c r="I97" s="130"/>
      <c r="J97" s="130"/>
      <c r="K97" s="119">
        <f>'Umlage Gesamt § 2 PLAN'!AE92</f>
        <v>151869.76369454846</v>
      </c>
      <c r="L97" s="119">
        <f>'Umlage Gesamt § 2_IST'!AM92</f>
        <v>167496.09985955097</v>
      </c>
      <c r="M97" s="150">
        <f t="shared" si="1"/>
        <v>-15626.336165002518</v>
      </c>
      <c r="N97" s="119"/>
      <c r="O97" s="117">
        <f>'Grunddaten § 2 SPU_40%_IST'!$B$18*Schlussrechnung!M97</f>
        <v>-55.934857799257905</v>
      </c>
      <c r="P97" s="117">
        <f>'Grunddaten § 2 SPU_40%_IST'!$D$18*Schlussrechnung!M97</f>
        <v>-5250.2700048465986</v>
      </c>
      <c r="Q97" s="117">
        <f>'Grunddaten § 2 SPU_40%_IST'!$I$18*Schlussrechnung!M97</f>
        <v>-10320.131302356662</v>
      </c>
      <c r="R97" s="33"/>
    </row>
    <row r="98" spans="1:21" x14ac:dyDescent="0.25">
      <c r="A98" s="115">
        <v>61113</v>
      </c>
      <c r="B98" s="115" t="s">
        <v>94</v>
      </c>
      <c r="C98" s="115" t="s">
        <v>86</v>
      </c>
      <c r="D98" s="117">
        <f>Finanzkraft!H93</f>
        <v>4072890.11</v>
      </c>
      <c r="E98" s="118">
        <f>'landesw Umlage § 2_IST'!E93</f>
        <v>1.9271708023765246E-3</v>
      </c>
      <c r="F98" s="118">
        <f>'bezirksw Umlage § 2_IST'!E93</f>
        <v>3.9665935251268436E-2</v>
      </c>
      <c r="G98" s="130"/>
      <c r="H98" s="130"/>
      <c r="I98" s="130"/>
      <c r="J98" s="130"/>
      <c r="K98" s="119">
        <f>'Umlage Gesamt § 2 PLAN'!AE93</f>
        <v>947795.03376932302</v>
      </c>
      <c r="L98" s="119">
        <f>'Umlage Gesamt § 2_IST'!AM93</f>
        <v>1041118.149103548</v>
      </c>
      <c r="M98" s="150">
        <f t="shared" si="1"/>
        <v>-93323.115334225004</v>
      </c>
      <c r="N98" s="119"/>
      <c r="O98" s="117">
        <f>'Grunddaten § 2 SPU_40%_IST'!$B$18*Schlussrechnung!M98</f>
        <v>-334.05240553410169</v>
      </c>
      <c r="P98" s="117">
        <f>'Grunddaten § 2 SPU_40%_IST'!$D$18*Schlussrechnung!M98</f>
        <v>-31355.498053055118</v>
      </c>
      <c r="Q98" s="117">
        <f>'Grunddaten § 2 SPU_40%_IST'!$I$18*Schlussrechnung!M98</f>
        <v>-61633.564875635784</v>
      </c>
      <c r="R98" s="33"/>
    </row>
    <row r="99" spans="1:21" x14ac:dyDescent="0.25">
      <c r="A99" s="115">
        <v>61114</v>
      </c>
      <c r="B99" s="115" t="s">
        <v>95</v>
      </c>
      <c r="C99" s="115" t="s">
        <v>86</v>
      </c>
      <c r="D99" s="117">
        <f>Finanzkraft!H94</f>
        <v>3733747.02</v>
      </c>
      <c r="E99" s="118">
        <f>'landesw Umlage § 2_IST'!E94</f>
        <v>1.766698350819084E-3</v>
      </c>
      <c r="F99" s="118">
        <f>'bezirksw Umlage § 2_IST'!E94</f>
        <v>3.6363015829056211E-2</v>
      </c>
      <c r="G99" s="130"/>
      <c r="H99" s="130"/>
      <c r="I99" s="130"/>
      <c r="J99" s="130"/>
      <c r="K99" s="119">
        <f>'Umlage Gesamt § 2 PLAN'!AE94</f>
        <v>868349.25742480147</v>
      </c>
      <c r="L99" s="119">
        <f>'Umlage Gesamt § 2_IST'!AM94</f>
        <v>954425.89456048165</v>
      </c>
      <c r="M99" s="150">
        <f t="shared" si="1"/>
        <v>-86076.637135680183</v>
      </c>
      <c r="N99" s="119"/>
      <c r="O99" s="117">
        <f>'Grunddaten § 2 SPU_40%_IST'!$B$18*Schlussrechnung!M99</f>
        <v>-308.11345712668009</v>
      </c>
      <c r="P99" s="117">
        <f>'Grunddaten § 2 SPU_40%_IST'!$D$18*Schlussrechnung!M99</f>
        <v>-28920.764362133745</v>
      </c>
      <c r="Q99" s="117">
        <f>'Grunddaten § 2 SPU_40%_IST'!$I$18*Schlussrechnung!M99</f>
        <v>-56847.759316419761</v>
      </c>
      <c r="R99" s="33"/>
    </row>
    <row r="100" spans="1:21" x14ac:dyDescent="0.25">
      <c r="A100" s="115">
        <v>61115</v>
      </c>
      <c r="B100" s="115" t="s">
        <v>96</v>
      </c>
      <c r="C100" s="115" t="s">
        <v>86</v>
      </c>
      <c r="D100" s="117">
        <f>Finanzkraft!H95</f>
        <v>2353434.7400000002</v>
      </c>
      <c r="E100" s="118">
        <f>'landesw Umlage § 2_IST'!E95</f>
        <v>1.1135755185466046E-3</v>
      </c>
      <c r="F100" s="118">
        <f>'bezirksw Umlage § 2_IST'!E95</f>
        <v>2.292013471851952E-2</v>
      </c>
      <c r="G100" s="130"/>
      <c r="H100" s="130"/>
      <c r="I100" s="130"/>
      <c r="J100" s="130"/>
      <c r="K100" s="119">
        <f>'Umlage Gesamt § 2 PLAN'!AE95</f>
        <v>551397.00531827367</v>
      </c>
      <c r="L100" s="119">
        <f>'Umlage Gesamt § 2_IST'!AM95</f>
        <v>601588.44318654865</v>
      </c>
      <c r="M100" s="150">
        <f t="shared" si="1"/>
        <v>-50191.437868274981</v>
      </c>
      <c r="N100" s="119"/>
      <c r="O100" s="117">
        <f>'Grunddaten § 2 SPU_40%_IST'!$B$18*Schlussrechnung!M100</f>
        <v>-179.66149647989459</v>
      </c>
      <c r="P100" s="117">
        <f>'Grunddaten § 2 SPU_40%_IST'!$D$18*Schlussrechnung!M100</f>
        <v>-16863.74835133232</v>
      </c>
      <c r="Q100" s="117">
        <f>'Grunddaten § 2 SPU_40%_IST'!$I$18*Schlussrechnung!M100</f>
        <v>-33148.028020462763</v>
      </c>
      <c r="R100" s="33"/>
    </row>
    <row r="101" spans="1:21" x14ac:dyDescent="0.25">
      <c r="A101" s="115">
        <v>61116</v>
      </c>
      <c r="B101" s="115" t="s">
        <v>97</v>
      </c>
      <c r="C101" s="115" t="s">
        <v>86</v>
      </c>
      <c r="D101" s="117">
        <f>Finanzkraft!H96</f>
        <v>2804667.99</v>
      </c>
      <c r="E101" s="118">
        <f>'landesw Umlage § 2_IST'!E96</f>
        <v>1.3270857093387316E-3</v>
      </c>
      <c r="F101" s="118">
        <f>'bezirksw Umlage § 2_IST'!E96</f>
        <v>2.7314701818126196E-2</v>
      </c>
      <c r="G101" s="130"/>
      <c r="H101" s="130"/>
      <c r="I101" s="130"/>
      <c r="J101" s="130"/>
      <c r="K101" s="119">
        <f>'Umlage Gesamt § 2 PLAN'!AE96</f>
        <v>659244.61915014626</v>
      </c>
      <c r="L101" s="119">
        <f>'Umlage Gesamt § 2_IST'!AM96</f>
        <v>716933.34898219723</v>
      </c>
      <c r="M101" s="150">
        <f t="shared" si="1"/>
        <v>-57688.729832050973</v>
      </c>
      <c r="N101" s="119"/>
      <c r="O101" s="117">
        <f>'Grunddaten § 2 SPU_40%_IST'!$B$18*Schlussrechnung!M101</f>
        <v>-206.49823897955665</v>
      </c>
      <c r="P101" s="117">
        <f>'Grunddaten § 2 SPU_40%_IST'!$D$18*Schlussrechnung!M101</f>
        <v>-19382.752595151764</v>
      </c>
      <c r="Q101" s="117">
        <f>'Grunddaten § 2 SPU_40%_IST'!$I$18*Schlussrechnung!M101</f>
        <v>-38099.478997919658</v>
      </c>
      <c r="R101" s="33"/>
    </row>
    <row r="102" spans="1:21" x14ac:dyDescent="0.25">
      <c r="A102" s="115">
        <v>61118</v>
      </c>
      <c r="B102" s="115" t="s">
        <v>98</v>
      </c>
      <c r="C102" s="115" t="s">
        <v>86</v>
      </c>
      <c r="D102" s="117">
        <f>Finanzkraft!H97</f>
        <v>1314475.6399999999</v>
      </c>
      <c r="E102" s="118">
        <f>'landesw Umlage § 2_IST'!E97</f>
        <v>6.2197088687059997E-4</v>
      </c>
      <c r="F102" s="118">
        <f>'bezirksw Umlage § 2_IST'!E97</f>
        <v>1.2801697128432871E-2</v>
      </c>
      <c r="G102" s="130"/>
      <c r="H102" s="130"/>
      <c r="I102" s="130"/>
      <c r="J102" s="130"/>
      <c r="K102" s="119">
        <f>'Umlage Gesamt § 2 PLAN'!AE97</f>
        <v>304317.98536511022</v>
      </c>
      <c r="L102" s="119">
        <f>'Umlage Gesamt § 2_IST'!AM97</f>
        <v>336008.19280599302</v>
      </c>
      <c r="M102" s="150">
        <f t="shared" si="1"/>
        <v>-31690.207440882805</v>
      </c>
      <c r="N102" s="119"/>
      <c r="O102" s="117">
        <f>'Grunddaten § 2 SPU_40%_IST'!$B$18*Schlussrechnung!M102</f>
        <v>-113.4358833777514</v>
      </c>
      <c r="P102" s="117">
        <f>'Grunddaten § 2 SPU_40%_IST'!$D$18*Schlussrechnung!M102</f>
        <v>-10647.546796469847</v>
      </c>
      <c r="Q102" s="117">
        <f>'Grunddaten § 2 SPU_40%_IST'!$I$18*Schlussrechnung!M102</f>
        <v>-20929.224761035206</v>
      </c>
      <c r="R102" s="33"/>
    </row>
    <row r="103" spans="1:21" x14ac:dyDescent="0.25">
      <c r="A103" s="115">
        <v>61119</v>
      </c>
      <c r="B103" s="115" t="s">
        <v>99</v>
      </c>
      <c r="C103" s="115" t="s">
        <v>86</v>
      </c>
      <c r="D103" s="117">
        <f>Finanzkraft!H98</f>
        <v>741949.7</v>
      </c>
      <c r="E103" s="118">
        <f>'landesw Umlage § 2_IST'!E98</f>
        <v>3.5106859258523469E-4</v>
      </c>
      <c r="F103" s="118">
        <f>'bezirksw Umlage § 2_IST'!E98</f>
        <v>7.2258587796511994E-3</v>
      </c>
      <c r="G103" s="130"/>
      <c r="H103" s="130"/>
      <c r="I103" s="130"/>
      <c r="J103" s="130"/>
      <c r="K103" s="119">
        <f>'Umlage Gesamt § 2 PLAN'!AE98</f>
        <v>171770.88039931111</v>
      </c>
      <c r="L103" s="119">
        <f>'Umlage Gesamt § 2_IST'!AM98</f>
        <v>189658.27152943559</v>
      </c>
      <c r="M103" s="150">
        <f t="shared" si="1"/>
        <v>-17887.391130124481</v>
      </c>
      <c r="N103" s="119"/>
      <c r="O103" s="117">
        <f>'Grunddaten § 2 SPU_40%_IST'!$B$18*Schlussrechnung!M103</f>
        <v>-64.028360115792935</v>
      </c>
      <c r="P103" s="117">
        <f>'Grunddaten § 2 SPU_40%_IST'!$D$18*Schlussrechnung!M103</f>
        <v>-6009.9585804243152</v>
      </c>
      <c r="Q103" s="117">
        <f>'Grunddaten § 2 SPU_40%_IST'!$I$18*Schlussrechnung!M103</f>
        <v>-11813.404189584373</v>
      </c>
      <c r="R103" s="33"/>
    </row>
    <row r="104" spans="1:21" x14ac:dyDescent="0.25">
      <c r="A104" s="115">
        <v>61120</v>
      </c>
      <c r="B104" s="115" t="s">
        <v>100</v>
      </c>
      <c r="C104" s="115" t="s">
        <v>86</v>
      </c>
      <c r="D104" s="117">
        <f>Finanzkraft!H99</f>
        <v>15527852.99</v>
      </c>
      <c r="E104" s="118">
        <f>'landesw Umlage § 2_IST'!E99</f>
        <v>7.3473194949330509E-3</v>
      </c>
      <c r="F104" s="118">
        <f>'bezirksw Umlage § 2_IST'!E99</f>
        <v>0.15122598318582062</v>
      </c>
      <c r="G104" s="130"/>
      <c r="H104" s="130"/>
      <c r="I104" s="130"/>
      <c r="J104" s="130"/>
      <c r="K104" s="119">
        <f>'Umlage Gesamt § 2 PLAN'!AE99</f>
        <v>3623695.6662483453</v>
      </c>
      <c r="L104" s="119">
        <f>'Umlage Gesamt § 2_IST'!AM99</f>
        <v>3969252.5768884053</v>
      </c>
      <c r="M104" s="150">
        <f t="shared" si="1"/>
        <v>-345556.91064005997</v>
      </c>
      <c r="N104" s="119"/>
      <c r="O104" s="117">
        <f>'Grunddaten § 2 SPU_40%_IST'!$B$18*Schlussrechnung!M104</f>
        <v>-1236.929530640205</v>
      </c>
      <c r="P104" s="117">
        <f>'Grunddaten § 2 SPU_40%_IST'!$D$18*Schlussrechnung!M104</f>
        <v>-116103.16479459094</v>
      </c>
      <c r="Q104" s="117">
        <f>'Grunddaten § 2 SPU_40%_IST'!$I$18*Schlussrechnung!M104</f>
        <v>-228216.81631482884</v>
      </c>
      <c r="R104" s="33"/>
    </row>
    <row r="105" spans="1:21" s="82" customFormat="1" x14ac:dyDescent="0.25">
      <c r="A105" s="187" t="s">
        <v>379</v>
      </c>
      <c r="B105" s="188"/>
      <c r="C105" s="189"/>
      <c r="D105" s="117"/>
      <c r="E105" s="118"/>
      <c r="F105" s="118"/>
      <c r="G105" s="130">
        <f>'Grunddaten § 2 SPU_100% PLAN'!M8</f>
        <v>67734406.850363851</v>
      </c>
      <c r="H105" s="130">
        <f>'Grunddaten § 2 SPU_40% PLAN'!M8</f>
        <v>27093762.740145542</v>
      </c>
      <c r="I105" s="130">
        <f>'Grunddaten § 2 SPU_100%_IST'!M8</f>
        <v>67006272.133333348</v>
      </c>
      <c r="J105" s="130">
        <f>'Grunddaten § 2 SPU_40%_IST'!N8</f>
        <v>26802508.853333339</v>
      </c>
      <c r="K105" s="119"/>
      <c r="L105" s="119"/>
      <c r="M105" s="150"/>
      <c r="N105" s="119"/>
      <c r="O105" s="117"/>
      <c r="P105" s="117"/>
      <c r="Q105" s="117"/>
      <c r="R105" s="33"/>
      <c r="S105" s="112"/>
      <c r="T105" s="112"/>
      <c r="U105" s="112"/>
    </row>
    <row r="106" spans="1:21" x14ac:dyDescent="0.25">
      <c r="A106" s="115">
        <v>61203</v>
      </c>
      <c r="B106" s="115" t="s">
        <v>101</v>
      </c>
      <c r="C106" s="115" t="s">
        <v>102</v>
      </c>
      <c r="D106" s="117">
        <f>Finanzkraft!H100</f>
        <v>3484180.97</v>
      </c>
      <c r="E106" s="118">
        <f>'landesw Umlage § 2_IST'!E100</f>
        <v>1.6486110978280036E-3</v>
      </c>
      <c r="F106" s="118">
        <f>'bezirksw Umlage § 2_IST'!E100</f>
        <v>2.796261573873194E-2</v>
      </c>
      <c r="G106" s="129"/>
      <c r="H106" s="129"/>
      <c r="I106" s="129"/>
      <c r="J106" s="129"/>
      <c r="K106" s="119">
        <f>'Umlage Gesamt § 2 PLAN'!AE100</f>
        <v>783375.17677769321</v>
      </c>
      <c r="L106" s="119">
        <f>'Umlage Gesamt § 2_IST'!AM100</f>
        <v>758557.48166955577</v>
      </c>
      <c r="M106" s="150">
        <f t="shared" si="1"/>
        <v>24817.695108137443</v>
      </c>
      <c r="N106" s="119"/>
      <c r="O106" s="117">
        <f>'Grunddaten § 2 SPU_40%_IST'!$B$18*Schlussrechnung!M106</f>
        <v>88.83555506043875</v>
      </c>
      <c r="P106" s="117">
        <f>'Grunddaten § 2 SPU_40%_IST'!$D$18*Schlussrechnung!M106</f>
        <v>8338.4613539485563</v>
      </c>
      <c r="Q106" s="117">
        <f>'Grunddaten § 2 SPU_40%_IST'!$I$18*Schlussrechnung!M106</f>
        <v>16390.398199128449</v>
      </c>
      <c r="R106" s="33"/>
    </row>
    <row r="107" spans="1:21" x14ac:dyDescent="0.25">
      <c r="A107" s="115">
        <v>61204</v>
      </c>
      <c r="B107" s="115" t="s">
        <v>103</v>
      </c>
      <c r="C107" s="115" t="s">
        <v>102</v>
      </c>
      <c r="D107" s="117">
        <f>Finanzkraft!H101</f>
        <v>3163745.21</v>
      </c>
      <c r="E107" s="118">
        <f>'landesw Umlage § 2_IST'!E101</f>
        <v>1.4969903999866537E-3</v>
      </c>
      <c r="F107" s="118">
        <f>'bezirksw Umlage § 2_IST'!E101</f>
        <v>2.5390928991407637E-2</v>
      </c>
      <c r="G107" s="129"/>
      <c r="H107" s="129"/>
      <c r="I107" s="129"/>
      <c r="J107" s="129"/>
      <c r="K107" s="119">
        <f>'Umlage Gesamt § 2 PLAN'!AE101</f>
        <v>683483.73192432069</v>
      </c>
      <c r="L107" s="119">
        <f>'Umlage Gesamt § 2_IST'!AM101</f>
        <v>688793.90014627157</v>
      </c>
      <c r="M107" s="150">
        <f t="shared" si="1"/>
        <v>-5310.1682219508803</v>
      </c>
      <c r="N107" s="119"/>
      <c r="O107" s="117">
        <f>'Grunddaten § 2 SPU_40%_IST'!$B$18*Schlussrechnung!M107</f>
        <v>-19.007878830239719</v>
      </c>
      <c r="P107" s="117">
        <f>'Grunddaten § 2 SPU_40%_IST'!$D$18*Schlussrechnung!M107</f>
        <v>-1784.1557126384662</v>
      </c>
      <c r="Q107" s="117">
        <f>'Grunddaten § 2 SPU_40%_IST'!$I$18*Schlussrechnung!M107</f>
        <v>-3507.0046304821744</v>
      </c>
      <c r="R107" s="33"/>
    </row>
    <row r="108" spans="1:21" x14ac:dyDescent="0.25">
      <c r="A108" s="115">
        <v>61205</v>
      </c>
      <c r="B108" s="115" t="s">
        <v>104</v>
      </c>
      <c r="C108" s="115" t="s">
        <v>102</v>
      </c>
      <c r="D108" s="117">
        <f>Finanzkraft!H102</f>
        <v>1960698.01</v>
      </c>
      <c r="E108" s="118">
        <f>'landesw Umlage § 2_IST'!E102</f>
        <v>9.2774414607266556E-4</v>
      </c>
      <c r="F108" s="118">
        <f>'bezirksw Umlage § 2_IST'!E102</f>
        <v>1.5735762724553997E-2</v>
      </c>
      <c r="G108" s="129"/>
      <c r="H108" s="129"/>
      <c r="I108" s="129"/>
      <c r="J108" s="129"/>
      <c r="K108" s="119">
        <f>'Umlage Gesamt § 2 PLAN'!AE102</f>
        <v>420191.81659520016</v>
      </c>
      <c r="L108" s="119">
        <f>'Umlage Gesamt § 2_IST'!AM102</f>
        <v>426872.81676419615</v>
      </c>
      <c r="M108" s="150">
        <f t="shared" si="1"/>
        <v>-6681.00016899599</v>
      </c>
      <c r="N108" s="119"/>
      <c r="O108" s="117">
        <f>'Grunddaten § 2 SPU_40%_IST'!$B$18*Schlussrechnung!M108</f>
        <v>-23.914805778117504</v>
      </c>
      <c r="P108" s="117">
        <f>'Grunddaten § 2 SPU_40%_IST'!$D$18*Schlussrechnung!M108</f>
        <v>-2244.7395486227242</v>
      </c>
      <c r="Q108" s="117">
        <f>'Grunddaten § 2 SPU_40%_IST'!$I$18*Schlussrechnung!M108</f>
        <v>-4412.3458145951481</v>
      </c>
      <c r="R108" s="33"/>
    </row>
    <row r="109" spans="1:21" x14ac:dyDescent="0.25">
      <c r="A109" s="115">
        <v>61206</v>
      </c>
      <c r="B109" s="115" t="s">
        <v>105</v>
      </c>
      <c r="C109" s="115" t="s">
        <v>102</v>
      </c>
      <c r="D109" s="117">
        <f>Finanzkraft!H103</f>
        <v>1561612.86</v>
      </c>
      <c r="E109" s="118">
        <f>'landesw Umlage § 2_IST'!E103</f>
        <v>7.3890888954224686E-4</v>
      </c>
      <c r="F109" s="118">
        <f>'bezirksw Umlage § 2_IST'!E103</f>
        <v>1.2532868043545453E-2</v>
      </c>
      <c r="G109" s="129"/>
      <c r="H109" s="129"/>
      <c r="I109" s="129"/>
      <c r="J109" s="129"/>
      <c r="K109" s="119">
        <f>'Umlage Gesamt § 2 PLAN'!AE103</f>
        <v>334924.10723966674</v>
      </c>
      <c r="L109" s="119">
        <f>'Umlage Gesamt § 2_IST'!AM103</f>
        <v>339986.10537855985</v>
      </c>
      <c r="M109" s="150">
        <f t="shared" si="1"/>
        <v>-5061.9981388931046</v>
      </c>
      <c r="N109" s="119"/>
      <c r="O109" s="117">
        <f>'Grunddaten § 2 SPU_40%_IST'!$B$18*Schlussrechnung!M109</f>
        <v>-18.119547863896116</v>
      </c>
      <c r="P109" s="117">
        <f>'Grunddaten § 2 SPU_40%_IST'!$D$18*Schlussrechnung!M109</f>
        <v>-1700.7734066762598</v>
      </c>
      <c r="Q109" s="117">
        <f>'Grunddaten § 2 SPU_40%_IST'!$I$18*Schlussrechnung!M109</f>
        <v>-3343.1051843529485</v>
      </c>
      <c r="R109" s="33"/>
    </row>
    <row r="110" spans="1:21" x14ac:dyDescent="0.25">
      <c r="A110" s="115">
        <v>61207</v>
      </c>
      <c r="B110" s="115" t="s">
        <v>106</v>
      </c>
      <c r="C110" s="115" t="s">
        <v>102</v>
      </c>
      <c r="D110" s="117">
        <f>Finanzkraft!H104</f>
        <v>7472826.9199999999</v>
      </c>
      <c r="E110" s="118">
        <f>'landesw Umlage § 2_IST'!E104</f>
        <v>3.5359200622865055E-3</v>
      </c>
      <c r="F110" s="118">
        <f>'bezirksw Umlage § 2_IST'!E104</f>
        <v>5.9973861703863131E-2</v>
      </c>
      <c r="G110" s="129"/>
      <c r="H110" s="129"/>
      <c r="I110" s="129"/>
      <c r="J110" s="129"/>
      <c r="K110" s="119">
        <f>'Umlage Gesamt § 2 PLAN'!AE104</f>
        <v>1612300.2364846431</v>
      </c>
      <c r="L110" s="119">
        <f>'Umlage Gesamt § 2_IST'!AM104</f>
        <v>1626944.4148268977</v>
      </c>
      <c r="M110" s="150">
        <f t="shared" si="1"/>
        <v>-14644.1783422546</v>
      </c>
      <c r="N110" s="119"/>
      <c r="O110" s="117">
        <f>'Grunddaten § 2 SPU_40%_IST'!$B$18*Schlussrechnung!M110</f>
        <v>-52.419199517512197</v>
      </c>
      <c r="P110" s="117">
        <f>'Grunddaten § 2 SPU_40%_IST'!$D$18*Schlussrechnung!M110</f>
        <v>-4920.2762236845256</v>
      </c>
      <c r="Q110" s="117">
        <f>'Grunddaten § 2 SPU_40%_IST'!$I$18*Schlussrechnung!M110</f>
        <v>-9671.4829190525634</v>
      </c>
      <c r="R110" s="33"/>
    </row>
    <row r="111" spans="1:21" x14ac:dyDescent="0.25">
      <c r="A111" s="115">
        <v>61213</v>
      </c>
      <c r="B111" s="115" t="s">
        <v>107</v>
      </c>
      <c r="C111" s="115" t="s">
        <v>102</v>
      </c>
      <c r="D111" s="117">
        <f>Finanzkraft!H105</f>
        <v>4743350.25</v>
      </c>
      <c r="E111" s="118">
        <f>'landesw Umlage § 2_IST'!E105</f>
        <v>2.2444126554755951E-3</v>
      </c>
      <c r="F111" s="118">
        <f>'bezirksw Umlage § 2_IST'!E105</f>
        <v>3.8068194935054728E-2</v>
      </c>
      <c r="G111" s="129"/>
      <c r="H111" s="129"/>
      <c r="I111" s="129"/>
      <c r="J111" s="129"/>
      <c r="K111" s="119">
        <f>'Umlage Gesamt § 2 PLAN'!AE105</f>
        <v>1110515.7402674071</v>
      </c>
      <c r="L111" s="119">
        <f>'Umlage Gesamt § 2_IST'!AM105</f>
        <v>1032697.167942071</v>
      </c>
      <c r="M111" s="150">
        <f t="shared" si="1"/>
        <v>77818.572325336165</v>
      </c>
      <c r="N111" s="119"/>
      <c r="O111" s="117">
        <f>'Grunddaten § 2 SPU_40%_IST'!$B$18*Schlussrechnung!M111</f>
        <v>278.55350935733844</v>
      </c>
      <c r="P111" s="117">
        <f>'Grunddaten § 2 SPU_40%_IST'!$D$18*Schlussrechnung!M111</f>
        <v>26146.149153935872</v>
      </c>
      <c r="Q111" s="117">
        <f>'Grunddaten § 2 SPU_40%_IST'!$I$18*Schlussrechnung!M111</f>
        <v>51393.869662042955</v>
      </c>
      <c r="R111" s="33"/>
    </row>
    <row r="112" spans="1:21" x14ac:dyDescent="0.25">
      <c r="A112" s="115">
        <v>61215</v>
      </c>
      <c r="B112" s="115" t="s">
        <v>108</v>
      </c>
      <c r="C112" s="115" t="s">
        <v>102</v>
      </c>
      <c r="D112" s="117">
        <f>Finanzkraft!H106</f>
        <v>1937977.69</v>
      </c>
      <c r="E112" s="118">
        <f>'landesw Umlage § 2_IST'!E106</f>
        <v>9.1699356450967529E-4</v>
      </c>
      <c r="F112" s="118">
        <f>'bezirksw Umlage § 2_IST'!E106</f>
        <v>1.5553418700781595E-2</v>
      </c>
      <c r="G112" s="129"/>
      <c r="H112" s="129"/>
      <c r="I112" s="129"/>
      <c r="J112" s="129"/>
      <c r="K112" s="119">
        <f>'Umlage Gesamt § 2 PLAN'!AE106</f>
        <v>418781.26985343755</v>
      </c>
      <c r="L112" s="119">
        <f>'Umlage Gesamt § 2_IST'!AM106</f>
        <v>421926.26867432293</v>
      </c>
      <c r="M112" s="150">
        <f t="shared" si="1"/>
        <v>-3144.9988208853756</v>
      </c>
      <c r="N112" s="119"/>
      <c r="O112" s="117">
        <f>'Grunddaten § 2 SPU_40%_IST'!$B$18*Schlussrechnung!M112</f>
        <v>-11.257601267982764</v>
      </c>
      <c r="P112" s="117">
        <f>'Grunddaten § 2 SPU_40%_IST'!$D$18*Schlussrechnung!M112</f>
        <v>-1056.6835885403307</v>
      </c>
      <c r="Q112" s="117">
        <f>'Grunddaten § 2 SPU_40%_IST'!$I$18*Schlussrechnung!M112</f>
        <v>-2077.0576310770621</v>
      </c>
      <c r="R112" s="33"/>
    </row>
    <row r="113" spans="1:18" x14ac:dyDescent="0.25">
      <c r="A113" s="115">
        <v>61217</v>
      </c>
      <c r="B113" s="115" t="s">
        <v>109</v>
      </c>
      <c r="C113" s="115" t="s">
        <v>102</v>
      </c>
      <c r="D113" s="117">
        <f>Finanzkraft!H107</f>
        <v>4259888</v>
      </c>
      <c r="E113" s="118">
        <f>'landesw Umlage § 2_IST'!E107</f>
        <v>2.0156526577620156E-3</v>
      </c>
      <c r="F113" s="118">
        <f>'bezirksw Umlage § 2_IST'!E107</f>
        <v>3.4188124055460678E-2</v>
      </c>
      <c r="G113" s="130"/>
      <c r="H113" s="130"/>
      <c r="I113" s="130"/>
      <c r="J113" s="130"/>
      <c r="K113" s="119">
        <f>'Umlage Gesamt § 2 PLAN'!AE107</f>
        <v>929615.59692601406</v>
      </c>
      <c r="L113" s="119">
        <f>'Umlage Gesamt § 2_IST'!AM107</f>
        <v>927440.31991953624</v>
      </c>
      <c r="M113" s="150">
        <f t="shared" si="1"/>
        <v>2175.277006477816</v>
      </c>
      <c r="N113" s="119"/>
      <c r="O113" s="117">
        <f>'Grunddaten § 2 SPU_40%_IST'!$B$18*Schlussrechnung!M113</f>
        <v>7.7864579864753249</v>
      </c>
      <c r="P113" s="117">
        <f>'Grunddaten § 2 SPU_40%_IST'!$D$18*Schlussrechnung!M113</f>
        <v>730.86816376839022</v>
      </c>
      <c r="Q113" s="117">
        <f>'Grunddaten § 2 SPU_40%_IST'!$I$18*Schlussrechnung!M113</f>
        <v>1436.6223847229505</v>
      </c>
      <c r="R113" s="33"/>
    </row>
    <row r="114" spans="1:18" x14ac:dyDescent="0.25">
      <c r="A114" s="115">
        <v>61222</v>
      </c>
      <c r="B114" s="115" t="s">
        <v>110</v>
      </c>
      <c r="C114" s="115" t="s">
        <v>102</v>
      </c>
      <c r="D114" s="117">
        <f>Finanzkraft!H108</f>
        <v>2155782.2599999998</v>
      </c>
      <c r="E114" s="118">
        <f>'landesw Umlage § 2_IST'!E108</f>
        <v>1.0200522271771476E-3</v>
      </c>
      <c r="F114" s="118">
        <f>'bezirksw Umlage § 2_IST'!E108</f>
        <v>1.7301429366556438E-2</v>
      </c>
      <c r="G114" s="130"/>
      <c r="H114" s="130"/>
      <c r="I114" s="130"/>
      <c r="J114" s="130"/>
      <c r="K114" s="119">
        <f>'Umlage Gesamt § 2 PLAN'!AE108</f>
        <v>461258.2835906407</v>
      </c>
      <c r="L114" s="119">
        <f>'Umlage Gesamt § 2_IST'!AM108</f>
        <v>469345.52948135266</v>
      </c>
      <c r="M114" s="150">
        <f t="shared" si="1"/>
        <v>-8087.2458907119581</v>
      </c>
      <c r="N114" s="119"/>
      <c r="O114" s="117">
        <f>'Grunddaten § 2 SPU_40%_IST'!$B$18*Schlussrechnung!M114</f>
        <v>-28.948497210608508</v>
      </c>
      <c r="P114" s="117">
        <f>'Grunddaten § 2 SPU_40%_IST'!$D$18*Schlussrechnung!M114</f>
        <v>-2717.2220073519111</v>
      </c>
      <c r="Q114" s="117">
        <f>'Grunddaten § 2 SPU_40%_IST'!$I$18*Schlussrechnung!M114</f>
        <v>-5341.0753861494386</v>
      </c>
      <c r="R114" s="33"/>
    </row>
    <row r="115" spans="1:18" x14ac:dyDescent="0.25">
      <c r="A115" s="115">
        <v>61236</v>
      </c>
      <c r="B115" s="115" t="s">
        <v>111</v>
      </c>
      <c r="C115" s="115" t="s">
        <v>102</v>
      </c>
      <c r="D115" s="117">
        <f>Finanzkraft!H109</f>
        <v>4802245</v>
      </c>
      <c r="E115" s="118">
        <f>'landesw Umlage § 2_IST'!E109</f>
        <v>2.2722799044186965E-3</v>
      </c>
      <c r="F115" s="118">
        <f>'bezirksw Umlage § 2_IST'!E109</f>
        <v>3.8540860183346549E-2</v>
      </c>
      <c r="G115" s="130"/>
      <c r="H115" s="130"/>
      <c r="I115" s="130"/>
      <c r="J115" s="130"/>
      <c r="K115" s="119">
        <f>'Umlage Gesamt § 2 PLAN'!AE109</f>
        <v>1034853.9528473634</v>
      </c>
      <c r="L115" s="119">
        <f>'Umlage Gesamt § 2_IST'!AM109</f>
        <v>1045519.4219031096</v>
      </c>
      <c r="M115" s="150">
        <f t="shared" si="1"/>
        <v>-10665.469055746216</v>
      </c>
      <c r="N115" s="119"/>
      <c r="O115" s="117">
        <f>'Grunddaten § 2 SPU_40%_IST'!$B$18*Schlussrechnung!M115</f>
        <v>-38.177310963760007</v>
      </c>
      <c r="P115" s="117">
        <f>'Grunddaten § 2 SPU_40%_IST'!$D$18*Schlussrechnung!M115</f>
        <v>-3583.4754660159274</v>
      </c>
      <c r="Q115" s="117">
        <f>'Grunddaten § 2 SPU_40%_IST'!$I$18*Schlussrechnung!M115</f>
        <v>-7043.8162787665287</v>
      </c>
      <c r="R115" s="33"/>
    </row>
    <row r="116" spans="1:18" x14ac:dyDescent="0.25">
      <c r="A116" s="115">
        <v>61243</v>
      </c>
      <c r="B116" s="115" t="s">
        <v>112</v>
      </c>
      <c r="C116" s="115" t="s">
        <v>102</v>
      </c>
      <c r="D116" s="117">
        <f>Finanzkraft!H110</f>
        <v>1966900.32</v>
      </c>
      <c r="E116" s="118">
        <f>'landesw Umlage § 2_IST'!E110</f>
        <v>9.306788952106157E-4</v>
      </c>
      <c r="F116" s="118">
        <f>'bezirksw Umlage § 2_IST'!E110</f>
        <v>1.5785539935530068E-2</v>
      </c>
      <c r="G116" s="130"/>
      <c r="H116" s="130"/>
      <c r="I116" s="130"/>
      <c r="J116" s="130"/>
      <c r="K116" s="119">
        <f>'Umlage Gesamt § 2 PLAN'!AE110</f>
        <v>422576.11267624801</v>
      </c>
      <c r="L116" s="119">
        <f>'Umlage Gesamt § 2_IST'!AM110</f>
        <v>428223.150944494</v>
      </c>
      <c r="M116" s="150">
        <f t="shared" si="1"/>
        <v>-5647.0382682459895</v>
      </c>
      <c r="N116" s="119"/>
      <c r="O116" s="117">
        <f>'Grunddaten § 2 SPU_40%_IST'!$B$18*Schlussrechnung!M116</f>
        <v>-20.213713514543233</v>
      </c>
      <c r="P116" s="117">
        <f>'Grunddaten § 2 SPU_40%_IST'!$D$18*Schlussrechnung!M116</f>
        <v>-1897.3401904916732</v>
      </c>
      <c r="Q116" s="117">
        <f>'Grunddaten § 2 SPU_40%_IST'!$I$18*Schlussrechnung!M116</f>
        <v>-3729.4843642397732</v>
      </c>
      <c r="R116" s="33"/>
    </row>
    <row r="117" spans="1:18" x14ac:dyDescent="0.25">
      <c r="A117" s="115">
        <v>61247</v>
      </c>
      <c r="B117" s="115" t="s">
        <v>113</v>
      </c>
      <c r="C117" s="115" t="s">
        <v>102</v>
      </c>
      <c r="D117" s="117">
        <f>Finanzkraft!H111</f>
        <v>4968290.34</v>
      </c>
      <c r="E117" s="118">
        <f>'landesw Umlage § 2_IST'!E111</f>
        <v>2.3508476345749816E-3</v>
      </c>
      <c r="F117" s="118">
        <f>'bezirksw Umlage § 2_IST'!E111</f>
        <v>3.9873472374735416E-2</v>
      </c>
      <c r="G117" s="130"/>
      <c r="H117" s="130"/>
      <c r="I117" s="130"/>
      <c r="J117" s="130"/>
      <c r="K117" s="119">
        <f>'Umlage Gesamt § 2 PLAN'!AE111</f>
        <v>1064507.8965831802</v>
      </c>
      <c r="L117" s="119">
        <f>'Umlage Gesamt § 2_IST'!AM111</f>
        <v>1081669.936482542</v>
      </c>
      <c r="M117" s="150">
        <f t="shared" si="1"/>
        <v>-17162.039899361786</v>
      </c>
      <c r="N117" s="119"/>
      <c r="O117" s="117">
        <f>'Grunddaten § 2 SPU_40%_IST'!$B$18*Schlussrechnung!M117</f>
        <v>-61.431947398261883</v>
      </c>
      <c r="P117" s="117">
        <f>'Grunddaten § 2 SPU_40%_IST'!$D$18*Schlussrechnung!M117</f>
        <v>-5766.2488733222008</v>
      </c>
      <c r="Q117" s="117">
        <f>'Grunddaten § 2 SPU_40%_IST'!$I$18*Schlussrechnung!M117</f>
        <v>-11334.359078641324</v>
      </c>
      <c r="R117" s="33"/>
    </row>
    <row r="118" spans="1:18" x14ac:dyDescent="0.25">
      <c r="A118" s="115">
        <v>61251</v>
      </c>
      <c r="B118" s="115" t="s">
        <v>114</v>
      </c>
      <c r="C118" s="115" t="s">
        <v>102</v>
      </c>
      <c r="D118" s="117">
        <f>Finanzkraft!H112</f>
        <v>707180.33</v>
      </c>
      <c r="E118" s="118">
        <f>'landesw Umlage § 2_IST'!E112</f>
        <v>3.3461675792450862E-4</v>
      </c>
      <c r="F118" s="118">
        <f>'bezirksw Umlage § 2_IST'!E112</f>
        <v>5.6755409653074492E-3</v>
      </c>
      <c r="G118" s="130"/>
      <c r="H118" s="130"/>
      <c r="I118" s="130"/>
      <c r="J118" s="130"/>
      <c r="K118" s="119">
        <f>'Umlage Gesamt § 2 PLAN'!AE112</f>
        <v>151495.59628054011</v>
      </c>
      <c r="L118" s="119">
        <f>'Umlage Gesamt § 2_IST'!AM112</f>
        <v>153963.56699894535</v>
      </c>
      <c r="M118" s="150">
        <f t="shared" si="1"/>
        <v>-2467.9707184052386</v>
      </c>
      <c r="N118" s="119"/>
      <c r="O118" s="117">
        <f>'Grunddaten § 2 SPU_40%_IST'!$B$18*Schlussrechnung!M118</f>
        <v>-8.8341623864398127</v>
      </c>
      <c r="P118" s="117">
        <f>'Grunddaten § 2 SPU_40%_IST'!$D$18*Schlussrechnung!M118</f>
        <v>-829.2098991638868</v>
      </c>
      <c r="Q118" s="117">
        <f>'Grunddaten § 2 SPU_40%_IST'!$I$18*Schlussrechnung!M118</f>
        <v>-1629.9266568549119</v>
      </c>
      <c r="R118" s="33"/>
    </row>
    <row r="119" spans="1:18" x14ac:dyDescent="0.25">
      <c r="A119" s="115">
        <v>61252</v>
      </c>
      <c r="B119" s="115" t="s">
        <v>115</v>
      </c>
      <c r="C119" s="115" t="s">
        <v>102</v>
      </c>
      <c r="D119" s="117">
        <f>Finanzkraft!H113</f>
        <v>1490339.03</v>
      </c>
      <c r="E119" s="118">
        <f>'landesw Umlage § 2_IST'!E113</f>
        <v>7.0518422709375567E-4</v>
      </c>
      <c r="F119" s="118">
        <f>'bezirksw Umlage § 2_IST'!E113</f>
        <v>1.196085334692718E-2</v>
      </c>
      <c r="G119" s="130"/>
      <c r="H119" s="130"/>
      <c r="I119" s="130"/>
      <c r="J119" s="130"/>
      <c r="K119" s="119">
        <f>'Umlage Gesamt § 2 PLAN'!AE113</f>
        <v>321632.24151373282</v>
      </c>
      <c r="L119" s="119">
        <f>'Umlage Gesamt § 2_IST'!AM113</f>
        <v>324468.74349085509</v>
      </c>
      <c r="M119" s="150">
        <f t="shared" si="1"/>
        <v>-2836.5019771222724</v>
      </c>
      <c r="N119" s="119"/>
      <c r="O119" s="117">
        <f>'Grunddaten § 2 SPU_40%_IST'!$B$18*Schlussrechnung!M119</f>
        <v>-10.153329165731707</v>
      </c>
      <c r="P119" s="117">
        <f>'Grunddaten § 2 SPU_40%_IST'!$D$18*Schlussrechnung!M119</f>
        <v>-953.0321818192333</v>
      </c>
      <c r="Q119" s="117">
        <f>'Grunddaten § 2 SPU_40%_IST'!$I$18*Schlussrechnung!M119</f>
        <v>-1873.3164661373075</v>
      </c>
      <c r="R119" s="33"/>
    </row>
    <row r="120" spans="1:18" x14ac:dyDescent="0.25">
      <c r="A120" s="115">
        <v>61253</v>
      </c>
      <c r="B120" s="115" t="s">
        <v>116</v>
      </c>
      <c r="C120" s="115" t="s">
        <v>102</v>
      </c>
      <c r="D120" s="117">
        <f>Finanzkraft!H114</f>
        <v>6782686.3499999996</v>
      </c>
      <c r="E120" s="118">
        <f>'landesw Umlage § 2_IST'!E114</f>
        <v>3.2093660134124759E-3</v>
      </c>
      <c r="F120" s="118">
        <f>'bezirksw Umlage § 2_IST'!E114</f>
        <v>5.4435074904100711E-2</v>
      </c>
      <c r="G120" s="130"/>
      <c r="H120" s="130"/>
      <c r="I120" s="130"/>
      <c r="J120" s="130"/>
      <c r="K120" s="119">
        <f>'Umlage Gesamt § 2 PLAN'!AE114</f>
        <v>1458720.3545767968</v>
      </c>
      <c r="L120" s="119">
        <f>'Umlage Gesamt § 2_IST'!AM114</f>
        <v>1476690.654392292</v>
      </c>
      <c r="M120" s="150">
        <f t="shared" si="1"/>
        <v>-17970.299815495266</v>
      </c>
      <c r="N120" s="119"/>
      <c r="O120" s="117">
        <f>'Grunddaten § 2 SPU_40%_IST'!$B$18*Schlussrechnung!M120</f>
        <v>-64.32513381101937</v>
      </c>
      <c r="P120" s="117">
        <f>'Grunddaten § 2 SPU_40%_IST'!$D$18*Schlussrechnung!M120</f>
        <v>-6037.8149492715693</v>
      </c>
      <c r="Q120" s="117">
        <f>'Grunddaten § 2 SPU_40%_IST'!$I$18*Schlussrechnung!M120</f>
        <v>-11868.159732412678</v>
      </c>
      <c r="R120" s="33"/>
    </row>
    <row r="121" spans="1:18" x14ac:dyDescent="0.25">
      <c r="A121" s="115">
        <v>61254</v>
      </c>
      <c r="B121" s="115" t="s">
        <v>117</v>
      </c>
      <c r="C121" s="115" t="s">
        <v>102</v>
      </c>
      <c r="D121" s="117">
        <f>Finanzkraft!H115</f>
        <v>1768640.19</v>
      </c>
      <c r="E121" s="118">
        <f>'landesw Umlage § 2_IST'!E115</f>
        <v>8.3686808188342425E-4</v>
      </c>
      <c r="F121" s="118">
        <f>'bezirksw Umlage § 2_IST'!E115</f>
        <v>1.4194384975659816E-2</v>
      </c>
      <c r="G121" s="130"/>
      <c r="H121" s="130"/>
      <c r="I121" s="130"/>
      <c r="J121" s="130"/>
      <c r="K121" s="119">
        <f>'Umlage Gesamt § 2 PLAN'!AE115</f>
        <v>382579.36647384276</v>
      </c>
      <c r="L121" s="119">
        <f>'Umlage Gesamt § 2_IST'!AM115</f>
        <v>385059.00240479317</v>
      </c>
      <c r="M121" s="150">
        <f t="shared" si="1"/>
        <v>-2479.6359309504041</v>
      </c>
      <c r="N121" s="119"/>
      <c r="O121" s="117">
        <f>'Grunddaten § 2 SPU_40%_IST'!$B$18*Schlussrechnung!M121</f>
        <v>-8.8759183040152525</v>
      </c>
      <c r="P121" s="117">
        <f>'Grunddaten § 2 SPU_40%_IST'!$D$18*Schlussrechnung!M121</f>
        <v>-833.12927699368242</v>
      </c>
      <c r="Q121" s="117">
        <f>'Grunddaten § 2 SPU_40%_IST'!$I$18*Schlussrechnung!M121</f>
        <v>-1637.6307356527066</v>
      </c>
      <c r="R121" s="33"/>
    </row>
    <row r="122" spans="1:18" x14ac:dyDescent="0.25">
      <c r="A122" s="115">
        <v>61255</v>
      </c>
      <c r="B122" s="115" t="s">
        <v>118</v>
      </c>
      <c r="C122" s="115" t="s">
        <v>102</v>
      </c>
      <c r="D122" s="117">
        <f>Finanzkraft!H116</f>
        <v>7846021.9000000004</v>
      </c>
      <c r="E122" s="118">
        <f>'landesw Umlage § 2_IST'!E116</f>
        <v>3.7125048582483814E-3</v>
      </c>
      <c r="F122" s="118">
        <f>'bezirksw Umlage § 2_IST'!E116</f>
        <v>6.2968972437552659E-2</v>
      </c>
      <c r="G122" s="130"/>
      <c r="H122" s="130"/>
      <c r="I122" s="130"/>
      <c r="J122" s="130"/>
      <c r="K122" s="119">
        <f>'Umlage Gesamt § 2 PLAN'!AE116</f>
        <v>1703185.6264102638</v>
      </c>
      <c r="L122" s="119">
        <f>'Umlage Gesamt § 2_IST'!AM116</f>
        <v>1708194.4551198741</v>
      </c>
      <c r="M122" s="150">
        <f t="shared" si="1"/>
        <v>-5008.8287096102722</v>
      </c>
      <c r="N122" s="119"/>
      <c r="O122" s="117">
        <f>'Grunddaten § 2 SPU_40%_IST'!$B$18*Schlussrechnung!M122</f>
        <v>-17.929226573300582</v>
      </c>
      <c r="P122" s="117">
        <f>'Grunddaten § 2 SPU_40%_IST'!$D$18*Schlussrechnung!M122</f>
        <v>-1682.909087312411</v>
      </c>
      <c r="Q122" s="117">
        <f>'Grunddaten § 2 SPU_40%_IST'!$I$18*Schlussrechnung!M122</f>
        <v>-3307.9903957245606</v>
      </c>
      <c r="R122" s="33"/>
    </row>
    <row r="123" spans="1:18" x14ac:dyDescent="0.25">
      <c r="A123" s="115">
        <v>61256</v>
      </c>
      <c r="B123" s="115" t="s">
        <v>119</v>
      </c>
      <c r="C123" s="115" t="s">
        <v>102</v>
      </c>
      <c r="D123" s="117">
        <f>Finanzkraft!H117</f>
        <v>1949509.75</v>
      </c>
      <c r="E123" s="118">
        <f>'landesw Umlage § 2_IST'!E117</f>
        <v>9.2245019327279567E-4</v>
      </c>
      <c r="F123" s="118">
        <f>'bezirksw Umlage § 2_IST'!E117</f>
        <v>1.5645970311973022E-2</v>
      </c>
      <c r="G123" s="130"/>
      <c r="H123" s="130"/>
      <c r="I123" s="130"/>
      <c r="J123" s="130"/>
      <c r="K123" s="119">
        <f>'Umlage Gesamt § 2 PLAN'!AE117</f>
        <v>420316.01796475408</v>
      </c>
      <c r="L123" s="119">
        <f>'Umlage Gesamt § 2_IST'!AM117</f>
        <v>424436.96787949721</v>
      </c>
      <c r="M123" s="150">
        <f t="shared" si="1"/>
        <v>-4120.9499147431343</v>
      </c>
      <c r="N123" s="119"/>
      <c r="O123" s="117">
        <f>'Grunddaten § 2 SPU_40%_IST'!$B$18*Schlussrechnung!M123</f>
        <v>-14.751042409753769</v>
      </c>
      <c r="P123" s="117">
        <f>'Grunddaten § 2 SPU_40%_IST'!$D$18*Schlussrechnung!M123</f>
        <v>-1384.5919798723044</v>
      </c>
      <c r="Q123" s="117">
        <f>'Grunddaten § 2 SPU_40%_IST'!$I$18*Schlussrechnung!M123</f>
        <v>-2721.6068924610763</v>
      </c>
      <c r="R123" s="33"/>
    </row>
    <row r="124" spans="1:18" x14ac:dyDescent="0.25">
      <c r="A124" s="115">
        <v>61257</v>
      </c>
      <c r="B124" s="115" t="s">
        <v>120</v>
      </c>
      <c r="C124" s="115" t="s">
        <v>102</v>
      </c>
      <c r="D124" s="117">
        <f>Finanzkraft!H118</f>
        <v>5597163.0099999998</v>
      </c>
      <c r="E124" s="118">
        <f>'landesw Umlage § 2_IST'!E118</f>
        <v>2.6484115303110653E-3</v>
      </c>
      <c r="F124" s="118">
        <f>'bezirksw Umlage § 2_IST'!E118</f>
        <v>4.4920547991993139E-2</v>
      </c>
      <c r="G124" s="130"/>
      <c r="H124" s="130"/>
      <c r="I124" s="130"/>
      <c r="J124" s="130"/>
      <c r="K124" s="119">
        <f>'Umlage Gesamt § 2 PLAN'!AE118</f>
        <v>1208570.7315210253</v>
      </c>
      <c r="L124" s="119">
        <f>'Umlage Gesamt § 2_IST'!AM118</f>
        <v>1218584.7732701409</v>
      </c>
      <c r="M124" s="150">
        <f t="shared" si="1"/>
        <v>-10014.041749115568</v>
      </c>
      <c r="N124" s="119"/>
      <c r="O124" s="117">
        <f>'Grunddaten § 2 SPU_40%_IST'!$B$18*Schlussrechnung!M124</f>
        <v>-35.845510765800228</v>
      </c>
      <c r="P124" s="117">
        <f>'Grunddaten § 2 SPU_40%_IST'!$D$18*Schlussrechnung!M124</f>
        <v>-3364.6033508747673</v>
      </c>
      <c r="Q124" s="117">
        <f>'Grunddaten § 2 SPU_40%_IST'!$I$18*Schlussrechnung!M124</f>
        <v>-6613.5928874749998</v>
      </c>
      <c r="R124" s="33"/>
    </row>
    <row r="125" spans="1:18" x14ac:dyDescent="0.25">
      <c r="A125" s="115">
        <v>61258</v>
      </c>
      <c r="B125" s="115" t="s">
        <v>121</v>
      </c>
      <c r="C125" s="115" t="s">
        <v>102</v>
      </c>
      <c r="D125" s="117">
        <f>Finanzkraft!H119</f>
        <v>3608093.79</v>
      </c>
      <c r="E125" s="118">
        <f>'landesw Umlage § 2_IST'!E119</f>
        <v>1.707242969126917E-3</v>
      </c>
      <c r="F125" s="118">
        <f>'bezirksw Umlage § 2_IST'!E119</f>
        <v>2.8957089504760988E-2</v>
      </c>
      <c r="G125" s="130"/>
      <c r="H125" s="130"/>
      <c r="I125" s="130"/>
      <c r="J125" s="130"/>
      <c r="K125" s="119">
        <f>'Umlage Gesamt § 2 PLAN'!AE119</f>
        <v>784095.64561093913</v>
      </c>
      <c r="L125" s="119">
        <f>'Umlage Gesamt § 2_IST'!AM119</f>
        <v>785535.126486258</v>
      </c>
      <c r="M125" s="150">
        <f t="shared" si="1"/>
        <v>-1439.4808753188699</v>
      </c>
      <c r="N125" s="119"/>
      <c r="O125" s="117">
        <f>'Grunddaten § 2 SPU_40%_IST'!$B$18*Schlussrechnung!M125</f>
        <v>-5.1526574889667565</v>
      </c>
      <c r="P125" s="117">
        <f>'Grunddaten § 2 SPU_40%_IST'!$D$18*Schlussrechnung!M125</f>
        <v>-483.64908974398554</v>
      </c>
      <c r="Q125" s="117">
        <f>'Grunddaten § 2 SPU_40%_IST'!$I$18*Schlussrechnung!M125</f>
        <v>-950.67912808591768</v>
      </c>
      <c r="R125" s="33"/>
    </row>
    <row r="126" spans="1:18" x14ac:dyDescent="0.25">
      <c r="A126" s="115">
        <v>61259</v>
      </c>
      <c r="B126" s="115" t="s">
        <v>102</v>
      </c>
      <c r="C126" s="115" t="s">
        <v>102</v>
      </c>
      <c r="D126" s="117">
        <f>Finanzkraft!H120</f>
        <v>14484289.1</v>
      </c>
      <c r="E126" s="118">
        <f>'landesw Umlage § 2_IST'!E120</f>
        <v>6.8535360132023181E-3</v>
      </c>
      <c r="F126" s="118">
        <f>'bezirksw Umlage § 2_IST'!E120</f>
        <v>0.11624499813280463</v>
      </c>
      <c r="G126" s="130"/>
      <c r="H126" s="130"/>
      <c r="I126" s="130"/>
      <c r="J126" s="130"/>
      <c r="K126" s="119">
        <f>'Umlage Gesamt § 2 PLAN'!AE120</f>
        <v>3106432.7301099133</v>
      </c>
      <c r="L126" s="119">
        <f>'Umlage Gesamt § 2_IST'!AM120</f>
        <v>3153442.9348168438</v>
      </c>
      <c r="M126" s="150">
        <f t="shared" si="1"/>
        <v>-47010.204706930555</v>
      </c>
      <c r="N126" s="119"/>
      <c r="O126" s="117">
        <f>'Grunddaten § 2 SPU_40%_IST'!$B$18*Schlussrechnung!M126</f>
        <v>-168.27419349171166</v>
      </c>
      <c r="P126" s="117">
        <f>'Grunddaten § 2 SPU_40%_IST'!$D$18*Schlussrechnung!M126</f>
        <v>-15794.890439339024</v>
      </c>
      <c r="Q126" s="117">
        <f>'Grunddaten § 2 SPU_40%_IST'!$I$18*Schlussrechnung!M126</f>
        <v>-31047.040074099823</v>
      </c>
      <c r="R126" s="33"/>
    </row>
    <row r="127" spans="1:18" x14ac:dyDescent="0.25">
      <c r="A127" s="115">
        <v>61260</v>
      </c>
      <c r="B127" s="115" t="s">
        <v>122</v>
      </c>
      <c r="C127" s="115" t="s">
        <v>102</v>
      </c>
      <c r="D127" s="117">
        <f>Finanzkraft!H121</f>
        <v>1802667.29</v>
      </c>
      <c r="E127" s="118">
        <f>'landesw Umlage § 2_IST'!E121</f>
        <v>8.5296869639510484E-4</v>
      </c>
      <c r="F127" s="118">
        <f>'bezirksw Umlage § 2_IST'!E121</f>
        <v>1.4467472605204904E-2</v>
      </c>
      <c r="G127" s="130"/>
      <c r="H127" s="130"/>
      <c r="I127" s="130"/>
      <c r="J127" s="130"/>
      <c r="K127" s="119">
        <f>'Umlage Gesamt § 2 PLAN'!AE121</f>
        <v>394675.46751523548</v>
      </c>
      <c r="L127" s="119">
        <f>'Umlage Gesamt § 2_IST'!AM121</f>
        <v>392467.20292789006</v>
      </c>
      <c r="M127" s="150">
        <f t="shared" si="1"/>
        <v>2208.2645873454167</v>
      </c>
      <c r="N127" s="119"/>
      <c r="O127" s="117">
        <f>'Grunddaten § 2 SPU_40%_IST'!$B$18*Schlussrechnung!M127</f>
        <v>7.904537850205843</v>
      </c>
      <c r="P127" s="117">
        <f>'Grunddaten § 2 SPU_40%_IST'!$D$18*Schlussrechnung!M127</f>
        <v>741.95161317923214</v>
      </c>
      <c r="Q127" s="117">
        <f>'Grunddaten § 2 SPU_40%_IST'!$I$18*Schlussrechnung!M127</f>
        <v>1458.4084363159789</v>
      </c>
      <c r="R127" s="33"/>
    </row>
    <row r="128" spans="1:18" x14ac:dyDescent="0.25">
      <c r="A128" s="115">
        <v>61261</v>
      </c>
      <c r="B128" s="115" t="s">
        <v>123</v>
      </c>
      <c r="C128" s="115" t="s">
        <v>102</v>
      </c>
      <c r="D128" s="117">
        <f>Finanzkraft!H122</f>
        <v>2545237.44</v>
      </c>
      <c r="E128" s="118">
        <f>'landesw Umlage § 2_IST'!E122</f>
        <v>1.2043308675184392E-3</v>
      </c>
      <c r="F128" s="118">
        <f>'bezirksw Umlage § 2_IST'!E122</f>
        <v>2.0427037835108141E-2</v>
      </c>
      <c r="G128" s="130"/>
      <c r="H128" s="130"/>
      <c r="I128" s="130"/>
      <c r="J128" s="130"/>
      <c r="K128" s="119">
        <f>'Umlage Gesamt § 2 PLAN'!AE122</f>
        <v>561412.25362226053</v>
      </c>
      <c r="L128" s="119">
        <f>'Umlage Gesamt § 2_IST'!AM122</f>
        <v>554135.65465213684</v>
      </c>
      <c r="M128" s="150">
        <f t="shared" si="1"/>
        <v>7276.5989701236831</v>
      </c>
      <c r="N128" s="119"/>
      <c r="O128" s="117">
        <f>'Grunddaten § 2 SPU_40%_IST'!$B$18*Schlussrechnung!M128</f>
        <v>26.046766456212939</v>
      </c>
      <c r="P128" s="117">
        <f>'Grunddaten § 2 SPU_40%_IST'!$D$18*Schlussrechnung!M128</f>
        <v>2444.8539252407586</v>
      </c>
      <c r="Q128" s="117">
        <f>'Grunddaten § 2 SPU_40%_IST'!$I$18*Schlussrechnung!M128</f>
        <v>4805.698278426712</v>
      </c>
      <c r="R128" s="33"/>
    </row>
    <row r="129" spans="1:21" x14ac:dyDescent="0.25">
      <c r="A129" s="115">
        <v>61262</v>
      </c>
      <c r="B129" s="115" t="s">
        <v>124</v>
      </c>
      <c r="C129" s="115" t="s">
        <v>102</v>
      </c>
      <c r="D129" s="117">
        <f>Finanzkraft!H123</f>
        <v>2540086.0299999998</v>
      </c>
      <c r="E129" s="118">
        <f>'landesw Umlage § 2_IST'!E123</f>
        <v>1.2018933730918904E-3</v>
      </c>
      <c r="F129" s="118">
        <f>'bezirksw Umlage § 2_IST'!E123</f>
        <v>2.0385694719012002E-2</v>
      </c>
      <c r="G129" s="130"/>
      <c r="H129" s="130"/>
      <c r="I129" s="130"/>
      <c r="J129" s="130"/>
      <c r="K129" s="119">
        <f>'Umlage Gesamt § 2 PLAN'!AE123</f>
        <v>544910.70610557962</v>
      </c>
      <c r="L129" s="119">
        <f>'Umlage Gesamt § 2_IST'!AM123</f>
        <v>553014.11687028978</v>
      </c>
      <c r="M129" s="150">
        <f t="shared" si="1"/>
        <v>-8103.4107647101628</v>
      </c>
      <c r="N129" s="119"/>
      <c r="O129" s="117">
        <f>'Grunddaten § 2 SPU_40%_IST'!$B$18*Schlussrechnung!M129</f>
        <v>-29.006359777936193</v>
      </c>
      <c r="P129" s="117">
        <f>'Grunddaten § 2 SPU_40%_IST'!$D$18*Schlussrechnung!M129</f>
        <v>-2722.6532199015924</v>
      </c>
      <c r="Q129" s="117">
        <f>'Grunddaten § 2 SPU_40%_IST'!$I$18*Schlussrechnung!M129</f>
        <v>-5351.7511850306346</v>
      </c>
      <c r="R129" s="33"/>
    </row>
    <row r="130" spans="1:21" x14ac:dyDescent="0.25">
      <c r="A130" s="115">
        <v>61263</v>
      </c>
      <c r="B130" s="115" t="s">
        <v>125</v>
      </c>
      <c r="C130" s="115" t="s">
        <v>102</v>
      </c>
      <c r="D130" s="117">
        <f>Finanzkraft!H124</f>
        <v>8359712.7699999996</v>
      </c>
      <c r="E130" s="118">
        <f>'landesw Umlage § 2_IST'!E124</f>
        <v>3.9555681423965984E-3</v>
      </c>
      <c r="F130" s="118">
        <f>'bezirksw Umlage § 2_IST'!E124</f>
        <v>6.7091645895098362E-2</v>
      </c>
      <c r="G130" s="130"/>
      <c r="H130" s="130"/>
      <c r="I130" s="130"/>
      <c r="J130" s="130"/>
      <c r="K130" s="119">
        <f>'Umlage Gesamt § 2 PLAN'!AE124</f>
        <v>1791576.6755243654</v>
      </c>
      <c r="L130" s="119">
        <f>'Umlage Gesamt § 2_IST'!AM124</f>
        <v>1820032.5186587609</v>
      </c>
      <c r="M130" s="150">
        <f t="shared" si="1"/>
        <v>-28455.843134395545</v>
      </c>
      <c r="N130" s="119"/>
      <c r="O130" s="117">
        <f>'Grunddaten § 2 SPU_40%_IST'!$B$18*Schlussrechnung!M130</f>
        <v>-101.85839613800141</v>
      </c>
      <c r="P130" s="117">
        <f>'Grunddaten § 2 SPU_40%_IST'!$D$18*Schlussrechnung!M130</f>
        <v>-9560.8374281453252</v>
      </c>
      <c r="Q130" s="117">
        <f>'Grunddaten § 2 SPU_40%_IST'!$I$18*Schlussrechnung!M130</f>
        <v>-18793.147310112221</v>
      </c>
      <c r="R130" s="33"/>
    </row>
    <row r="131" spans="1:21" x14ac:dyDescent="0.25">
      <c r="A131" s="115">
        <v>61264</v>
      </c>
      <c r="B131" s="115" t="s">
        <v>126</v>
      </c>
      <c r="C131" s="115" t="s">
        <v>102</v>
      </c>
      <c r="D131" s="117">
        <f>Finanzkraft!H125</f>
        <v>2706381.09</v>
      </c>
      <c r="E131" s="118">
        <f>'landesw Umlage § 2_IST'!E125</f>
        <v>1.2805792633457408E-3</v>
      </c>
      <c r="F131" s="118">
        <f>'bezirksw Umlage § 2_IST'!E125</f>
        <v>2.1720311061293837E-2</v>
      </c>
      <c r="G131" s="130"/>
      <c r="H131" s="130"/>
      <c r="I131" s="130"/>
      <c r="J131" s="130"/>
      <c r="K131" s="119">
        <f>'Umlage Gesamt § 2 PLAN'!AE125</f>
        <v>582845.80490573193</v>
      </c>
      <c r="L131" s="119">
        <f>'Umlage Gesamt § 2_IST'!AM125</f>
        <v>589218.9991694109</v>
      </c>
      <c r="M131" s="150">
        <f t="shared" si="1"/>
        <v>-6373.1942636789754</v>
      </c>
      <c r="N131" s="119"/>
      <c r="O131" s="117">
        <f>'Grunddaten § 2 SPU_40%_IST'!$B$18*Schlussrechnung!M131</f>
        <v>-22.813006907167882</v>
      </c>
      <c r="P131" s="117">
        <f>'Grunddaten § 2 SPU_40%_IST'!$D$18*Schlussrechnung!M131</f>
        <v>-2141.3202893071602</v>
      </c>
      <c r="Q131" s="117">
        <f>'Grunddaten § 2 SPU_40%_IST'!$I$18*Schlussrechnung!M131</f>
        <v>-4209.0609674646475</v>
      </c>
      <c r="R131" s="33"/>
    </row>
    <row r="132" spans="1:21" x14ac:dyDescent="0.25">
      <c r="A132" s="115">
        <v>61265</v>
      </c>
      <c r="B132" s="115" t="s">
        <v>127</v>
      </c>
      <c r="C132" s="115" t="s">
        <v>102</v>
      </c>
      <c r="D132" s="117">
        <f>Finanzkraft!H126</f>
        <v>13582830.08</v>
      </c>
      <c r="E132" s="118">
        <f>'landesw Umlage § 2_IST'!E126</f>
        <v>6.4269923412732573E-3</v>
      </c>
      <c r="F132" s="118">
        <f>'bezirksw Umlage § 2_IST'!E126</f>
        <v>0.10901025562157571</v>
      </c>
      <c r="G132" s="130"/>
      <c r="H132" s="130"/>
      <c r="I132" s="130"/>
      <c r="J132" s="130"/>
      <c r="K132" s="119">
        <f>'Umlage Gesamt § 2 PLAN'!AE126</f>
        <v>2972067.7144930474</v>
      </c>
      <c r="L132" s="119">
        <f>'Umlage Gesamt § 2_IST'!AM126</f>
        <v>2957182.037369973</v>
      </c>
      <c r="M132" s="150">
        <f t="shared" si="1"/>
        <v>14885.67712307442</v>
      </c>
      <c r="N132" s="119"/>
      <c r="O132" s="117">
        <f>'Grunddaten § 2 SPU_40%_IST'!$B$18*Schlussrechnung!M132</f>
        <v>53.283650392062334</v>
      </c>
      <c r="P132" s="117">
        <f>'Grunddaten § 2 SPU_40%_IST'!$D$18*Schlussrechnung!M132</f>
        <v>5001.4170484918814</v>
      </c>
      <c r="Q132" s="117">
        <f>'Grunddaten § 2 SPU_40%_IST'!$I$18*Schlussrechnung!M132</f>
        <v>9830.9764241904759</v>
      </c>
      <c r="R132" s="33"/>
    </row>
    <row r="133" spans="1:21" x14ac:dyDescent="0.25">
      <c r="A133" s="115">
        <v>61266</v>
      </c>
      <c r="B133" s="115" t="s">
        <v>128</v>
      </c>
      <c r="C133" s="115" t="s">
        <v>102</v>
      </c>
      <c r="D133" s="117">
        <f>Finanzkraft!H127</f>
        <v>1833410.24</v>
      </c>
      <c r="E133" s="118">
        <f>'landesw Umlage § 2_IST'!E127</f>
        <v>8.675153485312513E-4</v>
      </c>
      <c r="F133" s="118">
        <f>'bezirksw Umlage § 2_IST'!E127</f>
        <v>1.4714202986010883E-2</v>
      </c>
      <c r="G133" s="130"/>
      <c r="H133" s="130"/>
      <c r="I133" s="130"/>
      <c r="J133" s="130"/>
      <c r="K133" s="119">
        <f>'Umlage Gesamt § 2 PLAN'!AE127</f>
        <v>396577.7004311817</v>
      </c>
      <c r="L133" s="119">
        <f>'Umlage Gesamt § 2_IST'!AM127</f>
        <v>399160.39565579046</v>
      </c>
      <c r="M133" s="150">
        <f t="shared" si="1"/>
        <v>-2582.6952246087603</v>
      </c>
      <c r="N133" s="119"/>
      <c r="O133" s="117">
        <f>'Grunddaten § 2 SPU_40%_IST'!$B$18*Schlussrechnung!M133</f>
        <v>-9.2448216012950581</v>
      </c>
      <c r="P133" s="117">
        <f>'Grunddaten § 2 SPU_40%_IST'!$D$18*Schlussrechnung!M133</f>
        <v>-867.75601946879908</v>
      </c>
      <c r="Q133" s="117">
        <f>'Grunddaten § 2 SPU_40%_IST'!$I$18*Schlussrechnung!M133</f>
        <v>-1705.6943835386662</v>
      </c>
      <c r="R133" s="33"/>
    </row>
    <row r="134" spans="1:21" x14ac:dyDescent="0.25">
      <c r="A134" s="115">
        <v>61267</v>
      </c>
      <c r="B134" s="115" t="s">
        <v>129</v>
      </c>
      <c r="C134" s="115" t="s">
        <v>102</v>
      </c>
      <c r="D134" s="117">
        <f>Finanzkraft!H128</f>
        <v>4519650.25</v>
      </c>
      <c r="E134" s="118">
        <f>'landesw Umlage § 2_IST'!E128</f>
        <v>2.1385644501844317E-3</v>
      </c>
      <c r="F134" s="118">
        <f>'bezirksw Umlage § 2_IST'!E128</f>
        <v>3.6272869952048939E-2</v>
      </c>
      <c r="G134" s="130"/>
      <c r="H134" s="130"/>
      <c r="I134" s="130"/>
      <c r="J134" s="130"/>
      <c r="K134" s="119">
        <f>'Umlage Gesamt § 2 PLAN'!AE128</f>
        <v>973343.7920810919</v>
      </c>
      <c r="L134" s="119">
        <f>'Umlage Gesamt § 2_IST'!AM128</f>
        <v>983994.38524778397</v>
      </c>
      <c r="M134" s="150">
        <f t="shared" si="1"/>
        <v>-10650.593166692066</v>
      </c>
      <c r="N134" s="119"/>
      <c r="O134" s="117">
        <f>'Grunddaten § 2 SPU_40%_IST'!$B$18*Schlussrechnung!M134</f>
        <v>-38.124062350003378</v>
      </c>
      <c r="P134" s="117">
        <f>'Grunddaten § 2 SPU_40%_IST'!$D$18*Schlussrechnung!M134</f>
        <v>-3578.477337646505</v>
      </c>
      <c r="Q134" s="117">
        <f>'Grunddaten § 2 SPU_40%_IST'!$I$18*Schlussrechnung!M134</f>
        <v>-7033.991766695558</v>
      </c>
      <c r="R134" s="33"/>
    </row>
    <row r="135" spans="1:21" s="82" customFormat="1" x14ac:dyDescent="0.25">
      <c r="A135" s="187" t="s">
        <v>380</v>
      </c>
      <c r="B135" s="188"/>
      <c r="C135" s="189"/>
      <c r="D135" s="117"/>
      <c r="E135" s="118"/>
      <c r="F135" s="118"/>
      <c r="G135" s="130">
        <f>'Grunddaten § 2 SPU_100% PLAN'!M9</f>
        <v>26159564.366662487</v>
      </c>
      <c r="H135" s="130">
        <f>'Grunddaten § 2 SPU_40% PLAN'!M9</f>
        <v>10463825.746664995</v>
      </c>
      <c r="I135" s="130">
        <f>'Grunddaten § 2 SPU_100%_IST'!M9</f>
        <v>29973363.130000003</v>
      </c>
      <c r="J135" s="130">
        <f>'Grunddaten § 2 SPU_40%_IST'!N9</f>
        <v>11989345.252000002</v>
      </c>
      <c r="K135" s="119"/>
      <c r="L135" s="119"/>
      <c r="M135" s="150"/>
      <c r="N135" s="119"/>
      <c r="O135" s="117"/>
      <c r="P135" s="117"/>
      <c r="Q135" s="117"/>
      <c r="R135" s="33"/>
      <c r="S135" s="112"/>
      <c r="T135" s="112"/>
      <c r="U135" s="112"/>
    </row>
    <row r="136" spans="1:21" ht="15" customHeight="1" x14ac:dyDescent="0.25">
      <c r="A136" s="115">
        <v>61410</v>
      </c>
      <c r="B136" s="115" t="s">
        <v>130</v>
      </c>
      <c r="C136" s="115" t="s">
        <v>131</v>
      </c>
      <c r="D136" s="117">
        <f>Finanzkraft!H129</f>
        <v>1049755.73</v>
      </c>
      <c r="E136" s="118">
        <f>'landesw Umlage § 2_IST'!E129</f>
        <v>4.967132767752122E-4</v>
      </c>
      <c r="F136" s="118">
        <f>'bezirksw Umlage § 2_IST'!E129</f>
        <v>2.6794431241104803E-2</v>
      </c>
      <c r="G136" s="129"/>
      <c r="H136" s="129"/>
      <c r="I136" s="129"/>
      <c r="J136" s="129"/>
      <c r="K136" s="119">
        <f>'Umlage Gesamt § 2 PLAN'!AE129</f>
        <v>270304.46877855336</v>
      </c>
      <c r="L136" s="119">
        <f>'Umlage Gesamt § 2_IST'!AM129</f>
        <v>312056.33221560263</v>
      </c>
      <c r="M136" s="150">
        <f t="shared" si="1"/>
        <v>-41751.863437049265</v>
      </c>
      <c r="N136" s="119"/>
      <c r="O136" s="117">
        <f>'Grunddaten § 2 SPU_40%_IST'!$B$18*Schlussrechnung!M136</f>
        <v>-149.45183052159237</v>
      </c>
      <c r="P136" s="117">
        <f>'Grunddaten § 2 SPU_40%_IST'!$D$18*Schlussrechnung!M136</f>
        <v>-14028.147989094272</v>
      </c>
      <c r="Q136" s="117">
        <f>'Grunddaten § 2 SPU_40%_IST'!$I$18*Schlussrechnung!M136</f>
        <v>-27574.2636174334</v>
      </c>
      <c r="R136" s="33"/>
    </row>
    <row r="137" spans="1:21" x14ac:dyDescent="0.25">
      <c r="A137" s="115">
        <v>61413</v>
      </c>
      <c r="B137" s="115" t="s">
        <v>132</v>
      </c>
      <c r="C137" s="115" t="s">
        <v>131</v>
      </c>
      <c r="D137" s="117">
        <f>Finanzkraft!H130</f>
        <v>821422.89</v>
      </c>
      <c r="E137" s="118">
        <f>'landesw Umlage § 2_IST'!E130</f>
        <v>3.8867294900125449E-4</v>
      </c>
      <c r="F137" s="118">
        <f>'bezirksw Umlage § 2_IST'!E130</f>
        <v>2.096636247555857E-2</v>
      </c>
      <c r="G137" s="129"/>
      <c r="H137" s="129"/>
      <c r="I137" s="129"/>
      <c r="J137" s="129"/>
      <c r="K137" s="119">
        <f>'Umlage Gesamt § 2 PLAN'!AE130</f>
        <v>214904.82089746697</v>
      </c>
      <c r="L137" s="119">
        <f>'Umlage Gesamt § 2_IST'!AM130</f>
        <v>244180.81933340858</v>
      </c>
      <c r="M137" s="150">
        <f t="shared" si="1"/>
        <v>-29275.998435941612</v>
      </c>
      <c r="N137" s="119"/>
      <c r="O137" s="117">
        <f>'Grunddaten § 2 SPU_40%_IST'!$B$18*Schlussrechnung!M137</f>
        <v>-104.79416237782102</v>
      </c>
      <c r="P137" s="117">
        <f>'Grunddaten § 2 SPU_40%_IST'!$D$18*Schlussrechnung!M137</f>
        <v>-9836.4002173720946</v>
      </c>
      <c r="Q137" s="117">
        <f>'Grunddaten § 2 SPU_40%_IST'!$I$18*Schlussrechnung!M137</f>
        <v>-19334.804056191697</v>
      </c>
      <c r="R137" s="33"/>
    </row>
    <row r="138" spans="1:21" x14ac:dyDescent="0.25">
      <c r="A138" s="115">
        <v>61425</v>
      </c>
      <c r="B138" s="115" t="s">
        <v>133</v>
      </c>
      <c r="C138" s="115" t="s">
        <v>131</v>
      </c>
      <c r="D138" s="117">
        <f>Finanzkraft!H131</f>
        <v>2498047.25</v>
      </c>
      <c r="E138" s="118">
        <f>'landesw Umlage § 2_IST'!E131</f>
        <v>1.1820018692222881E-3</v>
      </c>
      <c r="F138" s="118">
        <f>'bezirksw Umlage § 2_IST'!E131</f>
        <v>6.3761266896972243E-2</v>
      </c>
      <c r="G138" s="129"/>
      <c r="H138" s="129"/>
      <c r="I138" s="129"/>
      <c r="J138" s="129"/>
      <c r="K138" s="119">
        <f>'Umlage Gesamt § 2 PLAN'!AE131</f>
        <v>650029.15910935961</v>
      </c>
      <c r="L138" s="119">
        <f>'Umlage Gesamt § 2_IST'!AM131</f>
        <v>742583.66995174438</v>
      </c>
      <c r="M138" s="150">
        <f t="shared" si="1"/>
        <v>-92554.510842384771</v>
      </c>
      <c r="N138" s="119"/>
      <c r="O138" s="117">
        <f>'Grunddaten § 2 SPU_40%_IST'!$B$18*Schlussrechnung!M138</f>
        <v>-331.30116669596379</v>
      </c>
      <c r="P138" s="117">
        <f>'Grunddaten § 2 SPU_40%_IST'!$D$18*Schlussrechnung!M138</f>
        <v>-31097.255745550112</v>
      </c>
      <c r="Q138" s="117">
        <f>'Grunddaten § 2 SPU_40%_IST'!$I$18*Schlussrechnung!M138</f>
        <v>-61125.953930138698</v>
      </c>
      <c r="R138" s="33"/>
    </row>
    <row r="139" spans="1:21" x14ac:dyDescent="0.25">
      <c r="A139" s="115">
        <v>61428</v>
      </c>
      <c r="B139" s="115" t="s">
        <v>134</v>
      </c>
      <c r="C139" s="115" t="s">
        <v>131</v>
      </c>
      <c r="D139" s="117">
        <f>Finanzkraft!H132</f>
        <v>1116693.04</v>
      </c>
      <c r="E139" s="118">
        <f>'landesw Umlage § 2_IST'!E132</f>
        <v>5.2838602657636659E-4</v>
      </c>
      <c r="F139" s="118">
        <f>'bezirksw Umlage § 2_IST'!E132</f>
        <v>2.8502968855145278E-2</v>
      </c>
      <c r="G139" s="129"/>
      <c r="H139" s="129"/>
      <c r="I139" s="129"/>
      <c r="J139" s="129"/>
      <c r="K139" s="119">
        <f>'Umlage Gesamt § 2 PLAN'!AE132</f>
        <v>289011.70203897159</v>
      </c>
      <c r="L139" s="119">
        <f>'Umlage Gesamt § 2_IST'!AM132</f>
        <v>331954.4959979321</v>
      </c>
      <c r="M139" s="150">
        <f t="shared" ref="M139:M205" si="2">K139-L139</f>
        <v>-42942.793958960508</v>
      </c>
      <c r="N139" s="119"/>
      <c r="O139" s="117">
        <f>'Grunddaten § 2 SPU_40%_IST'!$B$18*Schlussrechnung!M139</f>
        <v>-153.71479585706842</v>
      </c>
      <c r="P139" s="117">
        <f>'Grunddaten § 2 SPU_40%_IST'!$D$18*Schlussrechnung!M139</f>
        <v>-14428.287006393208</v>
      </c>
      <c r="Q139" s="117">
        <f>'Grunddaten § 2 SPU_40%_IST'!$I$18*Schlussrechnung!M139</f>
        <v>-28360.792156710235</v>
      </c>
      <c r="R139" s="33"/>
    </row>
    <row r="140" spans="1:21" x14ac:dyDescent="0.25">
      <c r="A140" s="115">
        <v>61437</v>
      </c>
      <c r="B140" s="115" t="s">
        <v>135</v>
      </c>
      <c r="C140" s="115" t="s">
        <v>131</v>
      </c>
      <c r="D140" s="117">
        <f>Finanzkraft!H133</f>
        <v>1682124.06</v>
      </c>
      <c r="E140" s="118">
        <f>'landesw Umlage § 2_IST'!E133</f>
        <v>7.9593121514566403E-4</v>
      </c>
      <c r="F140" s="118">
        <f>'bezirksw Umlage § 2_IST'!E133</f>
        <v>4.2935281205541076E-2</v>
      </c>
      <c r="G140" s="129"/>
      <c r="H140" s="129"/>
      <c r="I140" s="129"/>
      <c r="J140" s="129"/>
      <c r="K140" s="119">
        <f>'Umlage Gesamt § 2 PLAN'!AE133</f>
        <v>434050.40402928146</v>
      </c>
      <c r="L140" s="119">
        <f>'Umlage Gesamt § 2_IST'!AM133</f>
        <v>500037.72258067911</v>
      </c>
      <c r="M140" s="150">
        <f t="shared" si="2"/>
        <v>-65987.31855139765</v>
      </c>
      <c r="N140" s="119"/>
      <c r="O140" s="117">
        <f>'Grunddaten § 2 SPU_40%_IST'!$B$18*Schlussrechnung!M140</f>
        <v>-236.20324308607155</v>
      </c>
      <c r="P140" s="117">
        <f>'Grunddaten § 2 SPU_40%_IST'!$D$18*Schlussrechnung!M140</f>
        <v>-22170.98337271082</v>
      </c>
      <c r="Q140" s="117">
        <f>'Grunddaten § 2 SPU_40%_IST'!$I$18*Schlussrechnung!M140</f>
        <v>-43580.131935600759</v>
      </c>
      <c r="R140" s="33"/>
    </row>
    <row r="141" spans="1:21" x14ac:dyDescent="0.25">
      <c r="A141" s="115">
        <v>61438</v>
      </c>
      <c r="B141" s="115" t="s">
        <v>131</v>
      </c>
      <c r="C141" s="115" t="s">
        <v>131</v>
      </c>
      <c r="D141" s="117">
        <f>Finanzkraft!H134</f>
        <v>5889962.6299999999</v>
      </c>
      <c r="E141" s="118">
        <f>'landesw Umlage § 2_IST'!E134</f>
        <v>2.7869556263635221E-3</v>
      </c>
      <c r="F141" s="118">
        <f>'bezirksw Umlage § 2_IST'!E134</f>
        <v>0.15033802073384425</v>
      </c>
      <c r="G141" s="129"/>
      <c r="H141" s="129"/>
      <c r="I141" s="129"/>
      <c r="J141" s="129"/>
      <c r="K141" s="119">
        <f>'Umlage Gesamt § 2 PLAN'!AE134</f>
        <v>1546309.7895583473</v>
      </c>
      <c r="L141" s="119">
        <f>'Umlage Gesamt § 2_IST'!AM134</f>
        <v>1750883.6414779697</v>
      </c>
      <c r="M141" s="150">
        <f t="shared" si="2"/>
        <v>-204573.85191962239</v>
      </c>
      <c r="N141" s="119"/>
      <c r="O141" s="117">
        <f>'Grunddaten § 2 SPU_40%_IST'!$B$18*Schlussrechnung!M141</f>
        <v>-732.27717589990039</v>
      </c>
      <c r="P141" s="117">
        <f>'Grunddaten § 2 SPU_40%_IST'!$D$18*Schlussrechnung!M141</f>
        <v>-68734.47154650728</v>
      </c>
      <c r="Q141" s="117">
        <f>'Grunddaten § 2 SPU_40%_IST'!$I$18*Schlussrechnung!M141</f>
        <v>-135107.10319721521</v>
      </c>
      <c r="R141" s="33"/>
    </row>
    <row r="142" spans="1:21" x14ac:dyDescent="0.25">
      <c r="A142" s="115">
        <v>61439</v>
      </c>
      <c r="B142" s="115" t="s">
        <v>136</v>
      </c>
      <c r="C142" s="115" t="s">
        <v>131</v>
      </c>
      <c r="D142" s="117">
        <f>Finanzkraft!H135</f>
        <v>6629703.6399999997</v>
      </c>
      <c r="E142" s="118">
        <f>'landesw Umlage § 2_IST'!E135</f>
        <v>3.1369791323481999E-3</v>
      </c>
      <c r="F142" s="118">
        <f>'bezirksw Umlage § 2_IST'!E135</f>
        <v>0.1692194986455394</v>
      </c>
      <c r="G142" s="130"/>
      <c r="H142" s="130"/>
      <c r="I142" s="130"/>
      <c r="J142" s="130"/>
      <c r="K142" s="119">
        <f>'Umlage Gesamt § 2 PLAN'!AE135</f>
        <v>1710178.5462650126</v>
      </c>
      <c r="L142" s="119">
        <f>'Umlage Gesamt § 2_IST'!AM135</f>
        <v>1970783.2426643006</v>
      </c>
      <c r="M142" s="150">
        <f t="shared" si="2"/>
        <v>-260604.69639928802</v>
      </c>
      <c r="N142" s="119"/>
      <c r="O142" s="117">
        <f>'Grunddaten § 2 SPU_40%_IST'!$B$18*Schlussrechnung!M142</f>
        <v>-932.84097314890994</v>
      </c>
      <c r="P142" s="117">
        <f>'Grunddaten § 2 SPU_40%_IST'!$D$18*Schlussrechnung!M142</f>
        <v>-87560.193648702028</v>
      </c>
      <c r="Q142" s="117">
        <f>'Grunddaten § 2 SPU_40%_IST'!$I$18*Schlussrechnung!M142</f>
        <v>-172111.66177743708</v>
      </c>
      <c r="R142" s="33"/>
    </row>
    <row r="143" spans="1:21" x14ac:dyDescent="0.25">
      <c r="A143" s="115">
        <v>61440</v>
      </c>
      <c r="B143" s="115" t="s">
        <v>137</v>
      </c>
      <c r="C143" s="115" t="s">
        <v>131</v>
      </c>
      <c r="D143" s="117">
        <f>Finanzkraft!H136</f>
        <v>3835971.27</v>
      </c>
      <c r="E143" s="118">
        <f>'landesw Umlage § 2_IST'!E136</f>
        <v>1.8150678340543777E-3</v>
      </c>
      <c r="F143" s="118">
        <f>'bezirksw Umlage § 2_IST'!E136</f>
        <v>9.7911033490494459E-2</v>
      </c>
      <c r="G143" s="130"/>
      <c r="H143" s="130"/>
      <c r="I143" s="130"/>
      <c r="J143" s="130"/>
      <c r="K143" s="119">
        <f>'Umlage Gesamt § 2 PLAN'!AE136</f>
        <v>1010657.4178137332</v>
      </c>
      <c r="L143" s="119">
        <f>'Umlage Gesamt § 2_IST'!AM136</f>
        <v>1140302.5397161939</v>
      </c>
      <c r="M143" s="150">
        <f t="shared" si="2"/>
        <v>-129645.1219024607</v>
      </c>
      <c r="N143" s="119"/>
      <c r="O143" s="117">
        <f>'Grunddaten § 2 SPU_40%_IST'!$B$18*Schlussrechnung!M143</f>
        <v>-464.06792874601052</v>
      </c>
      <c r="P143" s="117">
        <f>'Grunddaten § 2 SPU_40%_IST'!$D$18*Schlussrechnung!M143</f>
        <v>-43559.276314791896</v>
      </c>
      <c r="Q143" s="117">
        <f>'Grunddaten § 2 SPU_40%_IST'!$I$18*Schlussrechnung!M143</f>
        <v>-85621.777658922787</v>
      </c>
      <c r="R143" s="33"/>
    </row>
    <row r="144" spans="1:21" x14ac:dyDescent="0.25">
      <c r="A144" s="115">
        <v>61441</v>
      </c>
      <c r="B144" s="115" t="s">
        <v>138</v>
      </c>
      <c r="C144" s="115" t="s">
        <v>131</v>
      </c>
      <c r="D144" s="117">
        <f>Finanzkraft!H137</f>
        <v>1340477.73</v>
      </c>
      <c r="E144" s="118">
        <f>'landesw Umlage § 2_IST'!E137</f>
        <v>6.3427430466371265E-4</v>
      </c>
      <c r="F144" s="118">
        <f>'bezirksw Umlage § 2_IST'!E137</f>
        <v>3.4214948621158987E-2</v>
      </c>
      <c r="G144" s="130"/>
      <c r="H144" s="130"/>
      <c r="I144" s="130"/>
      <c r="J144" s="130"/>
      <c r="K144" s="119">
        <f>'Umlage Gesamt § 2 PLAN'!AE137</f>
        <v>343862.52789044596</v>
      </c>
      <c r="L144" s="119">
        <f>'Umlage Gesamt § 2_IST'!AM137</f>
        <v>398478.00005863921</v>
      </c>
      <c r="M144" s="150">
        <f t="shared" si="2"/>
        <v>-54615.472168193257</v>
      </c>
      <c r="N144" s="119"/>
      <c r="O144" s="117">
        <f>'Grunddaten § 2 SPU_40%_IST'!$B$18*Schlussrechnung!M144</f>
        <v>-195.49743696216748</v>
      </c>
      <c r="P144" s="117">
        <f>'Grunddaten § 2 SPU_40%_IST'!$D$18*Schlussrechnung!M144</f>
        <v>-18350.173213821494</v>
      </c>
      <c r="Q144" s="117">
        <f>'Grunddaten § 2 SPU_40%_IST'!$I$18*Schlussrechnung!M144</f>
        <v>-36069.8015174096</v>
      </c>
      <c r="R144" s="33"/>
    </row>
    <row r="145" spans="1:21" x14ac:dyDescent="0.25">
      <c r="A145" s="115">
        <v>61442</v>
      </c>
      <c r="B145" s="115" t="s">
        <v>139</v>
      </c>
      <c r="C145" s="115" t="s">
        <v>131</v>
      </c>
      <c r="D145" s="117">
        <f>Finanzkraft!H138</f>
        <v>2768350.54</v>
      </c>
      <c r="E145" s="118">
        <f>'landesw Umlage § 2_IST'!E138</f>
        <v>1.3099013691364448E-3</v>
      </c>
      <c r="F145" s="118">
        <f>'bezirksw Umlage § 2_IST'!E138</f>
        <v>7.066060805908185E-2</v>
      </c>
      <c r="G145" s="130"/>
      <c r="H145" s="130"/>
      <c r="I145" s="130"/>
      <c r="J145" s="130"/>
      <c r="K145" s="119">
        <f>'Umlage Gesamt § 2 PLAN'!AE138</f>
        <v>724776.82817238057</v>
      </c>
      <c r="L145" s="119">
        <f>'Umlage Gesamt § 2_IST'!AM138</f>
        <v>822935.55644557707</v>
      </c>
      <c r="M145" s="150">
        <f t="shared" si="2"/>
        <v>-98158.728273196495</v>
      </c>
      <c r="N145" s="119"/>
      <c r="O145" s="117">
        <f>'Grunddaten § 2 SPU_40%_IST'!$B$18*Schlussrechnung!M145</f>
        <v>-351.3616019610543</v>
      </c>
      <c r="P145" s="117">
        <f>'Grunddaten § 2 SPU_40%_IST'!$D$18*Schlussrechnung!M145</f>
        <v>-32980.208625031097</v>
      </c>
      <c r="Q145" s="117">
        <f>'Grunddaten § 2 SPU_40%_IST'!$I$18*Schlussrechnung!M145</f>
        <v>-64827.158046204349</v>
      </c>
      <c r="R145" s="33"/>
    </row>
    <row r="146" spans="1:21" x14ac:dyDescent="0.25">
      <c r="A146" s="115">
        <v>61443</v>
      </c>
      <c r="B146" s="115" t="s">
        <v>140</v>
      </c>
      <c r="C146" s="115" t="s">
        <v>131</v>
      </c>
      <c r="D146" s="117">
        <f>Finanzkraft!H139</f>
        <v>2502838.08</v>
      </c>
      <c r="E146" s="118">
        <f>'landesw Umlage § 2_IST'!E139</f>
        <v>1.1842687478872639E-3</v>
      </c>
      <c r="F146" s="118">
        <f>'bezirksw Umlage § 2_IST'!E139</f>
        <v>6.3883550168550893E-2</v>
      </c>
      <c r="G146" s="130"/>
      <c r="H146" s="130"/>
      <c r="I146" s="130"/>
      <c r="J146" s="130"/>
      <c r="K146" s="119">
        <f>'Umlage Gesamt § 2 PLAN'!AE139</f>
        <v>645158.25717822008</v>
      </c>
      <c r="L146" s="119">
        <f>'Umlage Gesamt § 2_IST'!AM139</f>
        <v>744007.81920413137</v>
      </c>
      <c r="M146" s="150">
        <f t="shared" si="2"/>
        <v>-98849.562025911291</v>
      </c>
      <c r="N146" s="119"/>
      <c r="O146" s="117">
        <f>'Grunddaten § 2 SPU_40%_IST'!$B$18*Schlussrechnung!M146</f>
        <v>-353.83445850996009</v>
      </c>
      <c r="P146" s="117">
        <f>'Grunddaten § 2 SPU_40%_IST'!$D$18*Schlussrechnung!M146</f>
        <v>-33212.320854789563</v>
      </c>
      <c r="Q146" s="117">
        <f>'Grunddaten § 2 SPU_40%_IST'!$I$18*Schlussrechnung!M146</f>
        <v>-65283.406712611773</v>
      </c>
      <c r="R146" s="33"/>
    </row>
    <row r="147" spans="1:21" x14ac:dyDescent="0.25">
      <c r="A147" s="115">
        <v>61444</v>
      </c>
      <c r="B147" s="115" t="s">
        <v>141</v>
      </c>
      <c r="C147" s="115" t="s">
        <v>131</v>
      </c>
      <c r="D147" s="117">
        <f>Finanzkraft!H140</f>
        <v>3148779.99</v>
      </c>
      <c r="E147" s="118">
        <f>'landesw Umlage § 2_IST'!E140</f>
        <v>1.4899093017354808E-3</v>
      </c>
      <c r="F147" s="118">
        <f>'bezirksw Umlage § 2_IST'!E140</f>
        <v>8.0370858214245403E-2</v>
      </c>
      <c r="G147" s="130"/>
      <c r="H147" s="130"/>
      <c r="I147" s="130"/>
      <c r="J147" s="130"/>
      <c r="K147" s="119">
        <f>'Umlage Gesamt § 2 PLAN'!AE140</f>
        <v>812659.21921070525</v>
      </c>
      <c r="L147" s="119">
        <f>'Umlage Gesamt § 2_IST'!AM140</f>
        <v>936024.1688161894</v>
      </c>
      <c r="M147" s="150">
        <f t="shared" si="2"/>
        <v>-123364.94960548414</v>
      </c>
      <c r="N147" s="119"/>
      <c r="O147" s="117">
        <f>'Grunddaten § 2 SPU_40%_IST'!$B$18*Schlussrechnung!M147</f>
        <v>-441.58789627538141</v>
      </c>
      <c r="P147" s="117">
        <f>'Grunddaten § 2 SPU_40%_IST'!$D$18*Schlussrechnung!M147</f>
        <v>-41449.210341046142</v>
      </c>
      <c r="Q147" s="117">
        <f>'Grunddaten § 2 SPU_40%_IST'!$I$18*Schlussrechnung!M147</f>
        <v>-81474.151368162624</v>
      </c>
      <c r="R147" s="33"/>
    </row>
    <row r="148" spans="1:21" x14ac:dyDescent="0.25">
      <c r="A148" s="115">
        <v>61445</v>
      </c>
      <c r="B148" s="115" t="s">
        <v>142</v>
      </c>
      <c r="C148" s="115" t="s">
        <v>131</v>
      </c>
      <c r="D148" s="117">
        <f>Finanzkraft!H141</f>
        <v>2794358.05</v>
      </c>
      <c r="E148" s="118">
        <f>'landesw Umlage § 2_IST'!E141</f>
        <v>1.3222073515128058E-3</v>
      </c>
      <c r="F148" s="118">
        <f>'bezirksw Umlage § 2_IST'!E141</f>
        <v>7.1324435289105481E-2</v>
      </c>
      <c r="G148" s="130"/>
      <c r="H148" s="130"/>
      <c r="I148" s="130"/>
      <c r="J148" s="130"/>
      <c r="K148" s="119">
        <f>'Umlage Gesamt § 2 PLAN'!AE141</f>
        <v>745269.20498951478</v>
      </c>
      <c r="L148" s="119">
        <f>'Umlage Gesamt § 2_IST'!AM141</f>
        <v>830666.6961276253</v>
      </c>
      <c r="M148" s="150">
        <f t="shared" si="2"/>
        <v>-85397.491138110519</v>
      </c>
      <c r="N148" s="119"/>
      <c r="O148" s="117">
        <f>'Grunddaten § 2 SPU_40%_IST'!$B$18*Schlussrechnung!M148</f>
        <v>-305.6824371871453</v>
      </c>
      <c r="P148" s="117">
        <f>'Grunddaten § 2 SPU_40%_IST'!$D$18*Schlussrechnung!M148</f>
        <v>-28692.579084260513</v>
      </c>
      <c r="Q148" s="117">
        <f>'Grunddaten § 2 SPU_40%_IST'!$I$18*Schlussrechnung!M148</f>
        <v>-56399.229616662858</v>
      </c>
      <c r="R148" s="33"/>
    </row>
    <row r="149" spans="1:21" x14ac:dyDescent="0.25">
      <c r="A149" s="115">
        <v>61446</v>
      </c>
      <c r="B149" s="115" t="s">
        <v>143</v>
      </c>
      <c r="C149" s="115" t="s">
        <v>131</v>
      </c>
      <c r="D149" s="117">
        <f>Finanzkraft!H142</f>
        <v>3099645.83</v>
      </c>
      <c r="E149" s="118">
        <f>'landesw Umlage § 2_IST'!E142</f>
        <v>1.4666604744914536E-3</v>
      </c>
      <c r="F149" s="118">
        <f>'bezirksw Umlage § 2_IST'!E142</f>
        <v>7.9116736103657395E-2</v>
      </c>
      <c r="G149" s="130"/>
      <c r="H149" s="130"/>
      <c r="I149" s="130"/>
      <c r="J149" s="130"/>
      <c r="K149" s="119">
        <f>'Umlage Gesamt § 2 PLAN'!AE142</f>
        <v>807802.36833432817</v>
      </c>
      <c r="L149" s="119">
        <f>'Umlage Gesamt § 2_IST'!AM142</f>
        <v>921418.27020766761</v>
      </c>
      <c r="M149" s="150">
        <f t="shared" si="2"/>
        <v>-113615.90187333943</v>
      </c>
      <c r="N149" s="119"/>
      <c r="O149" s="117">
        <f>'Grunddaten § 2 SPU_40%_IST'!$B$18*Schlussrechnung!M149</f>
        <v>-406.69093816456092</v>
      </c>
      <c r="P149" s="117">
        <f>'Grunddaten § 2 SPU_40%_IST'!$D$18*Schlussrechnung!M149</f>
        <v>-38173.641945267365</v>
      </c>
      <c r="Q149" s="117">
        <f>'Grunddaten § 2 SPU_40%_IST'!$I$18*Schlussrechnung!M149</f>
        <v>-75035.568989907508</v>
      </c>
      <c r="R149" s="33"/>
    </row>
    <row r="150" spans="1:21" s="82" customFormat="1" x14ac:dyDescent="0.25">
      <c r="A150" s="187" t="s">
        <v>381</v>
      </c>
      <c r="B150" s="188"/>
      <c r="C150" s="189"/>
      <c r="D150" s="117"/>
      <c r="E150" s="118"/>
      <c r="F150" s="118"/>
      <c r="G150" s="130">
        <f>'Grunddaten § 2 SPU_100% PLAN'!M10</f>
        <v>48692665.09871383</v>
      </c>
      <c r="H150" s="130">
        <f>'Grunddaten § 2 SPU_40% PLAN'!M10</f>
        <v>19477066.039485529</v>
      </c>
      <c r="I150" s="130">
        <f>'Grunddaten § 2 SPU_100%_IST'!M10</f>
        <v>56114252.906666659</v>
      </c>
      <c r="J150" s="130">
        <f>'Grunddaten § 2 SPU_40%_IST'!N10</f>
        <v>22445701.162666671</v>
      </c>
      <c r="K150" s="119"/>
      <c r="L150" s="119"/>
      <c r="M150" s="150"/>
      <c r="N150" s="119"/>
      <c r="O150" s="117"/>
      <c r="P150" s="117"/>
      <c r="Q150" s="117"/>
      <c r="R150" s="33"/>
      <c r="S150" s="112"/>
      <c r="T150" s="112"/>
      <c r="U150" s="112"/>
    </row>
    <row r="151" spans="1:21" x14ac:dyDescent="0.25">
      <c r="A151" s="115">
        <v>61611</v>
      </c>
      <c r="B151" s="115" t="s">
        <v>144</v>
      </c>
      <c r="C151" s="115" t="s">
        <v>145</v>
      </c>
      <c r="D151" s="117">
        <f>Finanzkraft!H143</f>
        <v>3095106.45</v>
      </c>
      <c r="E151" s="118">
        <f>'landesw Umlage § 2_IST'!E143</f>
        <v>1.464512574508733E-3</v>
      </c>
      <c r="F151" s="118">
        <f>'bezirksw Umlage § 2_IST'!E143</f>
        <v>4.4069497171143564E-2</v>
      </c>
      <c r="G151" s="129"/>
      <c r="H151" s="129"/>
      <c r="I151" s="129"/>
      <c r="J151" s="129"/>
      <c r="K151" s="119">
        <f>'Umlage Gesamt § 2 PLAN'!AE143</f>
        <v>828454.84362385736</v>
      </c>
      <c r="L151" s="119">
        <f>'Umlage Gesamt § 2_IST'!AM143</f>
        <v>956820.65937553998</v>
      </c>
      <c r="M151" s="150">
        <f t="shared" si="2"/>
        <v>-128365.81575168262</v>
      </c>
      <c r="N151" s="119"/>
      <c r="O151" s="117">
        <f>'Grunddaten § 2 SPU_40%_IST'!$B$18*Schlussrechnung!M151</f>
        <v>-459.4886206554965</v>
      </c>
      <c r="P151" s="117">
        <f>'Grunddaten § 2 SPU_40%_IST'!$D$18*Schlussrechnung!M151</f>
        <v>-43129.444098236301</v>
      </c>
      <c r="Q151" s="117">
        <f>'Grunddaten § 2 SPU_40%_IST'!$I$18*Schlussrechnung!M151</f>
        <v>-84776.883032790822</v>
      </c>
      <c r="R151" s="33"/>
    </row>
    <row r="152" spans="1:21" x14ac:dyDescent="0.25">
      <c r="A152" s="115">
        <v>61612</v>
      </c>
      <c r="B152" s="115" t="s">
        <v>146</v>
      </c>
      <c r="C152" s="115" t="s">
        <v>145</v>
      </c>
      <c r="D152" s="117">
        <f>Finanzkraft!H144</f>
        <v>4066801.23</v>
      </c>
      <c r="E152" s="118">
        <f>'landesw Umlage § 2_IST'!E144</f>
        <v>1.9242897249503589E-3</v>
      </c>
      <c r="F152" s="118">
        <f>'bezirksw Umlage § 2_IST'!E144</f>
        <v>5.7904918036369359E-2</v>
      </c>
      <c r="G152" s="129"/>
      <c r="H152" s="129"/>
      <c r="I152" s="129"/>
      <c r="J152" s="129"/>
      <c r="K152" s="119">
        <f>'Umlage Gesamt § 2 PLAN'!AE144</f>
        <v>1091908.5333937979</v>
      </c>
      <c r="L152" s="119">
        <f>'Umlage Gesamt § 2_IST'!AM144</f>
        <v>1257210.2114413083</v>
      </c>
      <c r="M152" s="150">
        <f t="shared" si="2"/>
        <v>-165301.67804751033</v>
      </c>
      <c r="N152" s="119"/>
      <c r="O152" s="117">
        <f>'Grunddaten § 2 SPU_40%_IST'!$B$18*Schlussrechnung!M152</f>
        <v>-591.70145566650899</v>
      </c>
      <c r="P152" s="117">
        <f>'Grunddaten § 2 SPU_40%_IST'!$D$18*Schlussrechnung!M152</f>
        <v>-55539.470854812062</v>
      </c>
      <c r="Q152" s="117">
        <f>'Grunddaten § 2 SPU_40%_IST'!$I$18*Schlussrechnung!M152</f>
        <v>-109170.50573703177</v>
      </c>
      <c r="R152" s="33"/>
    </row>
    <row r="153" spans="1:21" x14ac:dyDescent="0.25">
      <c r="A153" s="115">
        <v>61615</v>
      </c>
      <c r="B153" s="115" t="s">
        <v>147</v>
      </c>
      <c r="C153" s="115" t="s">
        <v>145</v>
      </c>
      <c r="D153" s="117">
        <f>Finanzkraft!H145</f>
        <v>2657694.75</v>
      </c>
      <c r="E153" s="118">
        <f>'landesw Umlage § 2_IST'!E145</f>
        <v>1.2575423312438394E-3</v>
      </c>
      <c r="F153" s="118">
        <f>'bezirksw Umlage § 2_IST'!E145</f>
        <v>3.7841435556081791E-2</v>
      </c>
      <c r="G153" s="129"/>
      <c r="H153" s="129"/>
      <c r="I153" s="129"/>
      <c r="J153" s="129"/>
      <c r="K153" s="119">
        <f>'Umlage Gesamt § 2 PLAN'!AE145</f>
        <v>720931.83669840661</v>
      </c>
      <c r="L153" s="119">
        <f>'Umlage Gesamt § 2_IST'!AM145</f>
        <v>821599.28396450158</v>
      </c>
      <c r="M153" s="150">
        <f t="shared" si="2"/>
        <v>-100667.44726609497</v>
      </c>
      <c r="N153" s="119"/>
      <c r="O153" s="117">
        <f>'Grunddaten § 2 SPU_40%_IST'!$B$18*Schlussrechnung!M153</f>
        <v>-360.34162380650469</v>
      </c>
      <c r="P153" s="117">
        <f>'Grunddaten § 2 SPU_40%_IST'!$D$18*Schlussrechnung!M153</f>
        <v>-33823.109477791659</v>
      </c>
      <c r="Q153" s="117">
        <f>'Grunddaten § 2 SPU_40%_IST'!$I$18*Schlussrechnung!M153</f>
        <v>-66483.996164496813</v>
      </c>
      <c r="R153" s="33"/>
    </row>
    <row r="154" spans="1:21" x14ac:dyDescent="0.25">
      <c r="A154" s="115">
        <v>61618</v>
      </c>
      <c r="B154" s="115" t="s">
        <v>148</v>
      </c>
      <c r="C154" s="115" t="s">
        <v>145</v>
      </c>
      <c r="D154" s="117">
        <f>Finanzkraft!H146</f>
        <v>2415254.37</v>
      </c>
      <c r="E154" s="118">
        <f>'landesw Umlage § 2_IST'!E146</f>
        <v>1.1428267339568137E-3</v>
      </c>
      <c r="F154" s="118">
        <f>'bezirksw Umlage § 2_IST'!E146</f>
        <v>3.4389461992916953E-2</v>
      </c>
      <c r="G154" s="129"/>
      <c r="H154" s="129"/>
      <c r="I154" s="129"/>
      <c r="J154" s="129"/>
      <c r="K154" s="119">
        <f>'Umlage Gesamt § 2 PLAN'!AE146</f>
        <v>645266.08103561588</v>
      </c>
      <c r="L154" s="119">
        <f>'Umlage Gesamt § 2_IST'!AM146</f>
        <v>746651.30786149681</v>
      </c>
      <c r="M154" s="150">
        <f t="shared" si="2"/>
        <v>-101385.22682588093</v>
      </c>
      <c r="N154" s="119"/>
      <c r="O154" s="117">
        <f>'Grunddaten § 2 SPU_40%_IST'!$B$18*Schlussrechnung!M154</f>
        <v>-362.91093354001475</v>
      </c>
      <c r="P154" s="117">
        <f>'Grunddaten § 2 SPU_40%_IST'!$D$18*Schlussrechnung!M154</f>
        <v>-34064.275190153356</v>
      </c>
      <c r="Q154" s="117">
        <f>'Grunddaten § 2 SPU_40%_IST'!$I$18*Schlussrechnung!M154</f>
        <v>-66958.040702187573</v>
      </c>
      <c r="R154" s="33"/>
    </row>
    <row r="155" spans="1:21" x14ac:dyDescent="0.25">
      <c r="A155" s="115">
        <v>61621</v>
      </c>
      <c r="B155" s="115" t="s">
        <v>149</v>
      </c>
      <c r="C155" s="115" t="s">
        <v>145</v>
      </c>
      <c r="D155" s="117">
        <f>Finanzkraft!H147</f>
        <v>899735.33</v>
      </c>
      <c r="E155" s="118">
        <f>'landesw Umlage § 2_IST'!E147</f>
        <v>4.2572807294390938E-4</v>
      </c>
      <c r="F155" s="118">
        <f>'bezirksw Umlage § 2_IST'!E147</f>
        <v>1.2810830328699329E-2</v>
      </c>
      <c r="G155" s="129"/>
      <c r="H155" s="129"/>
      <c r="I155" s="129"/>
      <c r="J155" s="129"/>
      <c r="K155" s="119">
        <f>'Umlage Gesamt § 2 PLAN'!AE147</f>
        <v>243687.49545050078</v>
      </c>
      <c r="L155" s="119">
        <f>'Umlage Gesamt § 2_IST'!AM147</f>
        <v>278144.02044687956</v>
      </c>
      <c r="M155" s="150">
        <f t="shared" si="2"/>
        <v>-34456.524996378779</v>
      </c>
      <c r="N155" s="119"/>
      <c r="O155" s="117">
        <f>'Grunddaten § 2 SPU_40%_IST'!$B$18*Schlussrechnung!M155</f>
        <v>-123.33798566586206</v>
      </c>
      <c r="P155" s="117">
        <f>'Grunddaten § 2 SPU_40%_IST'!$D$18*Schlussrechnung!M155</f>
        <v>-11576.99781634676</v>
      </c>
      <c r="Q155" s="117">
        <f>'Grunddaten § 2 SPU_40%_IST'!$I$18*Schlussrechnung!M155</f>
        <v>-22756.189194366158</v>
      </c>
      <c r="R155" s="33"/>
    </row>
    <row r="156" spans="1:21" x14ac:dyDescent="0.25">
      <c r="A156" s="115">
        <v>61624</v>
      </c>
      <c r="B156" s="115" t="s">
        <v>150</v>
      </c>
      <c r="C156" s="115" t="s">
        <v>145</v>
      </c>
      <c r="D156" s="117">
        <f>Finanzkraft!H148</f>
        <v>3746212.08</v>
      </c>
      <c r="E156" s="118">
        <f>'landesw Umlage § 2_IST'!E148</f>
        <v>1.7725964475103968E-3</v>
      </c>
      <c r="F156" s="118">
        <f>'bezirksw Umlage § 2_IST'!E148</f>
        <v>5.3340227655841635E-2</v>
      </c>
      <c r="G156" s="130"/>
      <c r="H156" s="130"/>
      <c r="I156" s="130"/>
      <c r="J156" s="130"/>
      <c r="K156" s="119">
        <f>'Umlage Gesamt § 2 PLAN'!AE148</f>
        <v>1023916.9968512581</v>
      </c>
      <c r="L156" s="119">
        <f>'Umlage Gesamt § 2_IST'!AM148</f>
        <v>1158103.3384316112</v>
      </c>
      <c r="M156" s="150">
        <f t="shared" si="2"/>
        <v>-134186.3415803531</v>
      </c>
      <c r="N156" s="119"/>
      <c r="O156" s="117">
        <f>'Grunddaten § 2 SPU_40%_IST'!$B$18*Schlussrechnung!M156</f>
        <v>-480.32333719466538</v>
      </c>
      <c r="P156" s="117">
        <f>'Grunddaten § 2 SPU_40%_IST'!$D$18*Schlussrechnung!M156</f>
        <v>-45085.07412231998</v>
      </c>
      <c r="Q156" s="117">
        <f>'Grunddaten § 2 SPU_40%_IST'!$I$18*Schlussrechnung!M156</f>
        <v>-88620.944120838452</v>
      </c>
      <c r="R156" s="33"/>
    </row>
    <row r="157" spans="1:21" x14ac:dyDescent="0.25">
      <c r="A157" s="115">
        <v>61625</v>
      </c>
      <c r="B157" s="115" t="s">
        <v>145</v>
      </c>
      <c r="C157" s="115" t="s">
        <v>145</v>
      </c>
      <c r="D157" s="117">
        <f>Finanzkraft!H149</f>
        <v>14431683.58</v>
      </c>
      <c r="E157" s="118">
        <f>'landesw Umlage § 2_IST'!E149</f>
        <v>6.82864464136321E-3</v>
      </c>
      <c r="F157" s="118">
        <f>'bezirksw Umlage § 2_IST'!E149</f>
        <v>0.20548470593108323</v>
      </c>
      <c r="G157" s="130"/>
      <c r="H157" s="130"/>
      <c r="I157" s="130"/>
      <c r="J157" s="130"/>
      <c r="K157" s="119">
        <f>'Umlage Gesamt § 2 PLAN'!AE149</f>
        <v>3881370.2510269452</v>
      </c>
      <c r="L157" s="119">
        <f>'Umlage Gesamt § 2_IST'!AM149</f>
        <v>4461408.1040459061</v>
      </c>
      <c r="M157" s="150">
        <f t="shared" si="2"/>
        <v>-580037.85301896092</v>
      </c>
      <c r="N157" s="119"/>
      <c r="O157" s="117">
        <f>'Grunddaten § 2 SPU_40%_IST'!$B$18*Schlussrechnung!M157</f>
        <v>-2076.2598784650686</v>
      </c>
      <c r="P157" s="117">
        <f>'Grunddaten § 2 SPU_40%_IST'!$D$18*Schlussrechnung!M157</f>
        <v>-194886.07625129636</v>
      </c>
      <c r="Q157" s="117">
        <f>'Grunddaten § 2 SPU_40%_IST'!$I$18*Schlussrechnung!M157</f>
        <v>-383075.5168891995</v>
      </c>
      <c r="R157" s="33"/>
    </row>
    <row r="158" spans="1:21" x14ac:dyDescent="0.25">
      <c r="A158" s="115">
        <v>61626</v>
      </c>
      <c r="B158" s="115" t="s">
        <v>151</v>
      </c>
      <c r="C158" s="115" t="s">
        <v>145</v>
      </c>
      <c r="D158" s="117">
        <f>Finanzkraft!H150</f>
        <v>7456498.0599999996</v>
      </c>
      <c r="E158" s="118">
        <f>'landesw Umlage § 2_IST'!E150</f>
        <v>3.5281937300314734E-3</v>
      </c>
      <c r="F158" s="118">
        <f>'bezirksw Umlage § 2_IST'!E150</f>
        <v>0.10616892357993291</v>
      </c>
      <c r="G158" s="130"/>
      <c r="H158" s="130"/>
      <c r="I158" s="130"/>
      <c r="J158" s="130"/>
      <c r="K158" s="119">
        <f>'Umlage Gesamt § 2 PLAN'!AE150</f>
        <v>2008524.5948752672</v>
      </c>
      <c r="L158" s="119">
        <f>'Umlage Gesamt § 2_IST'!AM150</f>
        <v>2305100.4886767734</v>
      </c>
      <c r="M158" s="150">
        <f t="shared" si="2"/>
        <v>-296575.89380150614</v>
      </c>
      <c r="N158" s="119"/>
      <c r="O158" s="117">
        <f>'Grunddaten § 2 SPU_40%_IST'!$B$18*Schlussrechnung!M158</f>
        <v>-1061.6007662518111</v>
      </c>
      <c r="P158" s="117">
        <f>'Grunddaten § 2 SPU_40%_IST'!$D$18*Schlussrechnung!M158</f>
        <v>-99646.104047984118</v>
      </c>
      <c r="Q158" s="117">
        <f>'Grunddaten § 2 SPU_40%_IST'!$I$18*Schlussrechnung!M158</f>
        <v>-195868.18898727023</v>
      </c>
      <c r="R158" s="33"/>
    </row>
    <row r="159" spans="1:21" x14ac:dyDescent="0.25">
      <c r="A159" s="115">
        <v>61627</v>
      </c>
      <c r="B159" s="115" t="s">
        <v>152</v>
      </c>
      <c r="C159" s="115" t="s">
        <v>145</v>
      </c>
      <c r="D159" s="117">
        <f>Finanzkraft!H151</f>
        <v>2080602.81</v>
      </c>
      <c r="E159" s="118">
        <f>'landesw Umlage § 2_IST'!E151</f>
        <v>9.8447954118127483E-4</v>
      </c>
      <c r="F159" s="118">
        <f>'bezirksw Umlage § 2_IST'!E151</f>
        <v>2.9624544787326568E-2</v>
      </c>
      <c r="G159" s="130"/>
      <c r="H159" s="130"/>
      <c r="I159" s="130"/>
      <c r="J159" s="130"/>
      <c r="K159" s="119">
        <f>'Umlage Gesamt § 2 PLAN'!AE151</f>
        <v>564617.1791322045</v>
      </c>
      <c r="L159" s="119">
        <f>'Umlage Gesamt § 2_IST'!AM151</f>
        <v>643197.18391682475</v>
      </c>
      <c r="M159" s="150">
        <f t="shared" si="2"/>
        <v>-78580.004784620251</v>
      </c>
      <c r="N159" s="119"/>
      <c r="O159" s="117">
        <f>'Grunddaten § 2 SPU_40%_IST'!$B$18*Schlussrechnung!M159</f>
        <v>-281.27907572709199</v>
      </c>
      <c r="P159" s="117">
        <f>'Grunddaten § 2 SPU_40%_IST'!$D$18*Schlussrechnung!M159</f>
        <v>-26401.981740633277</v>
      </c>
      <c r="Q159" s="117">
        <f>'Grunddaten § 2 SPU_40%_IST'!$I$18*Schlussrechnung!M159</f>
        <v>-51896.743968259885</v>
      </c>
      <c r="R159" s="33"/>
    </row>
    <row r="160" spans="1:21" x14ac:dyDescent="0.25">
      <c r="A160" s="115">
        <v>61628</v>
      </c>
      <c r="B160" s="115" t="s">
        <v>153</v>
      </c>
      <c r="C160" s="115" t="s">
        <v>145</v>
      </c>
      <c r="D160" s="117">
        <f>Finanzkraft!H152</f>
        <v>1746993.09</v>
      </c>
      <c r="E160" s="118">
        <f>'landesw Umlage § 2_IST'!E152</f>
        <v>8.2662531619384747E-4</v>
      </c>
      <c r="F160" s="118">
        <f>'bezirksw Umlage § 2_IST'!E152</f>
        <v>2.4874461761327255E-2</v>
      </c>
      <c r="G160" s="130"/>
      <c r="H160" s="130"/>
      <c r="I160" s="130"/>
      <c r="J160" s="130"/>
      <c r="K160" s="119">
        <f>'Umlage Gesamt § 2 PLAN'!AE152</f>
        <v>466785.84227483853</v>
      </c>
      <c r="L160" s="119">
        <f>'Umlage Gesamt § 2_IST'!AM152</f>
        <v>540065.13420509722</v>
      </c>
      <c r="M160" s="150">
        <f t="shared" si="2"/>
        <v>-73279.291930258682</v>
      </c>
      <c r="N160" s="119"/>
      <c r="O160" s="117">
        <f>'Grunddaten § 2 SPU_40%_IST'!$B$18*Schlussrechnung!M160</f>
        <v>-262.30504261960925</v>
      </c>
      <c r="P160" s="117">
        <f>'Grunddaten § 2 SPU_40%_IST'!$D$18*Schlussrechnung!M160</f>
        <v>-24621.002923225707</v>
      </c>
      <c r="Q160" s="117">
        <f>'Grunddaten § 2 SPU_40%_IST'!$I$18*Schlussrechnung!M160</f>
        <v>-48395.983964413368</v>
      </c>
      <c r="R160" s="33"/>
    </row>
    <row r="161" spans="1:21" x14ac:dyDescent="0.25">
      <c r="A161" s="115">
        <v>61629</v>
      </c>
      <c r="B161" s="115" t="s">
        <v>154</v>
      </c>
      <c r="C161" s="115" t="s">
        <v>145</v>
      </c>
      <c r="D161" s="117">
        <f>Finanzkraft!H153</f>
        <v>1261026.1499999999</v>
      </c>
      <c r="E161" s="118">
        <f>'landesw Umlage § 2_IST'!E153</f>
        <v>5.966801734587628E-4</v>
      </c>
      <c r="F161" s="118">
        <f>'bezirksw Umlage § 2_IST'!E153</f>
        <v>1.7955049122838102E-2</v>
      </c>
      <c r="G161" s="130"/>
      <c r="H161" s="130"/>
      <c r="I161" s="130"/>
      <c r="J161" s="130"/>
      <c r="K161" s="119">
        <f>'Umlage Gesamt § 2 PLAN'!AE153</f>
        <v>337331.77672908083</v>
      </c>
      <c r="L161" s="119">
        <f>'Umlage Gesamt § 2_IST'!AM153</f>
        <v>389833.40050640219</v>
      </c>
      <c r="M161" s="150">
        <f t="shared" si="2"/>
        <v>-52501.623777321365</v>
      </c>
      <c r="N161" s="119"/>
      <c r="O161" s="117">
        <f>'Grunddaten § 2 SPU_40%_IST'!$B$18*Schlussrechnung!M161</f>
        <v>-187.93086422853972</v>
      </c>
      <c r="P161" s="117">
        <f>'Grunddaten § 2 SPU_40%_IST'!$D$18*Schlussrechnung!M161</f>
        <v>-17639.94436144059</v>
      </c>
      <c r="Q161" s="117">
        <f>'Grunddaten § 2 SPU_40%_IST'!$I$18*Schlussrechnung!M161</f>
        <v>-34673.748551652236</v>
      </c>
      <c r="R161" s="33"/>
    </row>
    <row r="162" spans="1:21" x14ac:dyDescent="0.25">
      <c r="A162" s="115">
        <v>61630</v>
      </c>
      <c r="B162" s="115" t="s">
        <v>155</v>
      </c>
      <c r="C162" s="115" t="s">
        <v>145</v>
      </c>
      <c r="D162" s="117">
        <f>Finanzkraft!H154</f>
        <v>1903016.5</v>
      </c>
      <c r="E162" s="118">
        <f>'landesw Umlage § 2_IST'!E154</f>
        <v>9.0045096631413061E-4</v>
      </c>
      <c r="F162" s="118">
        <f>'bezirksw Umlage § 2_IST'!E154</f>
        <v>2.7095992211637668E-2</v>
      </c>
      <c r="G162" s="130"/>
      <c r="H162" s="130"/>
      <c r="I162" s="130"/>
      <c r="J162" s="130"/>
      <c r="K162" s="119">
        <f>'Umlage Gesamt § 2 PLAN'!AE154</f>
        <v>507371.75530162925</v>
      </c>
      <c r="L162" s="119">
        <f>'Umlage Gesamt § 2_IST'!AM154</f>
        <v>588298.18351886806</v>
      </c>
      <c r="M162" s="150">
        <f t="shared" si="2"/>
        <v>-80926.428217238805</v>
      </c>
      <c r="N162" s="119"/>
      <c r="O162" s="117">
        <f>'Grunddaten § 2 SPU_40%_IST'!$B$18*Schlussrechnung!M162</f>
        <v>-289.67815658996966</v>
      </c>
      <c r="P162" s="117">
        <f>'Grunddaten § 2 SPU_40%_IST'!$D$18*Schlussrechnung!M162</f>
        <v>-27190.353143684071</v>
      </c>
      <c r="Q162" s="117">
        <f>'Grunddaten § 2 SPU_40%_IST'!$I$18*Schlussrechnung!M162</f>
        <v>-53446.396916964768</v>
      </c>
      <c r="R162" s="33"/>
    </row>
    <row r="163" spans="1:21" x14ac:dyDescent="0.25">
      <c r="A163" s="115">
        <v>61631</v>
      </c>
      <c r="B163" s="115" t="s">
        <v>156</v>
      </c>
      <c r="C163" s="115" t="s">
        <v>145</v>
      </c>
      <c r="D163" s="117">
        <f>Finanzkraft!H155</f>
        <v>15495679.9</v>
      </c>
      <c r="E163" s="118">
        <f>'landesw Umlage § 2_IST'!E155</f>
        <v>7.3320961429653659E-3</v>
      </c>
      <c r="F163" s="118">
        <f>'bezirksw Umlage § 2_IST'!E155</f>
        <v>0.22063435702445586</v>
      </c>
      <c r="G163" s="130"/>
      <c r="H163" s="130"/>
      <c r="I163" s="130"/>
      <c r="J163" s="130"/>
      <c r="K163" s="119">
        <f>'Umlage Gesamt § 2 PLAN'!AE155</f>
        <v>4151951.5447629876</v>
      </c>
      <c r="L163" s="119">
        <f>'Umlage Gesamt § 2_IST'!AM155</f>
        <v>4790331.7378277257</v>
      </c>
      <c r="M163" s="150">
        <f t="shared" si="2"/>
        <v>-638380.19306473807</v>
      </c>
      <c r="N163" s="119"/>
      <c r="O163" s="117">
        <f>'Grunddaten § 2 SPU_40%_IST'!$B$18*Schlussrechnung!M163</f>
        <v>-2285.0977314126649</v>
      </c>
      <c r="P163" s="117">
        <f>'Grunddaten § 2 SPU_40%_IST'!$D$18*Schlussrechnung!M163</f>
        <v>-214488.43439337559</v>
      </c>
      <c r="Q163" s="117">
        <f>'Grunddaten § 2 SPU_40%_IST'!$I$18*Schlussrechnung!M163</f>
        <v>-421606.6609399498</v>
      </c>
      <c r="R163" s="33"/>
    </row>
    <row r="164" spans="1:21" x14ac:dyDescent="0.25">
      <c r="A164" s="115">
        <v>61632</v>
      </c>
      <c r="B164" s="115" t="s">
        <v>157</v>
      </c>
      <c r="C164" s="115" t="s">
        <v>145</v>
      </c>
      <c r="D164" s="117">
        <f>Finanzkraft!H156</f>
        <v>3395298.16</v>
      </c>
      <c r="E164" s="118">
        <f>'landesw Umlage § 2_IST'!E156</f>
        <v>1.6065543883075053E-3</v>
      </c>
      <c r="F164" s="118">
        <f>'bezirksw Umlage § 2_IST'!E156</f>
        <v>4.8343759762223666E-2</v>
      </c>
      <c r="G164" s="130"/>
      <c r="H164" s="130"/>
      <c r="I164" s="130"/>
      <c r="J164" s="130"/>
      <c r="K164" s="119">
        <f>'Umlage Gesamt § 2 PLAN'!AE156</f>
        <v>911084.21604489477</v>
      </c>
      <c r="L164" s="119">
        <f>'Umlage Gesamt § 2_IST'!AM156</f>
        <v>1049621.8713988843</v>
      </c>
      <c r="M164" s="150">
        <f t="shared" si="2"/>
        <v>-138537.65535398957</v>
      </c>
      <c r="N164" s="119"/>
      <c r="O164" s="117">
        <f>'Grunddaten § 2 SPU_40%_IST'!$B$18*Schlussrechnung!M164</f>
        <v>-495.89897274981342</v>
      </c>
      <c r="P164" s="117">
        <f>'Grunddaten § 2 SPU_40%_IST'!$D$18*Schlussrechnung!M164</f>
        <v>-46547.065720745042</v>
      </c>
      <c r="Q164" s="117">
        <f>'Grunddaten § 2 SPU_40%_IST'!$I$18*Schlussrechnung!M164</f>
        <v>-91494.690660494714</v>
      </c>
      <c r="R164" s="33"/>
    </row>
    <row r="165" spans="1:21" x14ac:dyDescent="0.25">
      <c r="A165" s="115">
        <v>61633</v>
      </c>
      <c r="B165" s="115" t="s">
        <v>158</v>
      </c>
      <c r="C165" s="115" t="s">
        <v>145</v>
      </c>
      <c r="D165" s="117">
        <f>Finanzkraft!H157</f>
        <v>5580795.2000000002</v>
      </c>
      <c r="E165" s="118">
        <f>'landesw Umlage § 2_IST'!E157</f>
        <v>2.6406667680712501E-3</v>
      </c>
      <c r="F165" s="118">
        <f>'bezirksw Umlage § 2_IST'!E157</f>
        <v>7.9461835078121976E-2</v>
      </c>
      <c r="G165" s="130"/>
      <c r="H165" s="130"/>
      <c r="I165" s="130"/>
      <c r="J165" s="130"/>
      <c r="K165" s="119">
        <f>'Umlage Gesamt § 2 PLAN'!AE157</f>
        <v>1526553.8836947768</v>
      </c>
      <c r="L165" s="119">
        <f>'Umlage Gesamt § 2_IST'!AM157</f>
        <v>1725246.0389864293</v>
      </c>
      <c r="M165" s="150">
        <f t="shared" si="2"/>
        <v>-198692.15529165254</v>
      </c>
      <c r="N165" s="119"/>
      <c r="O165" s="117">
        <f>'Grunddaten § 2 SPU_40%_IST'!$B$18*Schlussrechnung!M165</f>
        <v>-711.22349696774643</v>
      </c>
      <c r="P165" s="117">
        <f>'Grunddaten § 2 SPU_40%_IST'!$D$18*Schlussrechnung!M165</f>
        <v>-66758.288834362713</v>
      </c>
      <c r="Q165" s="117">
        <f>'Grunddaten § 2 SPU_40%_IST'!$I$18*Schlussrechnung!M165</f>
        <v>-131222.64296032209</v>
      </c>
      <c r="R165" s="33"/>
    </row>
    <row r="166" spans="1:21" s="82" customFormat="1" x14ac:dyDescent="0.25">
      <c r="A166" s="187" t="s">
        <v>382</v>
      </c>
      <c r="B166" s="188"/>
      <c r="C166" s="189"/>
      <c r="D166" s="117"/>
      <c r="E166" s="118"/>
      <c r="F166" s="118"/>
      <c r="G166" s="130">
        <f>'Grunddaten § 2 SPU_100% PLAN'!M11</f>
        <v>74981492.761211962</v>
      </c>
      <c r="H166" s="130">
        <f>'Grunddaten § 2 SPU_40% PLAN'!M11</f>
        <v>29992597.104484789</v>
      </c>
      <c r="I166" s="130">
        <f>'Grunddaten § 2 SPU_100%_IST'!M11</f>
        <v>78365177.528936163</v>
      </c>
      <c r="J166" s="130">
        <f>'Grunddaten § 2 SPU_40%_IST'!N11</f>
        <v>31346071.01157447</v>
      </c>
      <c r="K166" s="119"/>
      <c r="L166" s="119"/>
      <c r="M166" s="150"/>
      <c r="N166" s="119"/>
      <c r="O166" s="117"/>
      <c r="P166" s="117"/>
      <c r="Q166" s="117"/>
      <c r="R166" s="33"/>
      <c r="S166" s="112"/>
      <c r="T166" s="112"/>
      <c r="U166" s="112"/>
    </row>
    <row r="167" spans="1:21" x14ac:dyDescent="0.25">
      <c r="A167" s="115">
        <v>61701</v>
      </c>
      <c r="B167" s="115" t="s">
        <v>159</v>
      </c>
      <c r="C167" s="115" t="s">
        <v>160</v>
      </c>
      <c r="D167" s="117">
        <f>Finanzkraft!H158</f>
        <v>4886354.5999999996</v>
      </c>
      <c r="E167" s="118">
        <f>'landesw Umlage § 2_IST'!E158</f>
        <v>2.3120780725356276E-3</v>
      </c>
      <c r="F167" s="118">
        <f>'bezirksw Umlage § 2_IST'!E158</f>
        <v>3.4657115344561638E-2</v>
      </c>
      <c r="G167" s="129"/>
      <c r="H167" s="129"/>
      <c r="I167" s="129"/>
      <c r="J167" s="129"/>
      <c r="K167" s="119">
        <f>'Umlage Gesamt § 2 PLAN'!AE158</f>
        <v>1056027.1634274237</v>
      </c>
      <c r="L167" s="119">
        <f>'Umlage Gesamt § 2_IST'!AM158</f>
        <v>1094701.4704984983</v>
      </c>
      <c r="M167" s="150">
        <f t="shared" si="2"/>
        <v>-38674.307071074611</v>
      </c>
      <c r="N167" s="119"/>
      <c r="O167" s="117">
        <f>'Grunddaten § 2 SPU_40%_IST'!$B$18*Schlussrechnung!M167</f>
        <v>-138.43564119337788</v>
      </c>
      <c r="P167" s="117">
        <f>'Grunddaten § 2 SPU_40%_IST'!$D$18*Schlussrechnung!M167</f>
        <v>-12994.124293079742</v>
      </c>
      <c r="Q167" s="117">
        <f>'Grunddaten § 2 SPU_40%_IST'!$I$18*Schlussrechnung!M167</f>
        <v>-25541.747136801492</v>
      </c>
      <c r="R167" s="33"/>
    </row>
    <row r="168" spans="1:21" x14ac:dyDescent="0.25">
      <c r="A168" s="115">
        <v>61708</v>
      </c>
      <c r="B168" s="115" t="s">
        <v>161</v>
      </c>
      <c r="C168" s="115" t="s">
        <v>160</v>
      </c>
      <c r="D168" s="117">
        <f>Finanzkraft!H159</f>
        <v>1904637.52</v>
      </c>
      <c r="E168" s="118">
        <f>'landesw Umlage § 2_IST'!E159</f>
        <v>9.0121798490036694E-4</v>
      </c>
      <c r="F168" s="118">
        <f>'bezirksw Umlage § 2_IST'!E159</f>
        <v>1.3508893157328334E-2</v>
      </c>
      <c r="G168" s="129"/>
      <c r="H168" s="129"/>
      <c r="I168" s="129"/>
      <c r="J168" s="129"/>
      <c r="K168" s="119">
        <f>'Umlage Gesamt § 2 PLAN'!AE159</f>
        <v>402820.46161130408</v>
      </c>
      <c r="L168" s="119">
        <f>'Umlage Gesamt § 2_IST'!AM159</f>
        <v>426700.40645650506</v>
      </c>
      <c r="M168" s="150">
        <f t="shared" si="2"/>
        <v>-23879.944845200982</v>
      </c>
      <c r="N168" s="119"/>
      <c r="O168" s="117">
        <f>'Grunddaten § 2 SPU_40%_IST'!$B$18*Schlussrechnung!M168</f>
        <v>-85.478854740241886</v>
      </c>
      <c r="P168" s="117">
        <f>'Grunddaten § 2 SPU_40%_IST'!$D$18*Schlussrechnung!M168</f>
        <v>-8023.3880043453983</v>
      </c>
      <c r="Q168" s="117">
        <f>'Grunddaten § 2 SPU_40%_IST'!$I$18*Schlussrechnung!M168</f>
        <v>-15771.077986115342</v>
      </c>
      <c r="R168" s="33"/>
    </row>
    <row r="169" spans="1:21" x14ac:dyDescent="0.25">
      <c r="A169" s="115">
        <v>61710</v>
      </c>
      <c r="B169" s="115" t="s">
        <v>162</v>
      </c>
      <c r="C169" s="115" t="s">
        <v>160</v>
      </c>
      <c r="D169" s="117">
        <f>Finanzkraft!H160</f>
        <v>1461580.95</v>
      </c>
      <c r="E169" s="118">
        <f>'landesw Umlage § 2_IST'!E160</f>
        <v>6.9157675657243378E-4</v>
      </c>
      <c r="F169" s="118">
        <f>'bezirksw Umlage § 2_IST'!E160</f>
        <v>1.0366455919831109E-2</v>
      </c>
      <c r="G169" s="129"/>
      <c r="H169" s="129"/>
      <c r="I169" s="129"/>
      <c r="J169" s="129"/>
      <c r="K169" s="119">
        <f>'Umlage Gesamt § 2 PLAN'!AE160</f>
        <v>307910.34819250216</v>
      </c>
      <c r="L169" s="119">
        <f>'Umlage Gesamt § 2_IST'!AM160</f>
        <v>327441.4049315193</v>
      </c>
      <c r="M169" s="150">
        <f t="shared" si="2"/>
        <v>-19531.056739017135</v>
      </c>
      <c r="N169" s="119"/>
      <c r="O169" s="117">
        <f>'Grunddaten § 2 SPU_40%_IST'!$B$18*Schlussrechnung!M169</f>
        <v>-69.911901921891442</v>
      </c>
      <c r="P169" s="117">
        <f>'Grunddaten § 2 SPU_40%_IST'!$D$18*Schlussrechnung!M169</f>
        <v>-6562.211402406635</v>
      </c>
      <c r="Q169" s="117">
        <f>'Grunddaten § 2 SPU_40%_IST'!$I$18*Schlussrechnung!M169</f>
        <v>-12898.933434688608</v>
      </c>
      <c r="R169" s="33"/>
    </row>
    <row r="170" spans="1:21" x14ac:dyDescent="0.25">
      <c r="A170" s="115">
        <v>61711</v>
      </c>
      <c r="B170" s="115" t="s">
        <v>163</v>
      </c>
      <c r="C170" s="115" t="s">
        <v>160</v>
      </c>
      <c r="D170" s="117">
        <f>Finanzkraft!H161</f>
        <v>1165045.22</v>
      </c>
      <c r="E170" s="118">
        <f>'landesw Umlage § 2_IST'!E161</f>
        <v>5.512648440771054E-4</v>
      </c>
      <c r="F170" s="118">
        <f>'bezirksw Umlage § 2_IST'!E161</f>
        <v>8.2632370911374688E-3</v>
      </c>
      <c r="G170" s="129"/>
      <c r="H170" s="129"/>
      <c r="I170" s="129"/>
      <c r="J170" s="129"/>
      <c r="K170" s="119">
        <f>'Umlage Gesamt § 2 PLAN'!AE161</f>
        <v>245314.34346997467</v>
      </c>
      <c r="L170" s="119">
        <f>'Umlage Gesamt § 2_IST'!AM161</f>
        <v>261007.81051200145</v>
      </c>
      <c r="M170" s="150">
        <f t="shared" si="2"/>
        <v>-15693.467042026779</v>
      </c>
      <c r="N170" s="119"/>
      <c r="O170" s="117">
        <f>'Grunddaten § 2 SPU_40%_IST'!$B$18*Schlussrechnung!M170</f>
        <v>-56.17515443825517</v>
      </c>
      <c r="P170" s="117">
        <f>'Grunddaten § 2 SPU_40%_IST'!$D$18*Schlussrechnung!M170</f>
        <v>-5272.8252107706148</v>
      </c>
      <c r="Q170" s="117">
        <f>'Grunddaten § 2 SPU_40%_IST'!$I$18*Schlussrechnung!M170</f>
        <v>-10364.46667681791</v>
      </c>
      <c r="R170" s="33"/>
    </row>
    <row r="171" spans="1:21" x14ac:dyDescent="0.25">
      <c r="A171" s="115">
        <v>61716</v>
      </c>
      <c r="B171" s="115" t="s">
        <v>164</v>
      </c>
      <c r="C171" s="115" t="s">
        <v>160</v>
      </c>
      <c r="D171" s="117">
        <f>Finanzkraft!H162</f>
        <v>3686515.64</v>
      </c>
      <c r="E171" s="118">
        <f>'landesw Umlage § 2_IST'!E162</f>
        <v>1.7443498626365855E-3</v>
      </c>
      <c r="F171" s="118">
        <f>'bezirksw Umlage § 2_IST'!E162</f>
        <v>2.6147099057242072E-2</v>
      </c>
      <c r="G171" s="130"/>
      <c r="H171" s="130"/>
      <c r="I171" s="130"/>
      <c r="J171" s="130"/>
      <c r="K171" s="119">
        <f>'Umlage Gesamt § 2 PLAN'!AE162</f>
        <v>790941.48464588053</v>
      </c>
      <c r="L171" s="119">
        <f>'Umlage Gesamt § 2_IST'!AM162</f>
        <v>825898.73688735417</v>
      </c>
      <c r="M171" s="150">
        <f t="shared" si="2"/>
        <v>-34957.252241473645</v>
      </c>
      <c r="N171" s="119"/>
      <c r="O171" s="117">
        <f>'Grunddaten § 2 SPU_40%_IST'!$B$18*Schlussrechnung!M171</f>
        <v>-125.13035125654504</v>
      </c>
      <c r="P171" s="117">
        <f>'Grunddaten § 2 SPU_40%_IST'!$D$18*Schlussrechnung!M171</f>
        <v>-11745.236436569137</v>
      </c>
      <c r="Q171" s="117">
        <f>'Grunddaten § 2 SPU_40%_IST'!$I$18*Schlussrechnung!M171</f>
        <v>-23086.885453647963</v>
      </c>
      <c r="R171" s="33"/>
    </row>
    <row r="172" spans="1:21" x14ac:dyDescent="0.25">
      <c r="A172" s="115">
        <v>61719</v>
      </c>
      <c r="B172" s="115" t="s">
        <v>165</v>
      </c>
      <c r="C172" s="115" t="s">
        <v>160</v>
      </c>
      <c r="D172" s="117">
        <f>Finanzkraft!H163</f>
        <v>3701741.1</v>
      </c>
      <c r="E172" s="118">
        <f>'landesw Umlage § 2_IST'!E163</f>
        <v>1.7515540987373113E-3</v>
      </c>
      <c r="F172" s="118">
        <f>'bezirksw Umlage § 2_IST'!E163</f>
        <v>2.6255087643128578E-2</v>
      </c>
      <c r="G172" s="130"/>
      <c r="H172" s="130"/>
      <c r="I172" s="130"/>
      <c r="J172" s="130"/>
      <c r="K172" s="119">
        <f>'Umlage Gesamt § 2 PLAN'!AE163</f>
        <v>786264.69374667935</v>
      </c>
      <c r="L172" s="119">
        <f>'Umlage Gesamt § 2_IST'!AM163</f>
        <v>829309.73236668692</v>
      </c>
      <c r="M172" s="150">
        <f t="shared" si="2"/>
        <v>-43045.038620007574</v>
      </c>
      <c r="N172" s="119"/>
      <c r="O172" s="117">
        <f>'Grunddaten § 2 SPU_40%_IST'!$B$18*Schlussrechnung!M172</f>
        <v>-154.08078315671514</v>
      </c>
      <c r="P172" s="117">
        <f>'Grunddaten § 2 SPU_40%_IST'!$D$18*Schlussrechnung!M172</f>
        <v>-14462.640041639779</v>
      </c>
      <c r="Q172" s="117">
        <f>'Grunddaten § 2 SPU_40%_IST'!$I$18*Schlussrechnung!M172</f>
        <v>-28428.317795211082</v>
      </c>
      <c r="R172" s="33"/>
    </row>
    <row r="173" spans="1:21" x14ac:dyDescent="0.25">
      <c r="A173" s="115">
        <v>61727</v>
      </c>
      <c r="B173" s="115" t="s">
        <v>166</v>
      </c>
      <c r="C173" s="115" t="s">
        <v>160</v>
      </c>
      <c r="D173" s="117">
        <f>Finanzkraft!H164</f>
        <v>3638990.45</v>
      </c>
      <c r="E173" s="118">
        <f>'landesw Umlage § 2_IST'!E164</f>
        <v>1.7218623522761852E-3</v>
      </c>
      <c r="F173" s="118">
        <f>'bezirksw Umlage § 2_IST'!E164</f>
        <v>2.5810020370484014E-2</v>
      </c>
      <c r="G173" s="130"/>
      <c r="H173" s="130"/>
      <c r="I173" s="130"/>
      <c r="J173" s="130"/>
      <c r="K173" s="119">
        <f>'Umlage Gesamt § 2 PLAN'!AE164</f>
        <v>774835.57943446422</v>
      </c>
      <c r="L173" s="119">
        <f>'Umlage Gesamt § 2_IST'!AM164</f>
        <v>815251.55721301772</v>
      </c>
      <c r="M173" s="150">
        <f t="shared" si="2"/>
        <v>-40415.977778553497</v>
      </c>
      <c r="N173" s="119"/>
      <c r="O173" s="117">
        <f>'Grunddaten § 2 SPU_40%_IST'!$B$18*Schlussrechnung!M173</f>
        <v>-144.66999468016328</v>
      </c>
      <c r="P173" s="117">
        <f>'Grunddaten § 2 SPU_40%_IST'!$D$18*Schlussrechnung!M173</f>
        <v>-13579.305705871579</v>
      </c>
      <c r="Q173" s="117">
        <f>'Grunddaten § 2 SPU_40%_IST'!$I$18*Schlussrechnung!M173</f>
        <v>-26692.002078001755</v>
      </c>
      <c r="R173" s="33"/>
    </row>
    <row r="174" spans="1:21" x14ac:dyDescent="0.25">
      <c r="A174" s="115">
        <v>61728</v>
      </c>
      <c r="B174" s="115" t="s">
        <v>167</v>
      </c>
      <c r="C174" s="115" t="s">
        <v>160</v>
      </c>
      <c r="D174" s="117">
        <f>Finanzkraft!H165</f>
        <v>824938.22</v>
      </c>
      <c r="E174" s="118">
        <f>'landesw Umlage § 2_IST'!E165</f>
        <v>3.9033629889623071E-4</v>
      </c>
      <c r="F174" s="118">
        <f>'bezirksw Umlage § 2_IST'!E165</f>
        <v>5.8509832754825783E-3</v>
      </c>
      <c r="G174" s="130"/>
      <c r="H174" s="130"/>
      <c r="I174" s="130"/>
      <c r="J174" s="130"/>
      <c r="K174" s="119">
        <f>'Umlage Gesamt § 2 PLAN'!AE165</f>
        <v>176160.19526159926</v>
      </c>
      <c r="L174" s="119">
        <f>'Umlage Gesamt § 2_IST'!AM165</f>
        <v>184812.84238037362</v>
      </c>
      <c r="M174" s="150">
        <f t="shared" si="2"/>
        <v>-8652.6471187743591</v>
      </c>
      <c r="N174" s="119"/>
      <c r="O174" s="117">
        <f>'Grunddaten § 2 SPU_40%_IST'!$B$18*Schlussrechnung!M174</f>
        <v>-30.972364927087465</v>
      </c>
      <c r="P174" s="117">
        <f>'Grunddaten § 2 SPU_40%_IST'!$D$18*Schlussrechnung!M174</f>
        <v>-2907.1903452306183</v>
      </c>
      <c r="Q174" s="117">
        <f>'Grunddaten § 2 SPU_40%_IST'!$I$18*Schlussrechnung!M174</f>
        <v>-5714.484408616654</v>
      </c>
      <c r="R174" s="33"/>
    </row>
    <row r="175" spans="1:21" x14ac:dyDescent="0.25">
      <c r="A175" s="115">
        <v>61729</v>
      </c>
      <c r="B175" s="115" t="s">
        <v>168</v>
      </c>
      <c r="C175" s="115" t="s">
        <v>160</v>
      </c>
      <c r="D175" s="117">
        <f>Finanzkraft!H166</f>
        <v>2394246.5099999998</v>
      </c>
      <c r="E175" s="118">
        <f>'landesw Umlage § 2_IST'!E166</f>
        <v>1.1328864376760445E-3</v>
      </c>
      <c r="F175" s="118">
        <f>'bezirksw Umlage § 2_IST'!E166</f>
        <v>1.6981509581884241E-2</v>
      </c>
      <c r="G175" s="130"/>
      <c r="H175" s="130"/>
      <c r="I175" s="130"/>
      <c r="J175" s="130"/>
      <c r="K175" s="119">
        <f>'Umlage Gesamt § 2 PLAN'!AE166</f>
        <v>511628.00330470037</v>
      </c>
      <c r="L175" s="119">
        <f>'Umlage Gesamt § 2_IST'!AM166</f>
        <v>536388.65571338136</v>
      </c>
      <c r="M175" s="150">
        <f t="shared" si="2"/>
        <v>-24760.652408680995</v>
      </c>
      <c r="N175" s="119"/>
      <c r="O175" s="117">
        <f>'Grunddaten § 2 SPU_40%_IST'!$B$18*Schlussrechnung!M175</f>
        <v>-88.6313693032087</v>
      </c>
      <c r="P175" s="117">
        <f>'Grunddaten § 2 SPU_40%_IST'!$D$18*Schlussrechnung!M175</f>
        <v>-8319.2956601615242</v>
      </c>
      <c r="Q175" s="117">
        <f>'Grunddaten § 2 SPU_40%_IST'!$I$18*Schlussrechnung!M175</f>
        <v>-16352.725379216263</v>
      </c>
      <c r="R175" s="33"/>
    </row>
    <row r="176" spans="1:21" x14ac:dyDescent="0.25">
      <c r="A176" s="115">
        <v>61730</v>
      </c>
      <c r="B176" s="115" t="s">
        <v>169</v>
      </c>
      <c r="C176" s="115" t="s">
        <v>160</v>
      </c>
      <c r="D176" s="117">
        <f>Finanzkraft!H167</f>
        <v>2472208.4</v>
      </c>
      <c r="E176" s="118">
        <f>'landesw Umlage § 2_IST'!E167</f>
        <v>1.1697756917556472E-3</v>
      </c>
      <c r="F176" s="118">
        <f>'bezirksw Umlage § 2_IST'!E167</f>
        <v>1.7534464583187265E-2</v>
      </c>
      <c r="G176" s="130"/>
      <c r="H176" s="130"/>
      <c r="I176" s="130"/>
      <c r="J176" s="130"/>
      <c r="K176" s="119">
        <f>'Umlage Gesamt § 2 PLAN'!AE167</f>
        <v>527034.3900110547</v>
      </c>
      <c r="L176" s="119">
        <f>'Umlage Gesamt § 2_IST'!AM167</f>
        <v>553854.64060646354</v>
      </c>
      <c r="M176" s="150">
        <f t="shared" si="2"/>
        <v>-26820.250595408841</v>
      </c>
      <c r="N176" s="119"/>
      <c r="O176" s="117">
        <f>'Grunddaten § 2 SPU_40%_IST'!$B$18*Schlussrechnung!M176</f>
        <v>-96.00375208582453</v>
      </c>
      <c r="P176" s="117">
        <f>'Grunddaten § 2 SPU_40%_IST'!$D$18*Schlussrechnung!M176</f>
        <v>-9011.2970652018157</v>
      </c>
      <c r="Q176" s="117">
        <f>'Grunddaten § 2 SPU_40%_IST'!$I$18*Schlussrechnung!M176</f>
        <v>-17712.949778121201</v>
      </c>
      <c r="R176" s="33"/>
    </row>
    <row r="177" spans="1:18" x14ac:dyDescent="0.25">
      <c r="A177" s="115">
        <v>61731</v>
      </c>
      <c r="B177" s="115" t="s">
        <v>170</v>
      </c>
      <c r="C177" s="115" t="s">
        <v>160</v>
      </c>
      <c r="D177" s="117">
        <f>Finanzkraft!H168</f>
        <v>1956314.31</v>
      </c>
      <c r="E177" s="118">
        <f>'landesw Umlage § 2_IST'!E168</f>
        <v>9.2566990924863846E-4</v>
      </c>
      <c r="F177" s="118">
        <f>'bezirksw Umlage § 2_IST'!E168</f>
        <v>1.3875417615390932E-2</v>
      </c>
      <c r="G177" s="130"/>
      <c r="H177" s="130"/>
      <c r="I177" s="130"/>
      <c r="J177" s="130"/>
      <c r="K177" s="119">
        <f>'Umlage Gesamt § 2 PLAN'!AE168</f>
        <v>414793.4193931609</v>
      </c>
      <c r="L177" s="119">
        <f>'Umlage Gesamt § 2_IST'!AM168</f>
        <v>438277.67880666198</v>
      </c>
      <c r="M177" s="150">
        <f t="shared" si="2"/>
        <v>-23484.259413501073</v>
      </c>
      <c r="N177" s="119"/>
      <c r="O177" s="117">
        <f>'Grunddaten § 2 SPU_40%_IST'!$B$18*Schlussrechnung!M177</f>
        <v>-84.062488925397744</v>
      </c>
      <c r="P177" s="117">
        <f>'Grunddaten § 2 SPU_40%_IST'!$D$18*Schlussrechnung!M177</f>
        <v>-7890.442230526608</v>
      </c>
      <c r="Q177" s="117">
        <f>'Grunddaten § 2 SPU_40%_IST'!$I$18*Schlussrechnung!M177</f>
        <v>-15509.754694049068</v>
      </c>
      <c r="R177" s="33"/>
    </row>
    <row r="178" spans="1:18" x14ac:dyDescent="0.25">
      <c r="A178" s="115">
        <v>61740</v>
      </c>
      <c r="B178" s="115" t="s">
        <v>171</v>
      </c>
      <c r="C178" s="115" t="s">
        <v>160</v>
      </c>
      <c r="D178" s="117">
        <f>Finanzkraft!H169</f>
        <v>2487529.06</v>
      </c>
      <c r="E178" s="118">
        <f>'landesw Umlage § 2_IST'!E169</f>
        <v>1.1770249736728405E-3</v>
      </c>
      <c r="F178" s="118">
        <f>'bezirksw Umlage § 2_IST'!E169</f>
        <v>1.7643128387646895E-2</v>
      </c>
      <c r="G178" s="130"/>
      <c r="H178" s="130"/>
      <c r="I178" s="130"/>
      <c r="J178" s="130"/>
      <c r="K178" s="119">
        <f>'Umlage Gesamt § 2 PLAN'!AE169</f>
        <v>532844.95381912298</v>
      </c>
      <c r="L178" s="119">
        <f>'Umlage Gesamt § 2_IST'!AM169</f>
        <v>557286.96396486403</v>
      </c>
      <c r="M178" s="150">
        <f t="shared" si="2"/>
        <v>-24442.010145741049</v>
      </c>
      <c r="N178" s="119"/>
      <c r="O178" s="117">
        <f>'Grunddaten § 2 SPU_40%_IST'!$B$18*Schlussrechnung!M178</f>
        <v>-87.49078142143145</v>
      </c>
      <c r="P178" s="117">
        <f>'Grunddaten § 2 SPU_40%_IST'!$D$18*Schlussrechnung!M178</f>
        <v>-8212.235508778318</v>
      </c>
      <c r="Q178" s="117">
        <f>'Grunddaten § 2 SPU_40%_IST'!$I$18*Schlussrechnung!M178</f>
        <v>-16142.2838555413</v>
      </c>
      <c r="R178" s="33"/>
    </row>
    <row r="179" spans="1:18" x14ac:dyDescent="0.25">
      <c r="A179" s="115">
        <v>61741</v>
      </c>
      <c r="B179" s="115" t="s">
        <v>172</v>
      </c>
      <c r="C179" s="115" t="s">
        <v>160</v>
      </c>
      <c r="D179" s="117">
        <f>Finanzkraft!H170</f>
        <v>1597424.42</v>
      </c>
      <c r="E179" s="118">
        <f>'landesw Umlage § 2_IST'!E170</f>
        <v>7.5585385760070368E-4</v>
      </c>
      <c r="F179" s="118">
        <f>'bezirksw Umlage § 2_IST'!E170</f>
        <v>1.1329943671742422E-2</v>
      </c>
      <c r="G179" s="130"/>
      <c r="H179" s="130"/>
      <c r="I179" s="130"/>
      <c r="J179" s="130"/>
      <c r="K179" s="119">
        <f>'Umlage Gesamt § 2 PLAN'!AE170</f>
        <v>342708.79755261465</v>
      </c>
      <c r="L179" s="119">
        <f>'Umlage Gesamt § 2_IST'!AM170</f>
        <v>357874.7358172104</v>
      </c>
      <c r="M179" s="150">
        <f t="shared" si="2"/>
        <v>-15165.938264595752</v>
      </c>
      <c r="N179" s="119"/>
      <c r="O179" s="117">
        <f>'Grunddaten § 2 SPU_40%_IST'!$B$18*Schlussrechnung!M179</f>
        <v>-54.286852097959517</v>
      </c>
      <c r="P179" s="117">
        <f>'Grunddaten § 2 SPU_40%_IST'!$D$18*Schlussrechnung!M179</f>
        <v>-5095.5815826037897</v>
      </c>
      <c r="Q179" s="117">
        <f>'Grunddaten § 2 SPU_40%_IST'!$I$18*Schlussrechnung!M179</f>
        <v>-10016.069829894004</v>
      </c>
      <c r="R179" s="33"/>
    </row>
    <row r="180" spans="1:18" x14ac:dyDescent="0.25">
      <c r="A180" s="115">
        <v>61743</v>
      </c>
      <c r="B180" s="115" t="s">
        <v>173</v>
      </c>
      <c r="C180" s="115" t="s">
        <v>160</v>
      </c>
      <c r="D180" s="117">
        <f>Finanzkraft!H171</f>
        <v>911024.99</v>
      </c>
      <c r="E180" s="118">
        <f>'landesw Umlage § 2_IST'!E171</f>
        <v>4.3107000521636107E-4</v>
      </c>
      <c r="F180" s="118">
        <f>'bezirksw Umlage § 2_IST'!E171</f>
        <v>6.4615650612438388E-3</v>
      </c>
      <c r="G180" s="130"/>
      <c r="H180" s="130"/>
      <c r="I180" s="130"/>
      <c r="J180" s="130"/>
      <c r="K180" s="119">
        <f>'Umlage Gesamt § 2 PLAN'!AE171</f>
        <v>192912.3452884666</v>
      </c>
      <c r="L180" s="119">
        <f>'Umlage Gesamt § 2_IST'!AM171</f>
        <v>204099.06317766622</v>
      </c>
      <c r="M180" s="150">
        <f t="shared" si="2"/>
        <v>-11186.717889199615</v>
      </c>
      <c r="N180" s="119"/>
      <c r="O180" s="117">
        <f>'Grunddaten § 2 SPU_40%_IST'!$B$18*Schlussrechnung!M180</f>
        <v>-40.043134088859802</v>
      </c>
      <c r="P180" s="117">
        <f>'Grunddaten § 2 SPU_40%_IST'!$D$18*Schlussrechnung!M180</f>
        <v>-3758.6091049216934</v>
      </c>
      <c r="Q180" s="117">
        <f>'Grunddaten § 2 SPU_40%_IST'!$I$18*Schlussrechnung!M180</f>
        <v>-7388.0656501890626</v>
      </c>
      <c r="R180" s="33"/>
    </row>
    <row r="181" spans="1:18" x14ac:dyDescent="0.25">
      <c r="A181" s="115">
        <v>61744</v>
      </c>
      <c r="B181" s="115" t="s">
        <v>174</v>
      </c>
      <c r="C181" s="115" t="s">
        <v>160</v>
      </c>
      <c r="D181" s="117">
        <f>Finanzkraft!H172</f>
        <v>764265.9</v>
      </c>
      <c r="E181" s="118">
        <f>'landesw Umlage § 2_IST'!E172</f>
        <v>3.6162795655000294E-4</v>
      </c>
      <c r="F181" s="118">
        <f>'bezirksw Umlage § 2_IST'!E172</f>
        <v>5.4206568328494234E-3</v>
      </c>
      <c r="G181" s="130"/>
      <c r="H181" s="130"/>
      <c r="I181" s="130"/>
      <c r="J181" s="130"/>
      <c r="K181" s="119">
        <f>'Umlage Gesamt § 2 PLAN'!AE172</f>
        <v>162011.69321624251</v>
      </c>
      <c r="L181" s="119">
        <f>'Umlage Gesamt § 2_IST'!AM172</f>
        <v>171220.28036644298</v>
      </c>
      <c r="M181" s="150">
        <f t="shared" si="2"/>
        <v>-9208.5871502004738</v>
      </c>
      <c r="N181" s="119"/>
      <c r="O181" s="117">
        <f>'Grunddaten § 2 SPU_40%_IST'!$B$18*Schlussrechnung!M181</f>
        <v>-32.962366055591261</v>
      </c>
      <c r="P181" s="117">
        <f>'Grunddaten § 2 SPU_40%_IST'!$D$18*Schlussrechnung!M181</f>
        <v>-3093.9798293853983</v>
      </c>
      <c r="Q181" s="117">
        <f>'Grunddaten § 2 SPU_40%_IST'!$I$18*Schlussrechnung!M181</f>
        <v>-6081.6449547594848</v>
      </c>
      <c r="R181" s="33"/>
    </row>
    <row r="182" spans="1:18" x14ac:dyDescent="0.25">
      <c r="A182" s="115">
        <v>61745</v>
      </c>
      <c r="B182" s="115" t="s">
        <v>175</v>
      </c>
      <c r="C182" s="115" t="s">
        <v>160</v>
      </c>
      <c r="D182" s="117">
        <f>Finanzkraft!H173</f>
        <v>1328807.93</v>
      </c>
      <c r="E182" s="118">
        <f>'landesw Umlage § 2_IST'!E173</f>
        <v>6.2875250141781721E-4</v>
      </c>
      <c r="F182" s="118">
        <f>'bezirksw Umlage § 2_IST'!E173</f>
        <v>9.424745740061146E-3</v>
      </c>
      <c r="G182" s="130"/>
      <c r="H182" s="130"/>
      <c r="I182" s="130"/>
      <c r="J182" s="130"/>
      <c r="K182" s="119">
        <f>'Umlage Gesamt § 2 PLAN'!AE173</f>
        <v>282661.87345859269</v>
      </c>
      <c r="L182" s="119">
        <f>'Umlage Gesamt § 2_IST'!AM173</f>
        <v>297695.95415385242</v>
      </c>
      <c r="M182" s="150">
        <f t="shared" si="2"/>
        <v>-15034.080695259734</v>
      </c>
      <c r="N182" s="119"/>
      <c r="O182" s="117">
        <f>'Grunddaten § 2 SPU_40%_IST'!$B$18*Schlussrechnung!M182</f>
        <v>-53.814864658761564</v>
      </c>
      <c r="P182" s="117">
        <f>'Grunddaten § 2 SPU_40%_IST'!$D$18*Schlussrechnung!M182</f>
        <v>-5051.2789492873917</v>
      </c>
      <c r="Q182" s="117">
        <f>'Grunddaten § 2 SPU_40%_IST'!$I$18*Schlussrechnung!M182</f>
        <v>-9928.9868813135818</v>
      </c>
      <c r="R182" s="33"/>
    </row>
    <row r="183" spans="1:18" x14ac:dyDescent="0.25">
      <c r="A183" s="115">
        <v>61746</v>
      </c>
      <c r="B183" s="115" t="s">
        <v>176</v>
      </c>
      <c r="C183" s="115" t="s">
        <v>160</v>
      </c>
      <c r="D183" s="117">
        <f>Finanzkraft!H174</f>
        <v>5542405.8700000001</v>
      </c>
      <c r="E183" s="118">
        <f>'landesw Umlage § 2_IST'!E174</f>
        <v>2.6225020757027644E-3</v>
      </c>
      <c r="F183" s="118">
        <f>'bezirksw Umlage § 2_IST'!E174</f>
        <v>3.9310245622158797E-2</v>
      </c>
      <c r="G183" s="130"/>
      <c r="H183" s="130"/>
      <c r="I183" s="130"/>
      <c r="J183" s="130"/>
      <c r="K183" s="119">
        <f>'Umlage Gesamt § 2 PLAN'!AE174</f>
        <v>1184367.6929437923</v>
      </c>
      <c r="L183" s="119">
        <f>'Umlage Gesamt § 2_IST'!AM174</f>
        <v>1241678.1737429597</v>
      </c>
      <c r="M183" s="150">
        <f t="shared" si="2"/>
        <v>-57310.480799167417</v>
      </c>
      <c r="N183" s="119"/>
      <c r="O183" s="117">
        <f>'Grunddaten § 2 SPU_40%_IST'!$B$18*Schlussrechnung!M183</f>
        <v>-205.14428718665758</v>
      </c>
      <c r="P183" s="117">
        <f>'Grunddaten § 2 SPU_40%_IST'!$D$18*Schlussrechnung!M183</f>
        <v>-19255.665251660554</v>
      </c>
      <c r="Q183" s="117">
        <f>'Grunddaten § 2 SPU_40%_IST'!$I$18*Schlussrechnung!M183</f>
        <v>-37849.671260320203</v>
      </c>
      <c r="R183" s="33"/>
    </row>
    <row r="184" spans="1:18" x14ac:dyDescent="0.25">
      <c r="A184" s="115">
        <v>61748</v>
      </c>
      <c r="B184" s="115" t="s">
        <v>177</v>
      </c>
      <c r="C184" s="115" t="s">
        <v>160</v>
      </c>
      <c r="D184" s="117">
        <f>Finanzkraft!H175</f>
        <v>6617162.71</v>
      </c>
      <c r="E184" s="118">
        <f>'landesw Umlage § 2_IST'!E175</f>
        <v>3.1310451362231125E-3</v>
      </c>
      <c r="F184" s="118">
        <f>'bezirksw Umlage § 2_IST'!E175</f>
        <v>4.693310045370061E-2</v>
      </c>
      <c r="G184" s="130"/>
      <c r="H184" s="130"/>
      <c r="I184" s="130"/>
      <c r="J184" s="130"/>
      <c r="K184" s="119">
        <f>'Umlage Gesamt § 2 PLAN'!AE175</f>
        <v>1419920.1239638603</v>
      </c>
      <c r="L184" s="119">
        <f>'Umlage Gesamt § 2_IST'!AM175</f>
        <v>1482458.466924367</v>
      </c>
      <c r="M184" s="150">
        <f t="shared" si="2"/>
        <v>-62538.342960506678</v>
      </c>
      <c r="N184" s="119"/>
      <c r="O184" s="117">
        <f>'Grunddaten § 2 SPU_40%_IST'!$B$18*Schlussrechnung!M184</f>
        <v>-223.85754943193999</v>
      </c>
      <c r="P184" s="117">
        <f>'Grunddaten § 2 SPU_40%_IST'!$D$18*Schlussrechnung!M184</f>
        <v>-21012.167070469826</v>
      </c>
      <c r="Q184" s="117">
        <f>'Grunddaten § 2 SPU_40%_IST'!$I$18*Schlussrechnung!M184</f>
        <v>-41302.318340604914</v>
      </c>
      <c r="R184" s="33"/>
    </row>
    <row r="185" spans="1:18" x14ac:dyDescent="0.25">
      <c r="A185" s="115">
        <v>61750</v>
      </c>
      <c r="B185" s="115" t="s">
        <v>178</v>
      </c>
      <c r="C185" s="115" t="s">
        <v>160</v>
      </c>
      <c r="D185" s="117">
        <f>Finanzkraft!H176</f>
        <v>2251736.44</v>
      </c>
      <c r="E185" s="118">
        <f>'landesw Umlage § 2_IST'!E176</f>
        <v>1.0654548992521822E-3</v>
      </c>
      <c r="F185" s="118">
        <f>'bezirksw Umlage § 2_IST'!E176</f>
        <v>1.5970738089010689E-2</v>
      </c>
      <c r="G185" s="130"/>
      <c r="H185" s="130"/>
      <c r="I185" s="130"/>
      <c r="J185" s="130"/>
      <c r="K185" s="119">
        <f>'Umlage Gesamt § 2 PLAN'!AE176</f>
        <v>480742.37034895056</v>
      </c>
      <c r="L185" s="119">
        <f>'Umlage Gesamt § 2_IST'!AM176</f>
        <v>504461.79080884822</v>
      </c>
      <c r="M185" s="150">
        <f t="shared" si="2"/>
        <v>-23719.420459897665</v>
      </c>
      <c r="N185" s="119"/>
      <c r="O185" s="117">
        <f>'Grunddaten § 2 SPU_40%_IST'!$B$18*Schlussrechnung!M185</f>
        <v>-84.904253722418929</v>
      </c>
      <c r="P185" s="117">
        <f>'Grunddaten § 2 SPU_40%_IST'!$D$18*Schlussrechnung!M185</f>
        <v>-7969.4536491449762</v>
      </c>
      <c r="Q185" s="117">
        <f>'Grunddaten § 2 SPU_40%_IST'!$I$18*Schlussrechnung!M185</f>
        <v>-15665.062557030271</v>
      </c>
      <c r="R185" s="33"/>
    </row>
    <row r="186" spans="1:18" x14ac:dyDescent="0.25">
      <c r="A186" s="115">
        <v>61751</v>
      </c>
      <c r="B186" s="115" t="s">
        <v>179</v>
      </c>
      <c r="C186" s="115" t="s">
        <v>160</v>
      </c>
      <c r="D186" s="117">
        <f>Finanzkraft!H177</f>
        <v>2936430.09</v>
      </c>
      <c r="E186" s="118">
        <f>'landesw Umlage § 2_IST'!E177</f>
        <v>1.3894316271321817E-3</v>
      </c>
      <c r="F186" s="118">
        <f>'bezirksw Umlage § 2_IST'!E177</f>
        <v>2.0827018229575788E-2</v>
      </c>
      <c r="G186" s="130"/>
      <c r="H186" s="130"/>
      <c r="I186" s="130"/>
      <c r="J186" s="130"/>
      <c r="K186" s="119">
        <f>'Umlage Gesamt § 2 PLAN'!AE177</f>
        <v>622876.2923608406</v>
      </c>
      <c r="L186" s="119">
        <f>'Umlage Gesamt § 2_IST'!AM177</f>
        <v>657855.31355809444</v>
      </c>
      <c r="M186" s="150">
        <f t="shared" si="2"/>
        <v>-34979.021197253838</v>
      </c>
      <c r="N186" s="119"/>
      <c r="O186" s="117">
        <f>'Grunddaten § 2 SPU_40%_IST'!$B$18*Schlussrechnung!M186</f>
        <v>-125.20827377357949</v>
      </c>
      <c r="P186" s="117">
        <f>'Grunddaten § 2 SPU_40%_IST'!$D$18*Schlussrechnung!M186</f>
        <v>-11752.550556421849</v>
      </c>
      <c r="Q186" s="117">
        <f>'Grunddaten § 2 SPU_40%_IST'!$I$18*Schlussrechnung!M186</f>
        <v>-23101.262367058411</v>
      </c>
      <c r="R186" s="33"/>
    </row>
    <row r="187" spans="1:18" x14ac:dyDescent="0.25">
      <c r="A187" s="115">
        <v>61756</v>
      </c>
      <c r="B187" s="115" t="s">
        <v>180</v>
      </c>
      <c r="C187" s="115" t="s">
        <v>160</v>
      </c>
      <c r="D187" s="117">
        <f>Finanzkraft!H178</f>
        <v>5915684.2800000003</v>
      </c>
      <c r="E187" s="118">
        <f>'landesw Umlage § 2_IST'!E178</f>
        <v>2.7991263482661931E-3</v>
      </c>
      <c r="F187" s="118">
        <f>'bezirksw Umlage § 2_IST'!E178</f>
        <v>4.1957772044208592E-2</v>
      </c>
      <c r="G187" s="130"/>
      <c r="H187" s="130"/>
      <c r="I187" s="130"/>
      <c r="J187" s="130"/>
      <c r="K187" s="119">
        <f>'Umlage Gesamt § 2 PLAN'!AE178</f>
        <v>1253470.3281068827</v>
      </c>
      <c r="L187" s="119">
        <f>'Umlage Gesamt § 2_IST'!AM178</f>
        <v>1325304.6105824679</v>
      </c>
      <c r="M187" s="150">
        <f t="shared" si="2"/>
        <v>-71834.282475585118</v>
      </c>
      <c r="N187" s="119"/>
      <c r="O187" s="117">
        <f>'Grunddaten § 2 SPU_40%_IST'!$B$18*Schlussrechnung!M187</f>
        <v>-257.13259544374654</v>
      </c>
      <c r="P187" s="117">
        <f>'Grunddaten § 2 SPU_40%_IST'!$D$18*Schlussrechnung!M187</f>
        <v>-24135.49629412964</v>
      </c>
      <c r="Q187" s="117">
        <f>'Grunddaten § 2 SPU_40%_IST'!$I$18*Schlussrechnung!M187</f>
        <v>-47441.653586011736</v>
      </c>
      <c r="R187" s="33"/>
    </row>
    <row r="188" spans="1:18" x14ac:dyDescent="0.25">
      <c r="A188" s="115">
        <v>61757</v>
      </c>
      <c r="B188" s="115" t="s">
        <v>181</v>
      </c>
      <c r="C188" s="115" t="s">
        <v>160</v>
      </c>
      <c r="D188" s="117">
        <f>Finanzkraft!H179</f>
        <v>6607450.7800000003</v>
      </c>
      <c r="E188" s="118">
        <f>'landesw Umlage § 2_IST'!E179</f>
        <v>3.1264497389928338E-3</v>
      </c>
      <c r="F188" s="118">
        <f>'bezirksw Umlage § 2_IST'!E179</f>
        <v>4.6864217307514638E-2</v>
      </c>
      <c r="G188" s="130"/>
      <c r="H188" s="130"/>
      <c r="I188" s="130"/>
      <c r="J188" s="130"/>
      <c r="K188" s="119">
        <f>'Umlage Gesamt § 2 PLAN'!AE179</f>
        <v>1401735.0618776109</v>
      </c>
      <c r="L188" s="119">
        <f>'Umlage Gesamt § 2_IST'!AM179</f>
        <v>1480282.6804899608</v>
      </c>
      <c r="M188" s="150">
        <f t="shared" si="2"/>
        <v>-78547.618612349965</v>
      </c>
      <c r="N188" s="119"/>
      <c r="O188" s="117">
        <f>'Grunddaten § 2 SPU_40%_IST'!$B$18*Schlussrechnung!M188</f>
        <v>-281.16314862034909</v>
      </c>
      <c r="P188" s="117">
        <f>'Grunddaten § 2 SPU_40%_IST'!$D$18*Schlussrechnung!M188</f>
        <v>-26391.10035762404</v>
      </c>
      <c r="Q188" s="117">
        <f>'Grunddaten § 2 SPU_40%_IST'!$I$18*Schlussrechnung!M188</f>
        <v>-51875.355106105577</v>
      </c>
      <c r="R188" s="33"/>
    </row>
    <row r="189" spans="1:18" x14ac:dyDescent="0.25">
      <c r="A189" s="115">
        <v>61758</v>
      </c>
      <c r="B189" s="115" t="s">
        <v>182</v>
      </c>
      <c r="C189" s="115" t="s">
        <v>160</v>
      </c>
      <c r="D189" s="117">
        <f>Finanzkraft!H180</f>
        <v>2766864.84</v>
      </c>
      <c r="E189" s="118">
        <f>'landesw Umlage § 2_IST'!E180</f>
        <v>1.3091983799607581E-3</v>
      </c>
      <c r="F189" s="118">
        <f>'bezirksw Umlage § 2_IST'!E180</f>
        <v>1.9624354299356842E-2</v>
      </c>
      <c r="G189" s="130"/>
      <c r="H189" s="130"/>
      <c r="I189" s="130"/>
      <c r="J189" s="130"/>
      <c r="K189" s="119">
        <f>'Umlage Gesamt § 2 PLAN'!AE180</f>
        <v>594898.99351332721</v>
      </c>
      <c r="L189" s="119">
        <f>'Umlage Gesamt § 2_IST'!AM180</f>
        <v>619867.21328382357</v>
      </c>
      <c r="M189" s="150">
        <f t="shared" si="2"/>
        <v>-24968.219770496362</v>
      </c>
      <c r="N189" s="119"/>
      <c r="O189" s="117">
        <f>'Grunddaten § 2 SPU_40%_IST'!$B$18*Schlussrechnung!M189</f>
        <v>-89.374361822012474</v>
      </c>
      <c r="P189" s="117">
        <f>'Grunddaten § 2 SPU_40%_IST'!$D$18*Schlussrechnung!M189</f>
        <v>-8389.0359167525148</v>
      </c>
      <c r="Q189" s="117">
        <f>'Grunddaten § 2 SPU_40%_IST'!$I$18*Schlussrechnung!M189</f>
        <v>-16489.809491921835</v>
      </c>
      <c r="R189" s="33"/>
    </row>
    <row r="190" spans="1:18" x14ac:dyDescent="0.25">
      <c r="A190" s="115">
        <v>61759</v>
      </c>
      <c r="B190" s="115" t="s">
        <v>183</v>
      </c>
      <c r="C190" s="115" t="s">
        <v>160</v>
      </c>
      <c r="D190" s="117">
        <f>Finanzkraft!H181</f>
        <v>2405813.88</v>
      </c>
      <c r="E190" s="118">
        <f>'landesw Umlage § 2_IST'!E181</f>
        <v>1.1383597740839072E-3</v>
      </c>
      <c r="F190" s="118">
        <f>'bezirksw Umlage § 2_IST'!E181</f>
        <v>1.7063552681319396E-2</v>
      </c>
      <c r="G190" s="130"/>
      <c r="H190" s="130"/>
      <c r="I190" s="130"/>
      <c r="J190" s="130"/>
      <c r="K190" s="119">
        <f>'Umlage Gesamt § 2 PLAN'!AE181</f>
        <v>509165.77061203122</v>
      </c>
      <c r="L190" s="119">
        <f>'Umlage Gesamt § 2_IST'!AM181</f>
        <v>538980.12071856135</v>
      </c>
      <c r="M190" s="150">
        <f t="shared" si="2"/>
        <v>-29814.350106530124</v>
      </c>
      <c r="N190" s="119"/>
      <c r="O190" s="117">
        <f>'Grunddaten § 2 SPU_40%_IST'!$B$18*Schlussrechnung!M190</f>
        <v>-106.72120553255637</v>
      </c>
      <c r="P190" s="117">
        <f>'Grunddaten § 2 SPU_40%_IST'!$D$18*Schlussrechnung!M190</f>
        <v>-10017.280213700362</v>
      </c>
      <c r="Q190" s="117">
        <f>'Grunddaten § 2 SPU_40%_IST'!$I$18*Schlussrechnung!M190</f>
        <v>-19690.348687297206</v>
      </c>
      <c r="R190" s="33"/>
    </row>
    <row r="191" spans="1:18" x14ac:dyDescent="0.25">
      <c r="A191" s="115">
        <v>61760</v>
      </c>
      <c r="B191" s="115" t="s">
        <v>184</v>
      </c>
      <c r="C191" s="115" t="s">
        <v>160</v>
      </c>
      <c r="D191" s="117">
        <f>Finanzkraft!H182</f>
        <v>19580808.100000001</v>
      </c>
      <c r="E191" s="118">
        <f>'landesw Umlage § 2_IST'!E182</f>
        <v>9.265057646560897E-3</v>
      </c>
      <c r="F191" s="118">
        <f>'bezirksw Umlage § 2_IST'!E182</f>
        <v>0.1388794674994375</v>
      </c>
      <c r="G191" s="130"/>
      <c r="H191" s="130"/>
      <c r="I191" s="130"/>
      <c r="J191" s="130"/>
      <c r="K191" s="119">
        <f>'Umlage Gesamt § 2 PLAN'!AE182</f>
        <v>4168903.5772392969</v>
      </c>
      <c r="L191" s="119">
        <f>'Umlage Gesamt § 2_IST'!AM182</f>
        <v>4386734.3194083609</v>
      </c>
      <c r="M191" s="150">
        <f t="shared" si="2"/>
        <v>-217830.742169064</v>
      </c>
      <c r="N191" s="119"/>
      <c r="O191" s="117">
        <f>'Grunddaten § 2 SPU_40%_IST'!$B$18*Schlussrechnung!M191</f>
        <v>-779.73054328768467</v>
      </c>
      <c r="P191" s="117">
        <f>'Grunddaten § 2 SPU_40%_IST'!$D$18*Schlussrechnung!M191</f>
        <v>-73188.634857678786</v>
      </c>
      <c r="Q191" s="117">
        <f>'Grunddaten § 2 SPU_40%_IST'!$I$18*Schlussrechnung!M191</f>
        <v>-143862.37676809754</v>
      </c>
      <c r="R191" s="33"/>
    </row>
    <row r="192" spans="1:18" x14ac:dyDescent="0.25">
      <c r="A192" s="115">
        <v>61761</v>
      </c>
      <c r="B192" s="115" t="s">
        <v>185</v>
      </c>
      <c r="C192" s="115" t="s">
        <v>160</v>
      </c>
      <c r="D192" s="117">
        <f>Finanzkraft!H183</f>
        <v>1796424.44</v>
      </c>
      <c r="E192" s="118">
        <f>'landesw Umlage § 2_IST'!E183</f>
        <v>8.5001476493152888E-4</v>
      </c>
      <c r="F192" s="118">
        <f>'bezirksw Umlage § 2_IST'!E183</f>
        <v>1.2741377595655776E-2</v>
      </c>
      <c r="G192" s="130"/>
      <c r="H192" s="130"/>
      <c r="I192" s="130"/>
      <c r="J192" s="130"/>
      <c r="K192" s="119">
        <f>'Umlage Gesamt § 2 PLAN'!AE183</f>
        <v>379485.54642375256</v>
      </c>
      <c r="L192" s="119">
        <f>'Umlage Gesamt § 2_IST'!AM183</f>
        <v>402457.17658465495</v>
      </c>
      <c r="M192" s="150">
        <f t="shared" si="2"/>
        <v>-22971.630160902394</v>
      </c>
      <c r="N192" s="119"/>
      <c r="O192" s="117">
        <f>'Grunddaten § 2 SPU_40%_IST'!$B$18*Schlussrechnung!M192</f>
        <v>-82.227519803712894</v>
      </c>
      <c r="P192" s="117">
        <f>'Grunddaten § 2 SPU_40%_IST'!$D$18*Schlussrechnung!M192</f>
        <v>-7718.2046720800117</v>
      </c>
      <c r="Q192" s="117">
        <f>'Grunddaten § 2 SPU_40%_IST'!$I$18*Schlussrechnung!M192</f>
        <v>-15171.197969018669</v>
      </c>
      <c r="R192" s="33"/>
    </row>
    <row r="193" spans="1:21" x14ac:dyDescent="0.25">
      <c r="A193" s="115">
        <v>61762</v>
      </c>
      <c r="B193" s="115" t="s">
        <v>186</v>
      </c>
      <c r="C193" s="115" t="s">
        <v>160</v>
      </c>
      <c r="D193" s="117">
        <f>Finanzkraft!H184</f>
        <v>2645696.34</v>
      </c>
      <c r="E193" s="118">
        <f>'landesw Umlage § 2_IST'!E184</f>
        <v>1.2518650394921739E-3</v>
      </c>
      <c r="F193" s="118">
        <f>'bezirksw Umlage § 2_IST'!E184</f>
        <v>1.8764950710303457E-2</v>
      </c>
      <c r="G193" s="130"/>
      <c r="H193" s="130"/>
      <c r="I193" s="130"/>
      <c r="J193" s="130"/>
      <c r="K193" s="119">
        <f>'Umlage Gesamt § 2 PLAN'!AE184</f>
        <v>567156.2053381002</v>
      </c>
      <c r="L193" s="119">
        <f>'Umlage Gesamt § 2_IST'!AM184</f>
        <v>592721.5503128845</v>
      </c>
      <c r="M193" s="150">
        <f t="shared" si="2"/>
        <v>-25565.344974784297</v>
      </c>
      <c r="N193" s="119"/>
      <c r="O193" s="117">
        <f>'Grunddaten § 2 SPU_40%_IST'!$B$18*Schlussrechnung!M193</f>
        <v>-91.511786298071229</v>
      </c>
      <c r="P193" s="117">
        <f>'Grunddaten § 2 SPU_40%_IST'!$D$18*Schlussrechnung!M193</f>
        <v>-8589.6631473526286</v>
      </c>
      <c r="Q193" s="117">
        <f>'Grunddaten § 2 SPU_40%_IST'!$I$18*Schlussrechnung!M193</f>
        <v>-16884.170041133599</v>
      </c>
      <c r="R193" s="33"/>
    </row>
    <row r="194" spans="1:21" x14ac:dyDescent="0.25">
      <c r="A194" s="115">
        <v>61763</v>
      </c>
      <c r="B194" s="115" t="s">
        <v>187</v>
      </c>
      <c r="C194" s="115" t="s">
        <v>160</v>
      </c>
      <c r="D194" s="117">
        <f>Finanzkraft!H185</f>
        <v>5840084.8399999999</v>
      </c>
      <c r="E194" s="118">
        <f>'landesw Umlage § 2_IST'!E185</f>
        <v>2.7633549354587859E-3</v>
      </c>
      <c r="F194" s="118">
        <f>'bezirksw Umlage § 2_IST'!E185</f>
        <v>4.1421573031540891E-2</v>
      </c>
      <c r="G194" s="130"/>
      <c r="H194" s="130"/>
      <c r="I194" s="130"/>
      <c r="J194" s="130"/>
      <c r="K194" s="119">
        <f>'Umlage Gesamt § 2 PLAN'!AE185</f>
        <v>1241057.396456558</v>
      </c>
      <c r="L194" s="119">
        <f>'Umlage Gesamt § 2_IST'!AM185</f>
        <v>1308367.8908984596</v>
      </c>
      <c r="M194" s="150">
        <f t="shared" si="2"/>
        <v>-67310.494441901566</v>
      </c>
      <c r="N194" s="119"/>
      <c r="O194" s="117">
        <f>'Grunddaten § 2 SPU_40%_IST'!$B$18*Schlussrechnung!M194</f>
        <v>-240.93958399780126</v>
      </c>
      <c r="P194" s="117">
        <f>'Grunddaten § 2 SPU_40%_IST'!$D$18*Schlussrechnung!M194</f>
        <v>-22615.555319435465</v>
      </c>
      <c r="Q194" s="117">
        <f>'Grunddaten § 2 SPU_40%_IST'!$I$18*Schlussrechnung!M194</f>
        <v>-44453.999538468299</v>
      </c>
      <c r="R194" s="33"/>
    </row>
    <row r="195" spans="1:21" x14ac:dyDescent="0.25">
      <c r="A195" s="115">
        <v>61764</v>
      </c>
      <c r="B195" s="115" t="s">
        <v>188</v>
      </c>
      <c r="C195" s="115" t="s">
        <v>160</v>
      </c>
      <c r="D195" s="117">
        <f>Finanzkraft!H186</f>
        <v>5524439.5499999998</v>
      </c>
      <c r="E195" s="118">
        <f>'landesw Umlage § 2_IST'!E186</f>
        <v>2.6140009459410889E-3</v>
      </c>
      <c r="F195" s="118">
        <f>'bezirksw Umlage § 2_IST'!E186</f>
        <v>3.9182817124735113E-2</v>
      </c>
      <c r="G195" s="130"/>
      <c r="H195" s="130"/>
      <c r="I195" s="130"/>
      <c r="J195" s="130"/>
      <c r="K195" s="119">
        <f>'Umlage Gesamt § 2 PLAN'!AE186</f>
        <v>1170648.3589964095</v>
      </c>
      <c r="L195" s="119">
        <f>'Umlage Gesamt § 2_IST'!AM186</f>
        <v>1237653.1369755813</v>
      </c>
      <c r="M195" s="150">
        <f t="shared" si="2"/>
        <v>-67004.777979171835</v>
      </c>
      <c r="N195" s="119"/>
      <c r="O195" s="117">
        <f>'Grunddaten § 2 SPU_40%_IST'!$B$18*Schlussrechnung!M195</f>
        <v>-239.84526433840611</v>
      </c>
      <c r="P195" s="117">
        <f>'Grunddaten § 2 SPU_40%_IST'!$D$18*Schlussrechnung!M195</f>
        <v>-22512.838088901764</v>
      </c>
      <c r="Q195" s="117">
        <f>'Grunddaten § 2 SPU_40%_IST'!$I$18*Schlussrechnung!M195</f>
        <v>-44252.09462593167</v>
      </c>
      <c r="R195" s="33"/>
    </row>
    <row r="196" spans="1:21" x14ac:dyDescent="0.25">
      <c r="A196" s="115">
        <v>61765</v>
      </c>
      <c r="B196" s="115" t="s">
        <v>189</v>
      </c>
      <c r="C196" s="115" t="s">
        <v>160</v>
      </c>
      <c r="D196" s="117">
        <f>Finanzkraft!H187</f>
        <v>8784537.2799999993</v>
      </c>
      <c r="E196" s="118">
        <f>'landesw Umlage § 2_IST'!E187</f>
        <v>4.1565825006764281E-3</v>
      </c>
      <c r="F196" s="118">
        <f>'bezirksw Umlage § 2_IST'!E187</f>
        <v>6.2305490838008716E-2</v>
      </c>
      <c r="G196" s="130"/>
      <c r="H196" s="130"/>
      <c r="I196" s="130"/>
      <c r="J196" s="130"/>
      <c r="K196" s="119">
        <f>'Umlage Gesamt § 2 PLAN'!AE187</f>
        <v>1871434.3176218036</v>
      </c>
      <c r="L196" s="119">
        <f>'Umlage Gesamt § 2_IST'!AM187</f>
        <v>1968020.4703246218</v>
      </c>
      <c r="M196" s="150">
        <f t="shared" si="2"/>
        <v>-96586.152702818159</v>
      </c>
      <c r="N196" s="119"/>
      <c r="O196" s="117">
        <f>'Grunddaten § 2 SPU_40%_IST'!$B$18*Schlussrechnung!M196</f>
        <v>-345.73252871068468</v>
      </c>
      <c r="P196" s="117">
        <f>'Grunddaten § 2 SPU_40%_IST'!$D$18*Schlussrechnung!M196</f>
        <v>-32451.841241894705</v>
      </c>
      <c r="Q196" s="117">
        <f>'Grunddaten § 2 SPU_40%_IST'!$I$18*Schlussrechnung!M196</f>
        <v>-63788.578932212775</v>
      </c>
      <c r="R196" s="33"/>
    </row>
    <row r="197" spans="1:21" x14ac:dyDescent="0.25">
      <c r="A197" s="115">
        <v>61766</v>
      </c>
      <c r="B197" s="115" t="s">
        <v>160</v>
      </c>
      <c r="C197" s="115" t="s">
        <v>160</v>
      </c>
      <c r="D197" s="117">
        <f>Finanzkraft!H188</f>
        <v>26594217.670000002</v>
      </c>
      <c r="E197" s="118">
        <f>'landesw Umlage § 2_IST'!E188</f>
        <v>1.2583595044667151E-2</v>
      </c>
      <c r="F197" s="118">
        <f>'bezirksw Umlage § 2_IST'!E188</f>
        <v>0.18862300114027117</v>
      </c>
      <c r="G197" s="130"/>
      <c r="H197" s="130"/>
      <c r="I197" s="130"/>
      <c r="J197" s="130"/>
      <c r="K197" s="119">
        <f>'Umlage Gesamt § 2 PLAN'!AE188</f>
        <v>5618111.8828404583</v>
      </c>
      <c r="L197" s="119">
        <f>'Umlage Gesamt § 2_IST'!AM188</f>
        <v>5957964.8988442523</v>
      </c>
      <c r="M197" s="150">
        <f t="shared" si="2"/>
        <v>-339853.01600379404</v>
      </c>
      <c r="N197" s="119"/>
      <c r="O197" s="117">
        <f>'Grunddaten § 2 SPU_40%_IST'!$B$18*Schlussrechnung!M197</f>
        <v>-1216.5122983464294</v>
      </c>
      <c r="P197" s="117">
        <f>'Grunddaten § 2 SPU_40%_IST'!$D$18*Schlussrechnung!M197</f>
        <v>-114186.7215155411</v>
      </c>
      <c r="Q197" s="117">
        <f>'Grunddaten § 2 SPU_40%_IST'!$I$18*Schlussrechnung!M197</f>
        <v>-224449.78218990652</v>
      </c>
      <c r="R197" s="33"/>
    </row>
    <row r="198" spans="1:21" s="82" customFormat="1" x14ac:dyDescent="0.25">
      <c r="A198" s="187" t="s">
        <v>383</v>
      </c>
      <c r="B198" s="188"/>
      <c r="C198" s="189"/>
      <c r="D198" s="117"/>
      <c r="E198" s="118"/>
      <c r="F198" s="118"/>
      <c r="G198" s="130">
        <f>'Grunddaten § 2 SPU_100% PLAN'!M12</f>
        <v>74950102.097118229</v>
      </c>
      <c r="H198" s="130">
        <f>'Grunddaten § 2 SPU_40% PLAN'!M12</f>
        <v>29980040.838847294</v>
      </c>
      <c r="I198" s="130">
        <f>'Grunddaten § 2 SPU_100%_IST'!M12</f>
        <v>84252220.086666659</v>
      </c>
      <c r="J198" s="130">
        <f>'Grunddaten § 2 SPU_40%_IST'!N12</f>
        <v>33700888.034666657</v>
      </c>
      <c r="K198" s="119"/>
      <c r="L198" s="119"/>
      <c r="M198" s="150"/>
      <c r="N198" s="119"/>
      <c r="O198" s="117"/>
      <c r="P198" s="117"/>
      <c r="Q198" s="117"/>
      <c r="R198" s="33"/>
      <c r="S198" s="112"/>
      <c r="T198" s="112"/>
      <c r="U198" s="112"/>
    </row>
    <row r="199" spans="1:21" x14ac:dyDescent="0.25">
      <c r="A199" s="115">
        <v>62007</v>
      </c>
      <c r="B199" s="115" t="s">
        <v>190</v>
      </c>
      <c r="C199" s="115" t="s">
        <v>191</v>
      </c>
      <c r="D199" s="117">
        <f>Finanzkraft!H189</f>
        <v>11221411.43</v>
      </c>
      <c r="E199" s="118">
        <f>'landesw Umlage § 2_IST'!E189</f>
        <v>5.3096390733091015E-3</v>
      </c>
      <c r="F199" s="118">
        <f>'bezirksw Umlage § 2_IST'!E189</f>
        <v>0.10380000690423728</v>
      </c>
      <c r="G199" s="129"/>
      <c r="H199" s="129"/>
      <c r="I199" s="129"/>
      <c r="J199" s="129"/>
      <c r="K199" s="119">
        <f>'Umlage Gesamt § 2 PLAN'!AE189</f>
        <v>3034831.391920113</v>
      </c>
      <c r="L199" s="119">
        <f>'Umlage Gesamt § 2_IST'!AM189</f>
        <v>3391880.9190332503</v>
      </c>
      <c r="M199" s="150">
        <f t="shared" si="2"/>
        <v>-357049.5271131373</v>
      </c>
      <c r="N199" s="119"/>
      <c r="O199" s="117">
        <f>'Grunddaten § 2 SPU_40%_IST'!$B$18*Schlussrechnung!M199</f>
        <v>-1278.0676362956253</v>
      </c>
      <c r="P199" s="117">
        <f>'Grunddaten § 2 SPU_40%_IST'!$D$18*Schlussrechnung!M199</f>
        <v>-119964.55232066647</v>
      </c>
      <c r="Q199" s="117">
        <f>'Grunddaten § 2 SPU_40%_IST'!$I$18*Schlussrechnung!M199</f>
        <v>-235806.90715617521</v>
      </c>
      <c r="R199" s="33"/>
    </row>
    <row r="200" spans="1:21" x14ac:dyDescent="0.25">
      <c r="A200" s="115">
        <v>62008</v>
      </c>
      <c r="B200" s="115" t="s">
        <v>192</v>
      </c>
      <c r="C200" s="115" t="s">
        <v>191</v>
      </c>
      <c r="D200" s="117">
        <f>Finanzkraft!H190</f>
        <v>1679936.67</v>
      </c>
      <c r="E200" s="118">
        <f>'landesw Umlage § 2_IST'!E190</f>
        <v>7.9489620707337148E-4</v>
      </c>
      <c r="F200" s="118">
        <f>'bezirksw Umlage § 2_IST'!E190</f>
        <v>1.553970630454652E-2</v>
      </c>
      <c r="G200" s="129"/>
      <c r="H200" s="129"/>
      <c r="I200" s="129"/>
      <c r="J200" s="129"/>
      <c r="K200" s="119">
        <f>'Umlage Gesamt § 2 PLAN'!AE190</f>
        <v>450503.83568103559</v>
      </c>
      <c r="L200" s="119">
        <f>'Umlage Gesamt § 2_IST'!AM190</f>
        <v>507792.19456506975</v>
      </c>
      <c r="M200" s="150">
        <f t="shared" si="2"/>
        <v>-57288.358884034154</v>
      </c>
      <c r="N200" s="119"/>
      <c r="O200" s="117">
        <f>'Grunddaten § 2 SPU_40%_IST'!$B$18*Schlussrechnung!M200</f>
        <v>-205.06510124286626</v>
      </c>
      <c r="P200" s="117">
        <f>'Grunddaten § 2 SPU_40%_IST'!$D$18*Schlussrechnung!M200</f>
        <v>-19248.232541507161</v>
      </c>
      <c r="Q200" s="117">
        <f>'Grunddaten § 2 SPU_40%_IST'!$I$18*Schlussrechnung!M200</f>
        <v>-37835.061241284129</v>
      </c>
      <c r="R200" s="33"/>
    </row>
    <row r="201" spans="1:21" x14ac:dyDescent="0.25">
      <c r="A201" s="115">
        <v>62010</v>
      </c>
      <c r="B201" s="115" t="s">
        <v>193</v>
      </c>
      <c r="C201" s="115" t="s">
        <v>191</v>
      </c>
      <c r="D201" s="117">
        <f>Finanzkraft!H191</f>
        <v>640406.30000000005</v>
      </c>
      <c r="E201" s="118">
        <f>'landesw Umlage § 2_IST'!E191</f>
        <v>3.0302126737663971E-4</v>
      </c>
      <c r="F201" s="118">
        <f>'bezirksw Umlage § 2_IST'!E191</f>
        <v>5.9238696287172007E-3</v>
      </c>
      <c r="G201" s="129"/>
      <c r="H201" s="129"/>
      <c r="I201" s="129"/>
      <c r="J201" s="129"/>
      <c r="K201" s="119">
        <f>'Umlage Gesamt § 2 PLAN'!AE191</f>
        <v>171065.31729361691</v>
      </c>
      <c r="L201" s="119">
        <f>'Umlage Gesamt § 2_IST'!AM191</f>
        <v>193574.74974952266</v>
      </c>
      <c r="M201" s="150">
        <f t="shared" si="2"/>
        <v>-22509.432455905742</v>
      </c>
      <c r="N201" s="119"/>
      <c r="O201" s="117">
        <f>'Grunddaten § 2 SPU_40%_IST'!$B$18*Schlussrechnung!M201</f>
        <v>-80.573071657254047</v>
      </c>
      <c r="P201" s="117">
        <f>'Grunddaten § 2 SPU_40%_IST'!$D$18*Schlussrechnung!M201</f>
        <v>-7562.9115361056474</v>
      </c>
      <c r="Q201" s="117">
        <f>'Grunddaten § 2 SPU_40%_IST'!$I$18*Schlussrechnung!M201</f>
        <v>-14865.947848142841</v>
      </c>
      <c r="R201" s="33"/>
    </row>
    <row r="202" spans="1:21" x14ac:dyDescent="0.25">
      <c r="A202" s="115">
        <v>62014</v>
      </c>
      <c r="B202" s="115" t="s">
        <v>194</v>
      </c>
      <c r="C202" s="115" t="s">
        <v>191</v>
      </c>
      <c r="D202" s="117">
        <f>Finanzkraft!H192</f>
        <v>2681440.96</v>
      </c>
      <c r="E202" s="118">
        <f>'landesw Umlage § 2_IST'!E192</f>
        <v>1.2687783335280014E-3</v>
      </c>
      <c r="F202" s="118">
        <f>'bezirksw Umlage § 2_IST'!E192</f>
        <v>2.4803795128408784E-2</v>
      </c>
      <c r="G202" s="130"/>
      <c r="H202" s="130"/>
      <c r="I202" s="130"/>
      <c r="J202" s="130"/>
      <c r="K202" s="119">
        <f>'Umlage Gesamt § 2 PLAN'!AE192</f>
        <v>733683.45821891085</v>
      </c>
      <c r="L202" s="119">
        <f>'Umlage Gesamt § 2_IST'!AM192</f>
        <v>810515.54739564506</v>
      </c>
      <c r="M202" s="150">
        <f t="shared" si="2"/>
        <v>-76832.089176734211</v>
      </c>
      <c r="N202" s="119"/>
      <c r="O202" s="117">
        <f>'Grunddaten § 2 SPU_40%_IST'!$B$18*Schlussrechnung!M202</f>
        <v>-275.02236846444026</v>
      </c>
      <c r="P202" s="117">
        <f>'Grunddaten § 2 SPU_40%_IST'!$D$18*Schlussrechnung!M202</f>
        <v>-25814.702112818755</v>
      </c>
      <c r="Q202" s="117">
        <f>'Grunddaten § 2 SPU_40%_IST'!$I$18*Schlussrechnung!M202</f>
        <v>-50742.364695451019</v>
      </c>
      <c r="R202" s="33"/>
    </row>
    <row r="203" spans="1:21" x14ac:dyDescent="0.25">
      <c r="A203" s="115">
        <v>62021</v>
      </c>
      <c r="B203" s="115" t="s">
        <v>195</v>
      </c>
      <c r="C203" s="115" t="s">
        <v>191</v>
      </c>
      <c r="D203" s="117">
        <f>Finanzkraft!H193</f>
        <v>533188.99</v>
      </c>
      <c r="E203" s="118">
        <f>'landesw Umlage § 2_IST'!E193</f>
        <v>2.522892162383013E-4</v>
      </c>
      <c r="F203" s="118">
        <f>'bezirksw Umlage § 2_IST'!E193</f>
        <v>4.9320908682931432E-3</v>
      </c>
      <c r="G203" s="130"/>
      <c r="H203" s="130"/>
      <c r="I203" s="130"/>
      <c r="J203" s="130"/>
      <c r="K203" s="119">
        <f>'Umlage Gesamt § 2 PLAN'!AE193</f>
        <v>145496.31228050785</v>
      </c>
      <c r="L203" s="119">
        <f>'Umlage Gesamt § 2_IST'!AM193</f>
        <v>161166.31786484728</v>
      </c>
      <c r="M203" s="150">
        <f t="shared" si="2"/>
        <v>-15670.005584339437</v>
      </c>
      <c r="N203" s="119"/>
      <c r="O203" s="117">
        <f>'Grunddaten § 2 SPU_40%_IST'!$B$18*Schlussrechnung!M203</f>
        <v>-56.091173568673987</v>
      </c>
      <c r="P203" s="117">
        <f>'Grunddaten § 2 SPU_40%_IST'!$D$18*Schlussrechnung!M203</f>
        <v>-5264.9424296589605</v>
      </c>
      <c r="Q203" s="117">
        <f>'Grunddaten § 2 SPU_40%_IST'!$I$18*Schlussrechnung!M203</f>
        <v>-10348.971981111803</v>
      </c>
      <c r="R203" s="33"/>
    </row>
    <row r="204" spans="1:21" x14ac:dyDescent="0.25">
      <c r="A204" s="115">
        <v>62026</v>
      </c>
      <c r="B204" s="115" t="s">
        <v>196</v>
      </c>
      <c r="C204" s="115" t="s">
        <v>191</v>
      </c>
      <c r="D204" s="117">
        <f>Finanzkraft!H194</f>
        <v>1108415.54</v>
      </c>
      <c r="E204" s="118">
        <f>'landesw Umlage § 2_IST'!E194</f>
        <v>5.2446935907838894E-4</v>
      </c>
      <c r="F204" s="118">
        <f>'bezirksw Umlage § 2_IST'!E194</f>
        <v>1.0253036476068671E-2</v>
      </c>
      <c r="G204" s="130"/>
      <c r="H204" s="130"/>
      <c r="I204" s="130"/>
      <c r="J204" s="130"/>
      <c r="K204" s="119">
        <f>'Umlage Gesamt § 2 PLAN'!AE194</f>
        <v>301482.20271480805</v>
      </c>
      <c r="L204" s="119">
        <f>'Umlage Gesamt § 2_IST'!AM194</f>
        <v>335039.27237127745</v>
      </c>
      <c r="M204" s="150">
        <f t="shared" si="2"/>
        <v>-33557.069656469394</v>
      </c>
      <c r="N204" s="119"/>
      <c r="O204" s="117">
        <f>'Grunddaten § 2 SPU_40%_IST'!$B$18*Schlussrechnung!M204</f>
        <v>-120.11836297226526</v>
      </c>
      <c r="P204" s="117">
        <f>'Grunddaten § 2 SPU_40%_IST'!$D$18*Schlussrechnung!M204</f>
        <v>-11274.791122342454</v>
      </c>
      <c r="Q204" s="117">
        <f>'Grunddaten § 2 SPU_40%_IST'!$I$18*Schlussrechnung!M204</f>
        <v>-22162.160171154675</v>
      </c>
      <c r="R204" s="33"/>
    </row>
    <row r="205" spans="1:21" x14ac:dyDescent="0.25">
      <c r="A205" s="115">
        <v>62032</v>
      </c>
      <c r="B205" s="115" t="s">
        <v>197</v>
      </c>
      <c r="C205" s="115" t="s">
        <v>191</v>
      </c>
      <c r="D205" s="117">
        <f>Finanzkraft!H195</f>
        <v>1477689.92</v>
      </c>
      <c r="E205" s="118">
        <f>'landesw Umlage § 2_IST'!E195</f>
        <v>6.99199043401174E-4</v>
      </c>
      <c r="F205" s="118">
        <f>'bezirksw Umlage § 2_IST'!E195</f>
        <v>1.3668888700422762E-2</v>
      </c>
      <c r="G205" s="130"/>
      <c r="H205" s="130"/>
      <c r="I205" s="130"/>
      <c r="J205" s="130"/>
      <c r="K205" s="119">
        <f>'Umlage Gesamt § 2 PLAN'!AE195</f>
        <v>401044.81728409952</v>
      </c>
      <c r="L205" s="119">
        <f>'Umlage Gesamt § 2_IST'!AM195</f>
        <v>446659.34184500063</v>
      </c>
      <c r="M205" s="150">
        <f t="shared" si="2"/>
        <v>-45614.524560901104</v>
      </c>
      <c r="N205" s="119"/>
      <c r="O205" s="117">
        <f>'Grunddaten § 2 SPU_40%_IST'!$B$18*Schlussrechnung!M205</f>
        <v>-163.27832179939213</v>
      </c>
      <c r="P205" s="117">
        <f>'Grunddaten § 2 SPU_40%_IST'!$D$18*Schlussrechnung!M205</f>
        <v>-15325.957893047731</v>
      </c>
      <c r="Q205" s="117">
        <f>'Grunddaten § 2 SPU_40%_IST'!$I$18*Schlussrechnung!M205</f>
        <v>-30125.288346053982</v>
      </c>
      <c r="R205" s="33"/>
    </row>
    <row r="206" spans="1:21" x14ac:dyDescent="0.25">
      <c r="A206" s="115">
        <v>62034</v>
      </c>
      <c r="B206" s="115" t="s">
        <v>198</v>
      </c>
      <c r="C206" s="115" t="s">
        <v>191</v>
      </c>
      <c r="D206" s="117">
        <f>Finanzkraft!H196</f>
        <v>1579616.33</v>
      </c>
      <c r="E206" s="118">
        <f>'landesw Umlage § 2_IST'!E196</f>
        <v>7.4742759758209172E-4</v>
      </c>
      <c r="F206" s="118">
        <f>'bezirksw Umlage § 2_IST'!E196</f>
        <v>1.4611725715866204E-2</v>
      </c>
      <c r="G206" s="130"/>
      <c r="H206" s="130"/>
      <c r="I206" s="130"/>
      <c r="J206" s="130"/>
      <c r="K206" s="119">
        <f>'Umlage Gesamt § 2 PLAN'!AE196</f>
        <v>425266.96529057145</v>
      </c>
      <c r="L206" s="119">
        <f>'Umlage Gesamt § 2_IST'!AM196</f>
        <v>477468.50051289215</v>
      </c>
      <c r="M206" s="150">
        <f t="shared" ref="M206:M271" si="3">K206-L206</f>
        <v>-52201.535222320701</v>
      </c>
      <c r="N206" s="119"/>
      <c r="O206" s="117">
        <f>'Grunddaten § 2 SPU_40%_IST'!$B$18*Schlussrechnung!M206</f>
        <v>-186.85668980441974</v>
      </c>
      <c r="P206" s="117">
        <f>'Grunddaten § 2 SPU_40%_IST'!$D$18*Schlussrechnung!M206</f>
        <v>-17539.118043455292</v>
      </c>
      <c r="Q206" s="117">
        <f>'Grunddaten § 2 SPU_40%_IST'!$I$18*Schlussrechnung!M206</f>
        <v>-34475.56048906099</v>
      </c>
      <c r="R206" s="33"/>
    </row>
    <row r="207" spans="1:21" x14ac:dyDescent="0.25">
      <c r="A207" s="115">
        <v>62036</v>
      </c>
      <c r="B207" s="115" t="s">
        <v>199</v>
      </c>
      <c r="C207" s="115" t="s">
        <v>191</v>
      </c>
      <c r="D207" s="117">
        <f>Finanzkraft!H197</f>
        <v>1748653.34</v>
      </c>
      <c r="E207" s="118">
        <f>'landesw Umlage § 2_IST'!E197</f>
        <v>8.2741089725256293E-4</v>
      </c>
      <c r="F207" s="118">
        <f>'bezirksw Umlage § 2_IST'!E197</f>
        <v>1.6175347450487126E-2</v>
      </c>
      <c r="G207" s="130"/>
      <c r="H207" s="130"/>
      <c r="I207" s="130"/>
      <c r="J207" s="130"/>
      <c r="K207" s="119">
        <f>'Umlage Gesamt § 2 PLAN'!AE197</f>
        <v>470958.12563550146</v>
      </c>
      <c r="L207" s="119">
        <f>'Umlage Gesamt § 2_IST'!AM197</f>
        <v>528563.08985274972</v>
      </c>
      <c r="M207" s="150">
        <f t="shared" si="3"/>
        <v>-57604.964217248256</v>
      </c>
      <c r="N207" s="119"/>
      <c r="O207" s="117">
        <f>'Grunddaten § 2 SPU_40%_IST'!$B$18*Schlussrechnung!M207</f>
        <v>-206.19839788417877</v>
      </c>
      <c r="P207" s="117">
        <f>'Grunddaten § 2 SPU_40%_IST'!$D$18*Schlussrechnung!M207</f>
        <v>-19354.608307828596</v>
      </c>
      <c r="Q207" s="117">
        <f>'Grunddaten § 2 SPU_40%_IST'!$I$18*Schlussrechnung!M207</f>
        <v>-38044.157511535486</v>
      </c>
      <c r="R207" s="33"/>
    </row>
    <row r="208" spans="1:21" x14ac:dyDescent="0.25">
      <c r="A208" s="115">
        <v>62038</v>
      </c>
      <c r="B208" s="115" t="s">
        <v>200</v>
      </c>
      <c r="C208" s="115" t="s">
        <v>191</v>
      </c>
      <c r="D208" s="117">
        <f>Finanzkraft!H198</f>
        <v>12538303.310000001</v>
      </c>
      <c r="E208" s="118">
        <f>'landesw Umlage § 2_IST'!E198</f>
        <v>5.9327532532845416E-3</v>
      </c>
      <c r="F208" s="118">
        <f>'bezirksw Umlage § 2_IST'!E198</f>
        <v>0.11598148577512955</v>
      </c>
      <c r="G208" s="130"/>
      <c r="H208" s="130"/>
      <c r="I208" s="130"/>
      <c r="J208" s="130"/>
      <c r="K208" s="119">
        <f>'Umlage Gesamt § 2 PLAN'!AE198</f>
        <v>3394464.1665976252</v>
      </c>
      <c r="L208" s="119">
        <f>'Umlage Gesamt § 2_IST'!AM198</f>
        <v>3789936.0539033762</v>
      </c>
      <c r="M208" s="150">
        <f t="shared" si="3"/>
        <v>-395471.88730575098</v>
      </c>
      <c r="N208" s="119"/>
      <c r="O208" s="117">
        <f>'Grunddaten § 2 SPU_40%_IST'!$B$18*Schlussrechnung!M208</f>
        <v>-1415.6014273898584</v>
      </c>
      <c r="P208" s="117">
        <f>'Grunddaten § 2 SPU_40%_IST'!$D$18*Schlussrechnung!M208</f>
        <v>-132874.02534777889</v>
      </c>
      <c r="Q208" s="117">
        <f>'Grunddaten § 2 SPU_40%_IST'!$I$18*Schlussrechnung!M208</f>
        <v>-261182.26053058222</v>
      </c>
      <c r="R208" s="33"/>
    </row>
    <row r="209" spans="1:21" x14ac:dyDescent="0.25">
      <c r="A209" s="115">
        <v>62039</v>
      </c>
      <c r="B209" s="115" t="s">
        <v>201</v>
      </c>
      <c r="C209" s="115" t="s">
        <v>191</v>
      </c>
      <c r="D209" s="117">
        <f>Finanzkraft!H199</f>
        <v>2352338.0299999998</v>
      </c>
      <c r="E209" s="118">
        <f>'landesw Umlage § 2_IST'!E199</f>
        <v>1.11305658790188E-3</v>
      </c>
      <c r="F209" s="118">
        <f>'bezirksw Umlage § 2_IST'!E199</f>
        <v>2.1759535801558243E-2</v>
      </c>
      <c r="G209" s="130"/>
      <c r="H209" s="130"/>
      <c r="I209" s="130"/>
      <c r="J209" s="130"/>
      <c r="K209" s="119">
        <f>'Umlage Gesamt § 2 PLAN'!AE199</f>
        <v>628858.35709122161</v>
      </c>
      <c r="L209" s="119">
        <f>'Umlage Gesamt § 2_IST'!AM199</f>
        <v>711038.04800723377</v>
      </c>
      <c r="M209" s="150">
        <f t="shared" si="3"/>
        <v>-82179.690916012158</v>
      </c>
      <c r="N209" s="119"/>
      <c r="O209" s="117">
        <f>'Grunddaten § 2 SPU_40%_IST'!$B$18*Schlussrechnung!M209</f>
        <v>-294.16424149821597</v>
      </c>
      <c r="P209" s="117">
        <f>'Grunddaten § 2 SPU_40%_IST'!$D$18*Schlussrechnung!M209</f>
        <v>-27611.435058605348</v>
      </c>
      <c r="Q209" s="117">
        <f>'Grunddaten § 2 SPU_40%_IST'!$I$18*Schlussrechnung!M209</f>
        <v>-54274.091615908597</v>
      </c>
      <c r="R209" s="33"/>
    </row>
    <row r="210" spans="1:21" x14ac:dyDescent="0.25">
      <c r="A210" s="115">
        <v>62040</v>
      </c>
      <c r="B210" s="115" t="s">
        <v>202</v>
      </c>
      <c r="C210" s="115" t="s">
        <v>191</v>
      </c>
      <c r="D210" s="117">
        <f>Finanzkraft!H200</f>
        <v>16081449.880000001</v>
      </c>
      <c r="E210" s="118">
        <f>'landesw Umlage § 2_IST'!E200</f>
        <v>7.6092651241743093E-3</v>
      </c>
      <c r="F210" s="118">
        <f>'bezirksw Umlage § 2_IST'!E200</f>
        <v>0.14875620762923455</v>
      </c>
      <c r="G210" s="130"/>
      <c r="H210" s="130"/>
      <c r="I210" s="130"/>
      <c r="J210" s="130"/>
      <c r="K210" s="119">
        <f>'Umlage Gesamt § 2 PLAN'!AE200</f>
        <v>4305829.5885073384</v>
      </c>
      <c r="L210" s="119">
        <f>'Umlage Gesamt § 2_IST'!AM200</f>
        <v>4860918.1954182694</v>
      </c>
      <c r="M210" s="150">
        <f t="shared" si="3"/>
        <v>-555088.60691093095</v>
      </c>
      <c r="N210" s="119"/>
      <c r="O210" s="117">
        <f>'Grunddaten § 2 SPU_40%_IST'!$B$18*Schlussrechnung!M210</f>
        <v>-1986.9534333383574</v>
      </c>
      <c r="P210" s="117">
        <f>'Grunddaten § 2 SPU_40%_IST'!$D$18*Schlussrechnung!M210</f>
        <v>-186503.41526785371</v>
      </c>
      <c r="Q210" s="117">
        <f>'Grunddaten § 2 SPU_40%_IST'!$I$18*Schlussrechnung!M210</f>
        <v>-366598.23820973886</v>
      </c>
      <c r="R210" s="33"/>
    </row>
    <row r="211" spans="1:21" x14ac:dyDescent="0.25">
      <c r="A211" s="115">
        <v>62041</v>
      </c>
      <c r="B211" s="115" t="s">
        <v>203</v>
      </c>
      <c r="C211" s="115" t="s">
        <v>191</v>
      </c>
      <c r="D211" s="117">
        <f>Finanzkraft!H201</f>
        <v>19799315.100000001</v>
      </c>
      <c r="E211" s="118">
        <f>'landesw Umlage § 2_IST'!E201</f>
        <v>9.3684486782710276E-3</v>
      </c>
      <c r="F211" s="118">
        <f>'bezirksw Umlage § 2_IST'!E201</f>
        <v>0.18314710737588288</v>
      </c>
      <c r="G211" s="130"/>
      <c r="H211" s="130"/>
      <c r="I211" s="130"/>
      <c r="J211" s="130"/>
      <c r="K211" s="119">
        <f>'Umlage Gesamt § 2 PLAN'!AE201</f>
        <v>5310002.6628413498</v>
      </c>
      <c r="L211" s="119">
        <f>'Umlage Gesamt § 2_IST'!AM201</f>
        <v>5984712.3079433246</v>
      </c>
      <c r="M211" s="150">
        <f t="shared" si="3"/>
        <v>-674709.64510197472</v>
      </c>
      <c r="N211" s="119"/>
      <c r="O211" s="117">
        <f>'Grunddaten § 2 SPU_40%_IST'!$B$18*Schlussrechnung!M211</f>
        <v>-2415.1399058654929</v>
      </c>
      <c r="P211" s="117">
        <f>'Grunddaten § 2 SPU_40%_IST'!$D$18*Schlussrechnung!M211</f>
        <v>-226694.71424743414</v>
      </c>
      <c r="Q211" s="117">
        <f>'Grunddaten § 2 SPU_40%_IST'!$I$18*Schlussrechnung!M211</f>
        <v>-445599.79094867507</v>
      </c>
      <c r="R211" s="33"/>
    </row>
    <row r="212" spans="1:21" x14ac:dyDescent="0.25">
      <c r="A212" s="115">
        <v>62042</v>
      </c>
      <c r="B212" s="115" t="s">
        <v>204</v>
      </c>
      <c r="C212" s="115" t="s">
        <v>191</v>
      </c>
      <c r="D212" s="117">
        <f>Finanzkraft!H202</f>
        <v>5490575.96</v>
      </c>
      <c r="E212" s="118">
        <f>'landesw Umlage § 2_IST'!E202</f>
        <v>2.5979776995118725E-3</v>
      </c>
      <c r="F212" s="118">
        <f>'bezirksw Umlage § 2_IST'!E202</f>
        <v>5.078878233023127E-2</v>
      </c>
      <c r="G212" s="130"/>
      <c r="H212" s="130"/>
      <c r="I212" s="130"/>
      <c r="J212" s="130"/>
      <c r="K212" s="119">
        <f>'Umlage Gesamt § 2 PLAN'!AE202</f>
        <v>1474907.940050059</v>
      </c>
      <c r="L212" s="119">
        <f>'Umlage Gesamt § 2_IST'!AM202</f>
        <v>1659629.0002733343</v>
      </c>
      <c r="M212" s="150">
        <f t="shared" si="3"/>
        <v>-184721.06022327533</v>
      </c>
      <c r="N212" s="119"/>
      <c r="O212" s="117">
        <f>'Grunddaten § 2 SPU_40%_IST'!$B$18*Schlussrechnung!M212</f>
        <v>-661.21361571997113</v>
      </c>
      <c r="P212" s="117">
        <f>'Grunddaten § 2 SPU_40%_IST'!$D$18*Schlussrechnung!M212</f>
        <v>-62064.160882818709</v>
      </c>
      <c r="Q212" s="117">
        <f>'Grunddaten § 2 SPU_40%_IST'!$I$18*Schlussrechnung!M212</f>
        <v>-121995.68572473666</v>
      </c>
      <c r="R212" s="33"/>
    </row>
    <row r="213" spans="1:21" x14ac:dyDescent="0.25">
      <c r="A213" s="115">
        <v>62043</v>
      </c>
      <c r="B213" s="115" t="s">
        <v>205</v>
      </c>
      <c r="C213" s="115" t="s">
        <v>191</v>
      </c>
      <c r="D213" s="117">
        <f>Finanzkraft!H203</f>
        <v>4517860.93</v>
      </c>
      <c r="E213" s="118">
        <f>'landesw Umlage § 2_IST'!E203</f>
        <v>2.137717797029798E-3</v>
      </c>
      <c r="F213" s="118">
        <f>'bezirksw Umlage § 2_IST'!E203</f>
        <v>4.1790999167239683E-2</v>
      </c>
      <c r="G213" s="130"/>
      <c r="H213" s="130"/>
      <c r="I213" s="130"/>
      <c r="J213" s="130"/>
      <c r="K213" s="119">
        <f>'Umlage Gesamt § 2 PLAN'!AE203</f>
        <v>1208889.8128030661</v>
      </c>
      <c r="L213" s="119">
        <f>'Umlage Gesamt § 2_IST'!AM203</f>
        <v>1365607.7382872337</v>
      </c>
      <c r="M213" s="150">
        <f t="shared" si="3"/>
        <v>-156717.92548416764</v>
      </c>
      <c r="N213" s="119"/>
      <c r="O213" s="117">
        <f>'Grunddaten § 2 SPU_40%_IST'!$B$18*Schlussrechnung!M213</f>
        <v>-560.97570050901322</v>
      </c>
      <c r="P213" s="117">
        <f>'Grunddaten § 2 SPU_40%_IST'!$D$18*Schlussrechnung!M213</f>
        <v>-52655.428291253404</v>
      </c>
      <c r="Q213" s="117">
        <f>'Grunddaten § 2 SPU_40%_IST'!$I$18*Schlussrechnung!M213</f>
        <v>-103501.52149240523</v>
      </c>
      <c r="R213" s="33"/>
    </row>
    <row r="214" spans="1:21" x14ac:dyDescent="0.25">
      <c r="A214" s="115">
        <v>62044</v>
      </c>
      <c r="B214" s="115" t="s">
        <v>206</v>
      </c>
      <c r="C214" s="115" t="s">
        <v>191</v>
      </c>
      <c r="D214" s="117">
        <f>Finanzkraft!H204</f>
        <v>3514478.28</v>
      </c>
      <c r="E214" s="118">
        <f>'landesw Umlage § 2_IST'!E204</f>
        <v>1.6629468863333678E-3</v>
      </c>
      <c r="F214" s="118">
        <f>'bezirksw Umlage § 2_IST'!E204</f>
        <v>3.2509535186768565E-2</v>
      </c>
      <c r="G214" s="130"/>
      <c r="H214" s="130"/>
      <c r="I214" s="130"/>
      <c r="J214" s="130"/>
      <c r="K214" s="119">
        <f>'Umlage Gesamt § 2 PLAN'!AE204</f>
        <v>947934.94155787164</v>
      </c>
      <c r="L214" s="119">
        <f>'Umlage Gesamt § 2_IST'!AM204</f>
        <v>1062316.6161093868</v>
      </c>
      <c r="M214" s="150">
        <f t="shared" si="3"/>
        <v>-114381.67455151514</v>
      </c>
      <c r="N214" s="119"/>
      <c r="O214" s="117">
        <f>'Grunddaten § 2 SPU_40%_IST'!$B$18*Schlussrechnung!M214</f>
        <v>-409.43204045546435</v>
      </c>
      <c r="P214" s="117">
        <f>'Grunddaten § 2 SPU_40%_IST'!$D$18*Schlussrechnung!M214</f>
        <v>-38430.932795809895</v>
      </c>
      <c r="Q214" s="117">
        <f>'Grunddaten § 2 SPU_40%_IST'!$I$18*Schlussrechnung!M214</f>
        <v>-75541.309715249779</v>
      </c>
      <c r="R214" s="33"/>
    </row>
    <row r="215" spans="1:21" x14ac:dyDescent="0.25">
      <c r="A215" s="115">
        <v>62045</v>
      </c>
      <c r="B215" s="115" t="s">
        <v>207</v>
      </c>
      <c r="C215" s="115" t="s">
        <v>191</v>
      </c>
      <c r="D215" s="117">
        <f>Finanzkraft!H205</f>
        <v>2487286.92</v>
      </c>
      <c r="E215" s="118">
        <f>'landesw Umlage § 2_IST'!E205</f>
        <v>1.1769104002064604E-3</v>
      </c>
      <c r="F215" s="118">
        <f>'bezirksw Umlage § 2_IST'!E205</f>
        <v>2.3007836498943793E-2</v>
      </c>
      <c r="G215" s="130"/>
      <c r="H215" s="130"/>
      <c r="I215" s="130"/>
      <c r="J215" s="130"/>
      <c r="K215" s="119">
        <f>'Umlage Gesamt § 2 PLAN'!AE205</f>
        <v>668228.14158460393</v>
      </c>
      <c r="L215" s="119">
        <f>'Umlage Gesamt § 2_IST'!AM205</f>
        <v>751828.86722735362</v>
      </c>
      <c r="M215" s="150">
        <f t="shared" si="3"/>
        <v>-83600.72564274969</v>
      </c>
      <c r="N215" s="119"/>
      <c r="O215" s="117">
        <f>'Grunddaten § 2 SPU_40%_IST'!$B$18*Schlussrechnung!M215</f>
        <v>-299.25087054091443</v>
      </c>
      <c r="P215" s="117">
        <f>'Grunddaten § 2 SPU_40%_IST'!$D$18*Schlussrechnung!M215</f>
        <v>-28088.88645366397</v>
      </c>
      <c r="Q215" s="117">
        <f>'Grunddaten § 2 SPU_40%_IST'!$I$18*Schlussrechnung!M215</f>
        <v>-55212.588318544811</v>
      </c>
      <c r="R215" s="33"/>
    </row>
    <row r="216" spans="1:21" x14ac:dyDescent="0.25">
      <c r="A216" s="115">
        <v>62046</v>
      </c>
      <c r="B216" s="115" t="s">
        <v>208</v>
      </c>
      <c r="C216" s="115" t="s">
        <v>191</v>
      </c>
      <c r="D216" s="117">
        <f>Finanzkraft!H206</f>
        <v>3437800.88</v>
      </c>
      <c r="E216" s="118">
        <f>'landesw Umlage § 2_IST'!E206</f>
        <v>1.6266654148251306E-3</v>
      </c>
      <c r="F216" s="118">
        <f>'bezirksw Umlage § 2_IST'!E206</f>
        <v>3.180025590411785E-2</v>
      </c>
      <c r="G216" s="130"/>
      <c r="H216" s="130"/>
      <c r="I216" s="130"/>
      <c r="J216" s="130"/>
      <c r="K216" s="119">
        <f>'Umlage Gesamt § 2 PLAN'!AE206</f>
        <v>923818.39613703976</v>
      </c>
      <c r="L216" s="119">
        <f>'Umlage Gesamt § 2_IST'!AM206</f>
        <v>1039139.4416867677</v>
      </c>
      <c r="M216" s="150">
        <f t="shared" si="3"/>
        <v>-115321.04554972798</v>
      </c>
      <c r="N216" s="119"/>
      <c r="O216" s="117">
        <f>'Grunddaten § 2 SPU_40%_IST'!$B$18*Schlussrechnung!M216</f>
        <v>-412.79454223777344</v>
      </c>
      <c r="P216" s="117">
        <f>'Grunddaten § 2 SPU_40%_IST'!$D$18*Schlussrechnung!M216</f>
        <v>-38746.550693905898</v>
      </c>
      <c r="Q216" s="117">
        <f>'Grunddaten § 2 SPU_40%_IST'!$I$18*Schlussrechnung!M216</f>
        <v>-76161.700313584312</v>
      </c>
      <c r="R216" s="33"/>
    </row>
    <row r="217" spans="1:21" x14ac:dyDescent="0.25">
      <c r="A217" s="115">
        <v>62047</v>
      </c>
      <c r="B217" s="115" t="s">
        <v>209</v>
      </c>
      <c r="C217" s="115" t="s">
        <v>191</v>
      </c>
      <c r="D217" s="117">
        <f>Finanzkraft!H207</f>
        <v>8795642.3399999999</v>
      </c>
      <c r="E217" s="118">
        <f>'landesw Umlage § 2_IST'!E207</f>
        <v>4.1618370857039238E-3</v>
      </c>
      <c r="F217" s="118">
        <f>'bezirksw Umlage § 2_IST'!E207</f>
        <v>8.1361221029501246E-2</v>
      </c>
      <c r="G217" s="130"/>
      <c r="H217" s="130"/>
      <c r="I217" s="130"/>
      <c r="J217" s="130"/>
      <c r="K217" s="119">
        <f>'Umlage Gesamt § 2 PLAN'!AE207</f>
        <v>2368850.3857453177</v>
      </c>
      <c r="L217" s="119">
        <f>'Umlage Gesamt § 2_IST'!AM207</f>
        <v>2658646.9634227613</v>
      </c>
      <c r="M217" s="150">
        <f t="shared" si="3"/>
        <v>-289796.57767744362</v>
      </c>
      <c r="N217" s="119"/>
      <c r="O217" s="117">
        <f>'Grunddaten § 2 SPU_40%_IST'!$B$18*Schlussrechnung!M217</f>
        <v>-1037.3340360745269</v>
      </c>
      <c r="P217" s="117">
        <f>'Grunddaten § 2 SPU_40%_IST'!$D$18*Schlussrechnung!M217</f>
        <v>-97368.331464334304</v>
      </c>
      <c r="Q217" s="117">
        <f>'Grunddaten § 2 SPU_40%_IST'!$I$18*Schlussrechnung!M217</f>
        <v>-191390.9121770348</v>
      </c>
      <c r="R217" s="33"/>
    </row>
    <row r="218" spans="1:21" x14ac:dyDescent="0.25">
      <c r="A218" s="115">
        <v>62048</v>
      </c>
      <c r="B218" s="115" t="s">
        <v>210</v>
      </c>
      <c r="C218" s="115" t="s">
        <v>191</v>
      </c>
      <c r="D218" s="117">
        <f>Finanzkraft!H208</f>
        <v>6420264.8399999999</v>
      </c>
      <c r="E218" s="118">
        <f>'landesw Umlage § 2_IST'!E208</f>
        <v>3.0378789039247093E-3</v>
      </c>
      <c r="F218" s="118">
        <f>'bezirksw Umlage § 2_IST'!E208</f>
        <v>5.9388566124344649E-2</v>
      </c>
      <c r="G218" s="130"/>
      <c r="H218" s="130"/>
      <c r="I218" s="130"/>
      <c r="J218" s="130"/>
      <c r="K218" s="119">
        <f>'Umlage Gesamt § 2 PLAN'!AE208</f>
        <v>1729350.2716585405</v>
      </c>
      <c r="L218" s="119">
        <f>'Umlage Gesamt § 2_IST'!AM208</f>
        <v>1940644.8058500662</v>
      </c>
      <c r="M218" s="150">
        <f t="shared" si="3"/>
        <v>-211294.53419152577</v>
      </c>
      <c r="N218" s="119"/>
      <c r="O218" s="117">
        <f>'Grunddaten § 2 SPU_40%_IST'!$B$18*Schlussrechnung!M218</f>
        <v>-756.33402474939828</v>
      </c>
      <c r="P218" s="117">
        <f>'Grunddaten § 2 SPU_40%_IST'!$D$18*Schlussrechnung!M218</f>
        <v>-70992.543827283211</v>
      </c>
      <c r="Q218" s="117">
        <f>'Grunddaten § 2 SPU_40%_IST'!$I$18*Schlussrechnung!M218</f>
        <v>-139545.65633949317</v>
      </c>
      <c r="R218" s="33"/>
    </row>
    <row r="219" spans="1:21" s="82" customFormat="1" x14ac:dyDescent="0.25">
      <c r="A219" s="187" t="s">
        <v>384</v>
      </c>
      <c r="B219" s="188"/>
      <c r="C219" s="189"/>
      <c r="D219" s="117"/>
      <c r="E219" s="118"/>
      <c r="F219" s="118"/>
      <c r="G219" s="130">
        <f>'Grunddaten § 2 SPU_100% PLAN'!M13</f>
        <v>101598532.39544603</v>
      </c>
      <c r="H219" s="130">
        <f>'Grunddaten § 2 SPU_40% PLAN'!M13</f>
        <v>40639412.958178416</v>
      </c>
      <c r="I219" s="130">
        <f>'Grunddaten § 2 SPU_100%_IST'!M13</f>
        <v>101803447.38666667</v>
      </c>
      <c r="J219" s="130">
        <f>'Grunddaten § 2 SPU_40%_IST'!N13</f>
        <v>40721378.954666667</v>
      </c>
      <c r="K219" s="119"/>
      <c r="L219" s="119"/>
      <c r="M219" s="150"/>
      <c r="N219" s="119"/>
      <c r="O219" s="117"/>
      <c r="P219" s="117"/>
      <c r="Q219" s="117"/>
      <c r="R219" s="33"/>
      <c r="S219" s="112"/>
      <c r="T219" s="112"/>
      <c r="U219" s="112"/>
    </row>
    <row r="220" spans="1:21" x14ac:dyDescent="0.25">
      <c r="A220" s="115">
        <v>62105</v>
      </c>
      <c r="B220" s="115" t="s">
        <v>211</v>
      </c>
      <c r="C220" s="115" t="s">
        <v>212</v>
      </c>
      <c r="D220" s="117">
        <f>Finanzkraft!H209</f>
        <v>2326644.83</v>
      </c>
      <c r="E220" s="118">
        <f>'landesw Umlage § 2_IST'!E209</f>
        <v>1.1008993276954121E-3</v>
      </c>
      <c r="F220" s="118">
        <f>'bezirksw Umlage § 2_IST'!E209</f>
        <v>1.4617280258316273E-2</v>
      </c>
      <c r="G220" s="129"/>
      <c r="H220" s="129"/>
      <c r="I220" s="129"/>
      <c r="J220" s="129"/>
      <c r="K220" s="119">
        <f>'Umlage Gesamt § 2 PLAN'!AE209</f>
        <v>578321.42663678736</v>
      </c>
      <c r="L220" s="119">
        <f>'Umlage Gesamt § 2_IST'!AM209</f>
        <v>589460.28946503438</v>
      </c>
      <c r="M220" s="150">
        <f t="shared" si="3"/>
        <v>-11138.862828247016</v>
      </c>
      <c r="N220" s="119"/>
      <c r="O220" s="117">
        <f>'Grunddaten § 2 SPU_40%_IST'!$B$18*Schlussrechnung!M220</f>
        <v>-39.871835711486256</v>
      </c>
      <c r="P220" s="117">
        <f>'Grunddaten § 2 SPU_40%_IST'!$D$18*Schlussrechnung!M220</f>
        <v>-3742.5303524587675</v>
      </c>
      <c r="Q220" s="117">
        <f>'Grunddaten § 2 SPU_40%_IST'!$I$18*Schlussrechnung!M220</f>
        <v>-7356.4606400767625</v>
      </c>
      <c r="R220" s="33"/>
    </row>
    <row r="221" spans="1:21" x14ac:dyDescent="0.25">
      <c r="A221" s="115">
        <v>62115</v>
      </c>
      <c r="B221" s="115" t="s">
        <v>213</v>
      </c>
      <c r="C221" s="115" t="s">
        <v>212</v>
      </c>
      <c r="D221" s="117">
        <f>Finanzkraft!H210</f>
        <v>7314726.71</v>
      </c>
      <c r="E221" s="118">
        <f>'landesw Umlage § 2_IST'!E210</f>
        <v>3.4611117320019458E-3</v>
      </c>
      <c r="F221" s="118">
        <f>'bezirksw Umlage § 2_IST'!E210</f>
        <v>4.5955192195390536E-2</v>
      </c>
      <c r="G221" s="129"/>
      <c r="H221" s="129"/>
      <c r="I221" s="129"/>
      <c r="J221" s="129"/>
      <c r="K221" s="119">
        <f>'Umlage Gesamt § 2 PLAN'!AE210</f>
        <v>1838920.7738609042</v>
      </c>
      <c r="L221" s="119">
        <f>'Umlage Gesamt § 2_IST'!AM210</f>
        <v>1853201.1711620891</v>
      </c>
      <c r="M221" s="150">
        <f t="shared" si="3"/>
        <v>-14280.397301184945</v>
      </c>
      <c r="N221" s="119"/>
      <c r="O221" s="117">
        <f>'Grunddaten § 2 SPU_40%_IST'!$B$18*Schlussrechnung!M221</f>
        <v>-51.117036260083403</v>
      </c>
      <c r="P221" s="117">
        <f>'Grunddaten § 2 SPU_40%_IST'!$D$18*Schlussrechnung!M221</f>
        <v>-4798.0499597610924</v>
      </c>
      <c r="Q221" s="117">
        <f>'Grunddaten § 2 SPU_40%_IST'!$I$18*Schlussrechnung!M221</f>
        <v>-9431.2303051637682</v>
      </c>
      <c r="R221" s="33"/>
    </row>
    <row r="222" spans="1:21" x14ac:dyDescent="0.25">
      <c r="A222" s="115">
        <v>62116</v>
      </c>
      <c r="B222" s="115" t="s">
        <v>214</v>
      </c>
      <c r="C222" s="115" t="s">
        <v>212</v>
      </c>
      <c r="D222" s="117">
        <f>Finanzkraft!H211</f>
        <v>5077870.9000000004</v>
      </c>
      <c r="E222" s="118">
        <f>'landesw Umlage § 2_IST'!E211</f>
        <v>2.4026979055217883E-3</v>
      </c>
      <c r="F222" s="118">
        <f>'bezirksw Umlage § 2_IST'!E211</f>
        <v>3.1902016630896209E-2</v>
      </c>
      <c r="G222" s="130"/>
      <c r="H222" s="130"/>
      <c r="I222" s="130"/>
      <c r="J222" s="130"/>
      <c r="K222" s="119">
        <f>'Umlage Gesamt § 2 PLAN'!AE211</f>
        <v>1269062.6451520824</v>
      </c>
      <c r="L222" s="119">
        <f>'Umlage Gesamt § 2_IST'!AM211</f>
        <v>1286489.1159945864</v>
      </c>
      <c r="M222" s="150">
        <f t="shared" si="3"/>
        <v>-17426.470842503943</v>
      </c>
      <c r="N222" s="119"/>
      <c r="O222" s="117">
        <f>'Grunddaten § 2 SPU_40%_IST'!$B$18*Schlussrechnung!M222</f>
        <v>-62.37848451650887</v>
      </c>
      <c r="P222" s="117">
        <f>'Grunddaten § 2 SPU_40%_IST'!$D$18*Schlussrechnung!M222</f>
        <v>-5855.0946420598484</v>
      </c>
      <c r="Q222" s="117">
        <f>'Grunddaten § 2 SPU_40%_IST'!$I$18*Schlussrechnung!M222</f>
        <v>-11508.997715927586</v>
      </c>
      <c r="R222" s="33"/>
    </row>
    <row r="223" spans="1:21" x14ac:dyDescent="0.25">
      <c r="A223" s="115">
        <v>62125</v>
      </c>
      <c r="B223" s="115" t="s">
        <v>215</v>
      </c>
      <c r="C223" s="115" t="s">
        <v>212</v>
      </c>
      <c r="D223" s="117">
        <f>Finanzkraft!H212</f>
        <v>2996884.7</v>
      </c>
      <c r="E223" s="118">
        <f>'landesw Umlage § 2_IST'!E212</f>
        <v>1.4180369555634612E-3</v>
      </c>
      <c r="F223" s="118">
        <f>'bezirksw Umlage § 2_IST'!E212</f>
        <v>1.8828100875955392E-2</v>
      </c>
      <c r="G223" s="130"/>
      <c r="H223" s="130"/>
      <c r="I223" s="130"/>
      <c r="J223" s="130"/>
      <c r="K223" s="119">
        <f>'Umlage Gesamt § 2 PLAN'!AE212</f>
        <v>765636.94791162165</v>
      </c>
      <c r="L223" s="119">
        <f>'Umlage Gesamt § 2_IST'!AM212</f>
        <v>759266.94954783155</v>
      </c>
      <c r="M223" s="150">
        <f t="shared" si="3"/>
        <v>6369.9983637901023</v>
      </c>
      <c r="N223" s="119"/>
      <c r="O223" s="117">
        <f>'Grunddaten § 2 SPU_40%_IST'!$B$18*Schlussrechnung!M223</f>
        <v>22.801567104264809</v>
      </c>
      <c r="P223" s="117">
        <f>'Grunddaten § 2 SPU_40%_IST'!$D$18*Schlussrechnung!M223</f>
        <v>2140.2465035426749</v>
      </c>
      <c r="Q223" s="117">
        <f>'Grunddaten § 2 SPU_40%_IST'!$I$18*Schlussrechnung!M223</f>
        <v>4206.9502931431625</v>
      </c>
      <c r="R223" s="33"/>
    </row>
    <row r="224" spans="1:21" x14ac:dyDescent="0.25">
      <c r="A224" s="115">
        <v>62128</v>
      </c>
      <c r="B224" s="115" t="s">
        <v>216</v>
      </c>
      <c r="C224" s="115" t="s">
        <v>212</v>
      </c>
      <c r="D224" s="117">
        <f>Finanzkraft!H213</f>
        <v>4864464.8899999997</v>
      </c>
      <c r="E224" s="118">
        <f>'landesw Umlage § 2_IST'!E213</f>
        <v>2.3017205109896106E-3</v>
      </c>
      <c r="F224" s="118">
        <f>'bezirksw Umlage § 2_IST'!E213</f>
        <v>3.0561281071795402E-2</v>
      </c>
      <c r="G224" s="130"/>
      <c r="H224" s="130"/>
      <c r="I224" s="130"/>
      <c r="J224" s="130"/>
      <c r="K224" s="119">
        <f>'Umlage Gesamt § 2 PLAN'!AE213</f>
        <v>1215412.221231</v>
      </c>
      <c r="L224" s="119">
        <f>'Umlage Gesamt § 2_IST'!AM213</f>
        <v>1232422.2610942714</v>
      </c>
      <c r="M224" s="150">
        <f t="shared" si="3"/>
        <v>-17010.039863271406</v>
      </c>
      <c r="N224" s="119"/>
      <c r="O224" s="117">
        <f>'Grunddaten § 2 SPU_40%_IST'!$B$18*Schlussrechnung!M224</f>
        <v>-60.887859499830569</v>
      </c>
      <c r="P224" s="117">
        <f>'Grunddaten § 2 SPU_40%_IST'!$D$18*Schlussrechnung!M224</f>
        <v>-5715.1786018398643</v>
      </c>
      <c r="Q224" s="117">
        <f>'Grunddaten § 2 SPU_40%_IST'!$I$18*Schlussrechnung!M224</f>
        <v>-11233.973401931711</v>
      </c>
      <c r="R224" s="33"/>
    </row>
    <row r="225" spans="1:21" x14ac:dyDescent="0.25">
      <c r="A225" s="115">
        <v>62131</v>
      </c>
      <c r="B225" s="115" t="s">
        <v>217</v>
      </c>
      <c r="C225" s="115" t="s">
        <v>212</v>
      </c>
      <c r="D225" s="117">
        <f>Finanzkraft!H214</f>
        <v>3389175.88</v>
      </c>
      <c r="E225" s="118">
        <f>'landesw Umlage § 2_IST'!E214</f>
        <v>1.6036575069919487E-3</v>
      </c>
      <c r="F225" s="118">
        <f>'bezirksw Umlage § 2_IST'!E214</f>
        <v>2.1292692826986266E-2</v>
      </c>
      <c r="G225" s="130"/>
      <c r="H225" s="130"/>
      <c r="I225" s="130"/>
      <c r="J225" s="130"/>
      <c r="K225" s="119">
        <f>'Umlage Gesamt § 2 PLAN'!AE214</f>
        <v>846049.40432054305</v>
      </c>
      <c r="L225" s="119">
        <f>'Umlage Gesamt § 2_IST'!AM214</f>
        <v>858654.7329927932</v>
      </c>
      <c r="M225" s="150">
        <f t="shared" si="3"/>
        <v>-12605.328672250151</v>
      </c>
      <c r="N225" s="119"/>
      <c r="O225" s="117">
        <f>'Grunddaten § 2 SPU_40%_IST'!$B$18*Schlussrechnung!M225</f>
        <v>-45.121086565022523</v>
      </c>
      <c r="P225" s="117">
        <f>'Grunddaten § 2 SPU_40%_IST'!$D$18*Schlussrechnung!M225</f>
        <v>-4235.2460826595243</v>
      </c>
      <c r="Q225" s="117">
        <f>'Grunddaten § 2 SPU_40%_IST'!$I$18*Schlussrechnung!M225</f>
        <v>-8324.9615030256045</v>
      </c>
      <c r="R225" s="33"/>
    </row>
    <row r="226" spans="1:21" x14ac:dyDescent="0.25">
      <c r="A226" s="115">
        <v>62132</v>
      </c>
      <c r="B226" s="115" t="s">
        <v>218</v>
      </c>
      <c r="C226" s="115" t="s">
        <v>212</v>
      </c>
      <c r="D226" s="117">
        <f>Finanzkraft!H215</f>
        <v>2152678.67</v>
      </c>
      <c r="E226" s="118">
        <f>'landesw Umlage § 2_IST'!E215</f>
        <v>1.0185837004383922E-3</v>
      </c>
      <c r="F226" s="118">
        <f>'bezirksw Umlage § 2_IST'!E215</f>
        <v>1.3524327830255695E-2</v>
      </c>
      <c r="G226" s="130"/>
      <c r="H226" s="130"/>
      <c r="I226" s="130"/>
      <c r="J226" s="130"/>
      <c r="K226" s="119">
        <f>'Umlage Gesamt § 2 PLAN'!AE215</f>
        <v>537700.09868087946</v>
      </c>
      <c r="L226" s="119">
        <f>'Umlage Gesamt § 2_IST'!AM215</f>
        <v>545385.60229814076</v>
      </c>
      <c r="M226" s="150">
        <f t="shared" si="3"/>
        <v>-7685.5036172613036</v>
      </c>
      <c r="N226" s="119"/>
      <c r="O226" s="117">
        <f>'Grunddaten § 2 SPU_40%_IST'!$B$18*Schlussrechnung!M226</f>
        <v>-27.510450780522039</v>
      </c>
      <c r="P226" s="117">
        <f>'Grunddaten § 2 SPU_40%_IST'!$D$18*Schlussrechnung!M226</f>
        <v>-2582.2412040654162</v>
      </c>
      <c r="Q226" s="117">
        <f>'Grunddaten § 2 SPU_40%_IST'!$I$18*Schlussrechnung!M226</f>
        <v>-5075.7519624153656</v>
      </c>
      <c r="R226" s="33"/>
    </row>
    <row r="227" spans="1:21" x14ac:dyDescent="0.25">
      <c r="A227" s="115">
        <v>62135</v>
      </c>
      <c r="B227" s="115" t="s">
        <v>219</v>
      </c>
      <c r="C227" s="115" t="s">
        <v>212</v>
      </c>
      <c r="D227" s="117">
        <f>Finanzkraft!H216</f>
        <v>1985485.8</v>
      </c>
      <c r="E227" s="118">
        <f>'landesw Umlage § 2_IST'!E216</f>
        <v>9.3947299312065061E-4</v>
      </c>
      <c r="F227" s="118">
        <f>'bezirksw Umlage § 2_IST'!E216</f>
        <v>1.2473928987050117E-2</v>
      </c>
      <c r="G227" s="130"/>
      <c r="H227" s="130"/>
      <c r="I227" s="130"/>
      <c r="J227" s="130"/>
      <c r="K227" s="119">
        <f>'Umlage Gesamt § 2 PLAN'!AE216</f>
        <v>498782.66591407039</v>
      </c>
      <c r="L227" s="119">
        <f>'Umlage Gesamt § 2_IST'!AM216</f>
        <v>503026.94218984665</v>
      </c>
      <c r="M227" s="150">
        <f t="shared" si="3"/>
        <v>-4244.2762757762684</v>
      </c>
      <c r="N227" s="119"/>
      <c r="O227" s="117">
        <f>'Grunddaten § 2 SPU_40%_IST'!$B$18*Schlussrechnung!M227</f>
        <v>-15.192492177277517</v>
      </c>
      <c r="P227" s="117">
        <f>'Grunddaten § 2 SPU_40%_IST'!$D$18*Schlussrechnung!M227</f>
        <v>-1426.0282248949418</v>
      </c>
      <c r="Q227" s="117">
        <f>'Grunddaten § 2 SPU_40%_IST'!$I$18*Schlussrechnung!M227</f>
        <v>-2803.0555587040494</v>
      </c>
      <c r="R227" s="33"/>
    </row>
    <row r="228" spans="1:21" x14ac:dyDescent="0.25">
      <c r="A228" s="115">
        <v>62138</v>
      </c>
      <c r="B228" s="115" t="s">
        <v>220</v>
      </c>
      <c r="C228" s="115" t="s">
        <v>212</v>
      </c>
      <c r="D228" s="117">
        <f>Finanzkraft!H217</f>
        <v>3183538.65</v>
      </c>
      <c r="E228" s="118">
        <f>'landesw Umlage § 2_IST'!E217</f>
        <v>1.5063560687418542E-3</v>
      </c>
      <c r="F228" s="118">
        <f>'bezirksw Umlage § 2_IST'!E217</f>
        <v>2.0000765076048085E-2</v>
      </c>
      <c r="G228" s="130"/>
      <c r="H228" s="130"/>
      <c r="I228" s="130"/>
      <c r="J228" s="130"/>
      <c r="K228" s="119">
        <f>'Umlage Gesamt § 2 PLAN'!AE217</f>
        <v>797892.76985523663</v>
      </c>
      <c r="L228" s="119">
        <f>'Umlage Gesamt § 2_IST'!AM217</f>
        <v>806556.11460565065</v>
      </c>
      <c r="M228" s="150">
        <f t="shared" si="3"/>
        <v>-8663.3447504140204</v>
      </c>
      <c r="N228" s="119"/>
      <c r="O228" s="117">
        <f>'Grunddaten § 2 SPU_40%_IST'!$B$18*Schlussrechnung!M228</f>
        <v>-31.010657364817906</v>
      </c>
      <c r="P228" s="117">
        <f>'Grunddaten § 2 SPU_40%_IST'!$D$18*Schlussrechnung!M228</f>
        <v>-2910.7846269565166</v>
      </c>
      <c r="Q228" s="117">
        <f>'Grunddaten § 2 SPU_40%_IST'!$I$18*Schlussrechnung!M228</f>
        <v>-5721.5494660926861</v>
      </c>
      <c r="R228" s="33"/>
    </row>
    <row r="229" spans="1:21" x14ac:dyDescent="0.25">
      <c r="A229" s="115">
        <v>62139</v>
      </c>
      <c r="B229" s="115" t="s">
        <v>221</v>
      </c>
      <c r="C229" s="115" t="s">
        <v>212</v>
      </c>
      <c r="D229" s="117">
        <f>Finanzkraft!H218</f>
        <v>26327133.039999999</v>
      </c>
      <c r="E229" s="118">
        <f>'landesw Umlage § 2_IST'!E218</f>
        <v>1.2457218519202893E-2</v>
      </c>
      <c r="F229" s="118">
        <f>'bezirksw Umlage § 2_IST'!E218</f>
        <v>0.16540173088801785</v>
      </c>
      <c r="G229" s="130"/>
      <c r="H229" s="130"/>
      <c r="I229" s="130"/>
      <c r="J229" s="130"/>
      <c r="K229" s="119">
        <f>'Umlage Gesamt § 2 PLAN'!AE218</f>
        <v>6580339.8957564682</v>
      </c>
      <c r="L229" s="119">
        <f>'Umlage Gesamt § 2_IST'!AM218</f>
        <v>6670033.7165526347</v>
      </c>
      <c r="M229" s="150">
        <f t="shared" si="3"/>
        <v>-89693.820796166547</v>
      </c>
      <c r="N229" s="119"/>
      <c r="O229" s="117">
        <f>'Grunddaten § 2 SPU_40%_IST'!$B$18*Schlussrechnung!M229</f>
        <v>-321.06125573709551</v>
      </c>
      <c r="P229" s="117">
        <f>'Grunddaten § 2 SPU_40%_IST'!$D$18*Schlussrechnung!M229</f>
        <v>-30136.096649506799</v>
      </c>
      <c r="Q229" s="117">
        <f>'Grunddaten § 2 SPU_40%_IST'!$I$18*Schlussrechnung!M229</f>
        <v>-59236.662890922657</v>
      </c>
      <c r="R229" s="33"/>
    </row>
    <row r="230" spans="1:21" x14ac:dyDescent="0.25">
      <c r="A230" s="115">
        <v>62140</v>
      </c>
      <c r="B230" s="115" t="s">
        <v>222</v>
      </c>
      <c r="C230" s="115" t="s">
        <v>212</v>
      </c>
      <c r="D230" s="117">
        <f>Finanzkraft!H219</f>
        <v>47330314.869999997</v>
      </c>
      <c r="E230" s="118">
        <f>'landesw Umlage § 2_IST'!E219</f>
        <v>2.2395301228677503E-2</v>
      </c>
      <c r="F230" s="118">
        <f>'bezirksw Umlage § 2_IST'!E219</f>
        <v>0.29735543141285731</v>
      </c>
      <c r="G230" s="130"/>
      <c r="H230" s="130"/>
      <c r="I230" s="130"/>
      <c r="J230" s="130"/>
      <c r="K230" s="119">
        <f>'Umlage Gesamt § 2 PLAN'!AE219</f>
        <v>11781637.995454155</v>
      </c>
      <c r="L230" s="119">
        <f>'Umlage Gesamt § 2_IST'!AM219</f>
        <v>11991233.360590504</v>
      </c>
      <c r="M230" s="150">
        <f t="shared" si="3"/>
        <v>-209595.36513634957</v>
      </c>
      <c r="N230" s="119"/>
      <c r="O230" s="117">
        <f>'Grunddaten § 2 SPU_40%_IST'!$B$18*Schlussrechnung!M230</f>
        <v>-750.25180698097199</v>
      </c>
      <c r="P230" s="117">
        <f>'Grunddaten § 2 SPU_40%_IST'!$D$18*Schlussrechnung!M230</f>
        <v>-70421.64248295303</v>
      </c>
      <c r="Q230" s="117">
        <f>'Grunddaten § 2 SPU_40%_IST'!$I$18*Schlussrechnung!M230</f>
        <v>-138423.47084641558</v>
      </c>
      <c r="R230" s="33"/>
    </row>
    <row r="231" spans="1:21" x14ac:dyDescent="0.25">
      <c r="A231" s="115">
        <v>62141</v>
      </c>
      <c r="B231" s="115" t="s">
        <v>223</v>
      </c>
      <c r="C231" s="115" t="s">
        <v>212</v>
      </c>
      <c r="D231" s="117">
        <f>Finanzkraft!H220</f>
        <v>11934762.16</v>
      </c>
      <c r="E231" s="118">
        <f>'landesw Umlage § 2_IST'!E220</f>
        <v>5.6471754815059774E-3</v>
      </c>
      <c r="F231" s="118">
        <f>'bezirksw Umlage § 2_IST'!E220</f>
        <v>7.4980831220839178E-2</v>
      </c>
      <c r="G231" s="130"/>
      <c r="H231" s="130"/>
      <c r="I231" s="130"/>
      <c r="J231" s="130"/>
      <c r="K231" s="119">
        <f>'Umlage Gesamt § 2 PLAN'!AE220</f>
        <v>2971968.3581611458</v>
      </c>
      <c r="L231" s="119">
        <f>'Umlage Gesamt § 2_IST'!AM220</f>
        <v>3023696.7270719786</v>
      </c>
      <c r="M231" s="150">
        <f t="shared" si="3"/>
        <v>-51728.368910832796</v>
      </c>
      <c r="N231" s="119"/>
      <c r="O231" s="117">
        <f>'Grunddaten § 2 SPU_40%_IST'!$B$18*Schlussrechnung!M231</f>
        <v>-185.16297925902964</v>
      </c>
      <c r="P231" s="117">
        <f>'Grunddaten § 2 SPU_40%_IST'!$D$18*Schlussrechnung!M231</f>
        <v>-17380.139581307991</v>
      </c>
      <c r="Q231" s="117">
        <f>'Grunddaten § 2 SPU_40%_IST'!$I$18*Schlussrechnung!M231</f>
        <v>-34163.066350265777</v>
      </c>
      <c r="R231" s="33"/>
    </row>
    <row r="232" spans="1:21" x14ac:dyDescent="0.25">
      <c r="A232" s="115">
        <v>62142</v>
      </c>
      <c r="B232" s="115" t="s">
        <v>224</v>
      </c>
      <c r="C232" s="115" t="s">
        <v>212</v>
      </c>
      <c r="D232" s="117">
        <f>Finanzkraft!H221</f>
        <v>5632478.1600000001</v>
      </c>
      <c r="E232" s="118">
        <f>'landesw Umlage § 2_IST'!E221</f>
        <v>2.6651216118805257E-3</v>
      </c>
      <c r="F232" s="118">
        <f>'bezirksw Umlage § 2_IST'!E221</f>
        <v>3.5386368710846841E-2</v>
      </c>
      <c r="G232" s="130"/>
      <c r="H232" s="130"/>
      <c r="I232" s="130"/>
      <c r="J232" s="130"/>
      <c r="K232" s="119">
        <f>'Umlage Gesamt § 2 PLAN'!AE221</f>
        <v>1401549.7448790416</v>
      </c>
      <c r="L232" s="119">
        <f>'Umlage Gesamt § 2_IST'!AM221</f>
        <v>1427000.0146945871</v>
      </c>
      <c r="M232" s="150">
        <f t="shared" si="3"/>
        <v>-25450.269815545529</v>
      </c>
      <c r="N232" s="119"/>
      <c r="O232" s="117">
        <f>'Grunddaten § 2 SPU_40%_IST'!$B$18*Schlussrechnung!M232</f>
        <v>-91.099871911980941</v>
      </c>
      <c r="P232" s="117">
        <f>'Grunddaten § 2 SPU_40%_IST'!$D$18*Schlussrechnung!M232</f>
        <v>-8550.9992116434132</v>
      </c>
      <c r="Q232" s="117">
        <f>'Grunddaten § 2 SPU_40%_IST'!$I$18*Schlussrechnung!M232</f>
        <v>-16808.170731990136</v>
      </c>
      <c r="R232" s="33"/>
    </row>
    <row r="233" spans="1:21" x14ac:dyDescent="0.25">
      <c r="A233" s="115">
        <v>62143</v>
      </c>
      <c r="B233" s="115" t="s">
        <v>225</v>
      </c>
      <c r="C233" s="115" t="s">
        <v>212</v>
      </c>
      <c r="D233" s="117">
        <f>Finanzkraft!H222</f>
        <v>12663216.210000001</v>
      </c>
      <c r="E233" s="118">
        <f>'landesw Umlage § 2_IST'!E222</f>
        <v>5.9918583327781254E-3</v>
      </c>
      <c r="F233" s="118">
        <f>'bezirksw Umlage § 2_IST'!E222</f>
        <v>7.9557385779944603E-2</v>
      </c>
      <c r="G233" s="130"/>
      <c r="H233" s="130"/>
      <c r="I233" s="130"/>
      <c r="J233" s="130"/>
      <c r="K233" s="119">
        <f>'Umlage Gesamt § 2 PLAN'!AE222</f>
        <v>3197275.6152848718</v>
      </c>
      <c r="L233" s="119">
        <f>'Umlage Gesamt § 2_IST'!AM222</f>
        <v>3208252.0703019882</v>
      </c>
      <c r="M233" s="150">
        <f t="shared" si="3"/>
        <v>-10976.455017116386</v>
      </c>
      <c r="N233" s="119"/>
      <c r="O233" s="117">
        <f>'Grunddaten § 2 SPU_40%_IST'!$B$18*Schlussrechnung!M233</f>
        <v>-39.290492924209865</v>
      </c>
      <c r="P233" s="117">
        <f>'Grunddaten § 2 SPU_40%_IST'!$D$18*Schlussrechnung!M233</f>
        <v>-3687.9631877486131</v>
      </c>
      <c r="Q233" s="117">
        <f>'Grunddaten § 2 SPU_40%_IST'!$I$18*Schlussrechnung!M233</f>
        <v>-7249.2013364435634</v>
      </c>
      <c r="R233" s="33"/>
    </row>
    <row r="234" spans="1:21" x14ac:dyDescent="0.25">
      <c r="A234" s="115">
        <v>62144</v>
      </c>
      <c r="B234" s="115" t="s">
        <v>226</v>
      </c>
      <c r="C234" s="115" t="s">
        <v>212</v>
      </c>
      <c r="D234" s="117">
        <f>Finanzkraft!H223</f>
        <v>3308280.82</v>
      </c>
      <c r="E234" s="118">
        <f>'landesw Umlage § 2_IST'!E223</f>
        <v>1.565380363863111E-3</v>
      </c>
      <c r="F234" s="118">
        <f>'bezirksw Umlage § 2_IST'!E223</f>
        <v>2.0784464949535234E-2</v>
      </c>
      <c r="G234" s="130"/>
      <c r="H234" s="130"/>
      <c r="I234" s="130"/>
      <c r="J234" s="130"/>
      <c r="K234" s="119">
        <f>'Umlage Gesamt § 2 PLAN'!AE223</f>
        <v>826074.80522452854</v>
      </c>
      <c r="L234" s="119">
        <f>'Umlage Gesamt § 2_IST'!AM223</f>
        <v>838159.80189327884</v>
      </c>
      <c r="M234" s="150">
        <f t="shared" si="3"/>
        <v>-12084.996668750304</v>
      </c>
      <c r="N234" s="119"/>
      <c r="O234" s="117">
        <f>'Grunddaten § 2 SPU_40%_IST'!$B$18*Schlussrechnung!M234</f>
        <v>-43.258545255476704</v>
      </c>
      <c r="P234" s="117">
        <f>'Grunddaten § 2 SPU_40%_IST'!$D$18*Schlussrechnung!M234</f>
        <v>-4060.4204881189798</v>
      </c>
      <c r="Q234" s="117">
        <f>'Grunddaten § 2 SPU_40%_IST'!$I$18*Schlussrechnung!M234</f>
        <v>-7981.3176353758481</v>
      </c>
      <c r="R234" s="33"/>
    </row>
    <row r="235" spans="1:21" x14ac:dyDescent="0.25">
      <c r="A235" s="115">
        <v>62145</v>
      </c>
      <c r="B235" s="115" t="s">
        <v>227</v>
      </c>
      <c r="C235" s="115" t="s">
        <v>212</v>
      </c>
      <c r="D235" s="117">
        <f>Finanzkraft!H224</f>
        <v>9658862.9900000002</v>
      </c>
      <c r="E235" s="118">
        <f>'landesw Umlage § 2_IST'!E224</f>
        <v>4.5702874950591822E-3</v>
      </c>
      <c r="F235" s="118">
        <f>'bezirksw Umlage § 2_IST'!E224</f>
        <v>6.0682363496584346E-2</v>
      </c>
      <c r="G235" s="130"/>
      <c r="H235" s="130"/>
      <c r="I235" s="130"/>
      <c r="J235" s="130"/>
      <c r="K235" s="119">
        <f>'Umlage Gesamt § 2 PLAN'!AE224</f>
        <v>2401209.1090202611</v>
      </c>
      <c r="L235" s="119">
        <f>'Umlage Gesamt § 2_IST'!AM224</f>
        <v>2447092.9557342483</v>
      </c>
      <c r="M235" s="150">
        <f t="shared" si="3"/>
        <v>-45883.846713987179</v>
      </c>
      <c r="N235" s="119"/>
      <c r="O235" s="117">
        <f>'Grunddaten § 2 SPU_40%_IST'!$B$18*Schlussrechnung!M235</f>
        <v>-164.24236712492396</v>
      </c>
      <c r="P235" s="117">
        <f>'Grunddaten § 2 SPU_40%_IST'!$D$18*Schlussrechnung!M235</f>
        <v>-15416.447052314343</v>
      </c>
      <c r="Q235" s="117">
        <f>'Grunddaten § 2 SPU_40%_IST'!$I$18*Schlussrechnung!M235</f>
        <v>-30303.157294547913</v>
      </c>
      <c r="R235" s="33"/>
    </row>
    <row r="236" spans="1:21" x14ac:dyDescent="0.25">
      <c r="A236" s="115">
        <v>62146</v>
      </c>
      <c r="B236" s="115" t="s">
        <v>228</v>
      </c>
      <c r="C236" s="115" t="s">
        <v>212</v>
      </c>
      <c r="D236" s="117">
        <f>Finanzkraft!H225</f>
        <v>3593390.55</v>
      </c>
      <c r="E236" s="118">
        <f>'landesw Umlage § 2_IST'!E225</f>
        <v>1.7002858320416901E-3</v>
      </c>
      <c r="F236" s="118">
        <f>'bezirksw Umlage § 2_IST'!E225</f>
        <v>2.2575683262724397E-2</v>
      </c>
      <c r="G236" s="130"/>
      <c r="H236" s="130"/>
      <c r="I236" s="130"/>
      <c r="J236" s="130"/>
      <c r="K236" s="119">
        <f>'Umlage Gesamt § 2 PLAN'!AE225</f>
        <v>901493.29586896184</v>
      </c>
      <c r="L236" s="119">
        <f>'Umlage Gesamt § 2_IST'!AM225</f>
        <v>910392.94285579422</v>
      </c>
      <c r="M236" s="150">
        <f t="shared" si="3"/>
        <v>-8899.6469868323766</v>
      </c>
      <c r="N236" s="119"/>
      <c r="O236" s="117">
        <f>'Grunddaten § 2 SPU_40%_IST'!$B$18*Schlussrechnung!M236</f>
        <v>-31.856507079820837</v>
      </c>
      <c r="P236" s="117">
        <f>'Grunddaten § 2 SPU_40%_IST'!$D$18*Schlussrechnung!M236</f>
        <v>-2990.1794723537428</v>
      </c>
      <c r="Q236" s="117">
        <f>'Grunddaten § 2 SPU_40%_IST'!$I$18*Schlussrechnung!M236</f>
        <v>-5877.6110073988129</v>
      </c>
      <c r="R236" s="33"/>
    </row>
    <row r="237" spans="1:21" x14ac:dyDescent="0.25">
      <c r="A237" s="115">
        <v>62147</v>
      </c>
      <c r="B237" s="115" t="s">
        <v>229</v>
      </c>
      <c r="C237" s="115" t="s">
        <v>212</v>
      </c>
      <c r="D237" s="117">
        <f>Finanzkraft!H226</f>
        <v>3116537.98</v>
      </c>
      <c r="E237" s="118">
        <f>'landesw Umlage § 2_IST'!E226</f>
        <v>1.4746533388678912E-3</v>
      </c>
      <c r="F237" s="118">
        <f>'bezirksw Umlage § 2_IST'!E226</f>
        <v>1.9579829504680728E-2</v>
      </c>
      <c r="G237" s="130"/>
      <c r="H237" s="130"/>
      <c r="I237" s="130"/>
      <c r="J237" s="130"/>
      <c r="K237" s="119">
        <f>'Umlage Gesamt § 2 PLAN'!AE226</f>
        <v>778831.10637969605</v>
      </c>
      <c r="L237" s="119">
        <f>'Umlage Gesamt § 2_IST'!AM226</f>
        <v>789581.35600764374</v>
      </c>
      <c r="M237" s="150">
        <f t="shared" si="3"/>
        <v>-10750.249627947691</v>
      </c>
      <c r="N237" s="119"/>
      <c r="O237" s="117">
        <f>'Grunddaten § 2 SPU_40%_IST'!$B$18*Schlussrechnung!M237</f>
        <v>-38.480785124315311</v>
      </c>
      <c r="P237" s="117">
        <f>'Grunddaten § 2 SPU_40%_IST'!$D$18*Schlussrechnung!M237</f>
        <v>-3611.9607674021886</v>
      </c>
      <c r="Q237" s="117">
        <f>'Grunddaten § 2 SPU_40%_IST'!$I$18*Schlussrechnung!M237</f>
        <v>-7099.8080754211869</v>
      </c>
      <c r="R237" s="33"/>
    </row>
    <row r="238" spans="1:21" x14ac:dyDescent="0.25">
      <c r="A238" s="115">
        <v>62148</v>
      </c>
      <c r="B238" s="115" t="s">
        <v>230</v>
      </c>
      <c r="C238" s="115" t="s">
        <v>212</v>
      </c>
      <c r="D238" s="117">
        <f>Finanzkraft!H227</f>
        <v>2314395.7999999998</v>
      </c>
      <c r="E238" s="118">
        <f>'landesw Umlage § 2_IST'!E227</f>
        <v>1.0951034499928746E-3</v>
      </c>
      <c r="F238" s="118">
        <f>'bezirksw Umlage § 2_IST'!E227</f>
        <v>1.4540325021275419E-2</v>
      </c>
      <c r="G238" s="130"/>
      <c r="H238" s="130"/>
      <c r="I238" s="130"/>
      <c r="J238" s="130"/>
      <c r="K238" s="119">
        <f>'Umlage Gesamt § 2 PLAN'!AE227</f>
        <v>580569.51827919576</v>
      </c>
      <c r="L238" s="119">
        <f>'Umlage Gesamt § 2_IST'!AM227</f>
        <v>586356.97232940351</v>
      </c>
      <c r="M238" s="150">
        <f t="shared" si="3"/>
        <v>-5787.4540502077434</v>
      </c>
      <c r="N238" s="119"/>
      <c r="O238" s="117">
        <f>'Grunddaten § 2 SPU_40%_IST'!$B$18*Schlussrechnung!M238</f>
        <v>-20.716335288058691</v>
      </c>
      <c r="P238" s="117">
        <f>'Grunddaten § 2 SPU_40%_IST'!$D$18*Schlussrechnung!M238</f>
        <v>-1944.5182852450673</v>
      </c>
      <c r="Q238" s="117">
        <f>'Grunddaten § 2 SPU_40%_IST'!$I$18*Schlussrechnung!M238</f>
        <v>-3822.2194296746175</v>
      </c>
      <c r="R238" s="33"/>
    </row>
    <row r="239" spans="1:21" s="82" customFormat="1" ht="15" customHeight="1" x14ac:dyDescent="0.25">
      <c r="A239" s="187" t="s">
        <v>385</v>
      </c>
      <c r="B239" s="188"/>
      <c r="C239" s="189"/>
      <c r="D239" s="128"/>
      <c r="E239" s="129"/>
      <c r="F239" s="129"/>
      <c r="G239" s="130">
        <f>'Grunddaten § 2 SPU_100% PLAN'!M14</f>
        <v>78806424.821301505</v>
      </c>
      <c r="H239" s="130">
        <f>'Grunddaten § 2 SPU_40% PLAN'!M14</f>
        <v>31522569.928520605</v>
      </c>
      <c r="I239" s="130">
        <f>'Grunddaten § 2 SPU_100%_IST'!M14</f>
        <v>89082280.320387587</v>
      </c>
      <c r="J239" s="130">
        <f>'Grunddaten § 2 SPU_40%_IST'!N14</f>
        <v>35632912.128155045</v>
      </c>
      <c r="K239" s="130"/>
      <c r="L239" s="130"/>
      <c r="M239" s="151"/>
      <c r="N239" s="130"/>
      <c r="O239" s="128"/>
      <c r="P239" s="128"/>
      <c r="Q239" s="128"/>
      <c r="R239" s="33"/>
      <c r="S239" s="112"/>
      <c r="T239" s="112"/>
      <c r="U239" s="112"/>
    </row>
    <row r="240" spans="1:21" x14ac:dyDescent="0.25">
      <c r="A240" s="115">
        <v>62202</v>
      </c>
      <c r="B240" s="115" t="s">
        <v>231</v>
      </c>
      <c r="C240" s="115" t="s">
        <v>232</v>
      </c>
      <c r="D240" s="117">
        <f>Finanzkraft!H228</f>
        <v>2736801.26</v>
      </c>
      <c r="E240" s="118">
        <f>'landesw Umlage § 2_IST'!E228</f>
        <v>1.2949731855592056E-3</v>
      </c>
      <c r="F240" s="118">
        <f>'bezirksw Umlage § 2_IST'!E228</f>
        <v>2.0590850288767702E-2</v>
      </c>
      <c r="G240" s="129"/>
      <c r="H240" s="129"/>
      <c r="I240" s="129"/>
      <c r="J240" s="129"/>
      <c r="K240" s="119">
        <f>'Umlage Gesamt § 2 PLAN'!AE228</f>
        <v>638903.66760164185</v>
      </c>
      <c r="L240" s="119">
        <f>'Umlage Gesamt § 2_IST'!AM228</f>
        <v>722725.29008649383</v>
      </c>
      <c r="M240" s="150">
        <f t="shared" si="3"/>
        <v>-83821.622484851978</v>
      </c>
      <c r="N240" s="119"/>
      <c r="O240" s="117">
        <f>'Grunddaten § 2 SPU_40%_IST'!$B$18*Schlussrechnung!M240</f>
        <v>-300.04157626494521</v>
      </c>
      <c r="P240" s="117">
        <f>'Grunddaten § 2 SPU_40%_IST'!$D$18*Schlussrechnung!M240</f>
        <v>-28163.105262987454</v>
      </c>
      <c r="Q240" s="117">
        <f>'Grunddaten § 2 SPU_40%_IST'!$I$18*Schlussrechnung!M240</f>
        <v>-55358.475645599581</v>
      </c>
      <c r="R240" s="33"/>
    </row>
    <row r="241" spans="1:18" x14ac:dyDescent="0.25">
      <c r="A241" s="115">
        <v>62205</v>
      </c>
      <c r="B241" s="115" t="s">
        <v>233</v>
      </c>
      <c r="C241" s="115" t="s">
        <v>232</v>
      </c>
      <c r="D241" s="117">
        <f>Finanzkraft!H229</f>
        <v>2632276.44</v>
      </c>
      <c r="E241" s="118">
        <f>'landesw Umlage § 2_IST'!E229</f>
        <v>1.2455151408324204E-3</v>
      </c>
      <c r="F241" s="118">
        <f>'bezirksw Umlage § 2_IST'!E229</f>
        <v>1.9804437715981765E-2</v>
      </c>
      <c r="G241" s="130"/>
      <c r="H241" s="130"/>
      <c r="I241" s="130"/>
      <c r="J241" s="130"/>
      <c r="K241" s="119">
        <f>'Umlage Gesamt § 2 PLAN'!AE229</f>
        <v>613131.7724917751</v>
      </c>
      <c r="L241" s="119">
        <f>'Umlage Gesamt § 2_IST'!AM229</f>
        <v>695122.72648063721</v>
      </c>
      <c r="M241" s="150">
        <f t="shared" si="3"/>
        <v>-81990.953988862108</v>
      </c>
      <c r="N241" s="119"/>
      <c r="O241" s="117">
        <f>'Grunddaten § 2 SPU_40%_IST'!$B$18*Schlussrechnung!M241</f>
        <v>-293.48865298724752</v>
      </c>
      <c r="P241" s="117">
        <f>'Grunddaten § 2 SPU_40%_IST'!$D$18*Schlussrechnung!M241</f>
        <v>-27548.021612423243</v>
      </c>
      <c r="Q241" s="117">
        <f>'Grunddaten § 2 SPU_40%_IST'!$I$18*Schlussrechnung!M241</f>
        <v>-54149.443723451615</v>
      </c>
      <c r="R241" s="33"/>
    </row>
    <row r="242" spans="1:18" x14ac:dyDescent="0.25">
      <c r="A242" s="115">
        <v>62206</v>
      </c>
      <c r="B242" s="115" t="s">
        <v>234</v>
      </c>
      <c r="C242" s="115" t="s">
        <v>232</v>
      </c>
      <c r="D242" s="117">
        <f>Finanzkraft!H230</f>
        <v>1444953.25</v>
      </c>
      <c r="E242" s="118">
        <f>'landesw Umlage § 2_IST'!E230</f>
        <v>6.8370902209268468E-4</v>
      </c>
      <c r="F242" s="118">
        <f>'bezirksw Umlage § 2_IST'!E230</f>
        <v>1.0871383494254285E-2</v>
      </c>
      <c r="G242" s="130"/>
      <c r="H242" s="130"/>
      <c r="I242" s="130"/>
      <c r="J242" s="130"/>
      <c r="K242" s="119">
        <f>'Umlage Gesamt § 2 PLAN'!AE230</f>
        <v>339049.99993622932</v>
      </c>
      <c r="L242" s="119">
        <f>'Umlage Gesamt § 2_IST'!AM230</f>
        <v>381578.40396772983</v>
      </c>
      <c r="M242" s="150">
        <f t="shared" si="3"/>
        <v>-42528.404031500511</v>
      </c>
      <c r="N242" s="119"/>
      <c r="O242" s="117">
        <f>'Grunddaten § 2 SPU_40%_IST'!$B$18*Schlussrechnung!M242</f>
        <v>-152.23147683582323</v>
      </c>
      <c r="P242" s="117">
        <f>'Grunddaten § 2 SPU_40%_IST'!$D$18*Schlussrechnung!M242</f>
        <v>-14289.056736195482</v>
      </c>
      <c r="Q242" s="117">
        <f>'Grunddaten § 2 SPU_40%_IST'!$I$18*Schlussrechnung!M242</f>
        <v>-28087.115818469207</v>
      </c>
      <c r="R242" s="33"/>
    </row>
    <row r="243" spans="1:18" x14ac:dyDescent="0.25">
      <c r="A243" s="115">
        <v>62209</v>
      </c>
      <c r="B243" s="115" t="s">
        <v>235</v>
      </c>
      <c r="C243" s="115" t="s">
        <v>232</v>
      </c>
      <c r="D243" s="117">
        <f>Finanzkraft!H231</f>
        <v>1668791.8</v>
      </c>
      <c r="E243" s="118">
        <f>'landesw Umlage § 2_IST'!E231</f>
        <v>7.8962278513459939E-4</v>
      </c>
      <c r="F243" s="118">
        <f>'bezirksw Umlage § 2_IST'!E231</f>
        <v>1.2555475846617805E-2</v>
      </c>
      <c r="G243" s="130"/>
      <c r="H243" s="130"/>
      <c r="I243" s="130"/>
      <c r="J243" s="130"/>
      <c r="K243" s="119">
        <f>'Umlage Gesamt § 2 PLAN'!AE231</f>
        <v>397525.1555820888</v>
      </c>
      <c r="L243" s="119">
        <f>'Umlage Gesamt § 2_IST'!AM231</f>
        <v>440688.93689012784</v>
      </c>
      <c r="M243" s="150">
        <f t="shared" si="3"/>
        <v>-43163.781308039033</v>
      </c>
      <c r="N243" s="119"/>
      <c r="O243" s="117">
        <f>'Grunddaten § 2 SPU_40%_IST'!$B$18*Schlussrechnung!M243</f>
        <v>-154.50582555306499</v>
      </c>
      <c r="P243" s="117">
        <f>'Grunddaten § 2 SPU_40%_IST'!$D$18*Schlussrechnung!M243</f>
        <v>-14502.536225024256</v>
      </c>
      <c r="Q243" s="117">
        <f>'Grunddaten § 2 SPU_40%_IST'!$I$18*Schlussrechnung!M243</f>
        <v>-28506.739257461712</v>
      </c>
      <c r="R243" s="33"/>
    </row>
    <row r="244" spans="1:18" x14ac:dyDescent="0.25">
      <c r="A244" s="115">
        <v>62211</v>
      </c>
      <c r="B244" s="115" t="s">
        <v>236</v>
      </c>
      <c r="C244" s="115" t="s">
        <v>232</v>
      </c>
      <c r="D244" s="117">
        <f>Finanzkraft!H232</f>
        <v>3275802.09</v>
      </c>
      <c r="E244" s="118">
        <f>'landesw Umlage § 2_IST'!E232</f>
        <v>1.5500123921123902E-3</v>
      </c>
      <c r="F244" s="118">
        <f>'bezirksw Umlage § 2_IST'!E232</f>
        <v>2.4646126628435686E-2</v>
      </c>
      <c r="G244" s="130"/>
      <c r="H244" s="130"/>
      <c r="I244" s="130"/>
      <c r="J244" s="130"/>
      <c r="K244" s="119">
        <f>'Umlage Gesamt § 2 PLAN'!AE232</f>
        <v>765555.25295404787</v>
      </c>
      <c r="L244" s="119">
        <f>'Umlage Gesamt § 2_IST'!AM232</f>
        <v>865062.82000220672</v>
      </c>
      <c r="M244" s="150">
        <f t="shared" si="3"/>
        <v>-99507.567048158846</v>
      </c>
      <c r="N244" s="119"/>
      <c r="O244" s="117">
        <f>'Grunddaten § 2 SPU_40%_IST'!$B$18*Schlussrechnung!M244</f>
        <v>-356.18980380408254</v>
      </c>
      <c r="P244" s="117">
        <f>'Grunddaten § 2 SPU_40%_IST'!$D$18*Schlussrechnung!M244</f>
        <v>-33433.403007052613</v>
      </c>
      <c r="Q244" s="117">
        <f>'Grunddaten § 2 SPU_40%_IST'!$I$18*Schlussrechnung!M244</f>
        <v>-65717.974237302144</v>
      </c>
      <c r="R244" s="33"/>
    </row>
    <row r="245" spans="1:18" x14ac:dyDescent="0.25">
      <c r="A245" s="115">
        <v>62214</v>
      </c>
      <c r="B245" s="115" t="s">
        <v>237</v>
      </c>
      <c r="C245" s="115" t="s">
        <v>232</v>
      </c>
      <c r="D245" s="117">
        <f>Finanzkraft!H233</f>
        <v>2672365.16</v>
      </c>
      <c r="E245" s="118">
        <f>'landesw Umlage § 2_IST'!E233</f>
        <v>1.2644839341467698E-3</v>
      </c>
      <c r="F245" s="118">
        <f>'bezirksw Umlage § 2_IST'!E233</f>
        <v>2.0106052905894508E-2</v>
      </c>
      <c r="G245" s="130"/>
      <c r="H245" s="130"/>
      <c r="I245" s="130"/>
      <c r="J245" s="130"/>
      <c r="K245" s="119">
        <f>'Umlage Gesamt § 2 PLAN'!AE233</f>
        <v>640385.20661933371</v>
      </c>
      <c r="L245" s="119">
        <f>'Umlage Gesamt § 2_IST'!AM233</f>
        <v>705709.22109194007</v>
      </c>
      <c r="M245" s="150">
        <f t="shared" si="3"/>
        <v>-65324.014472606359</v>
      </c>
      <c r="N245" s="119"/>
      <c r="O245" s="117">
        <f>'Grunddaten § 2 SPU_40%_IST'!$B$18*Schlussrechnung!M245</f>
        <v>-233.82892968764654</v>
      </c>
      <c r="P245" s="117">
        <f>'Grunddaten § 2 SPU_40%_IST'!$D$18*Schlussrechnung!M245</f>
        <v>-21948.120798131764</v>
      </c>
      <c r="Q245" s="117">
        <f>'Grunddaten § 2 SPU_40%_IST'!$I$18*Schlussrechnung!M245</f>
        <v>-43142.064744786949</v>
      </c>
      <c r="R245" s="33"/>
    </row>
    <row r="246" spans="1:18" x14ac:dyDescent="0.25">
      <c r="A246" s="115">
        <v>62216</v>
      </c>
      <c r="B246" s="115" t="s">
        <v>238</v>
      </c>
      <c r="C246" s="115" t="s">
        <v>232</v>
      </c>
      <c r="D246" s="117">
        <f>Finanzkraft!H234</f>
        <v>1605381.99</v>
      </c>
      <c r="E246" s="118">
        <f>'landesw Umlage § 2_IST'!E234</f>
        <v>7.5961914371147166E-4</v>
      </c>
      <c r="F246" s="118">
        <f>'bezirksw Umlage § 2_IST'!E234</f>
        <v>1.207839995381103E-2</v>
      </c>
      <c r="G246" s="130"/>
      <c r="H246" s="130"/>
      <c r="I246" s="130"/>
      <c r="J246" s="130"/>
      <c r="K246" s="119">
        <f>'Umlage Gesamt § 2 PLAN'!AE234</f>
        <v>375406.90048855491</v>
      </c>
      <c r="L246" s="119">
        <f>'Umlage Gesamt § 2_IST'!AM234</f>
        <v>423943.8871138136</v>
      </c>
      <c r="M246" s="150">
        <f t="shared" si="3"/>
        <v>-48536.986625258694</v>
      </c>
      <c r="N246" s="119"/>
      <c r="O246" s="117">
        <f>'Grunddaten § 2 SPU_40%_IST'!$B$18*Schlussrechnung!M246</f>
        <v>-173.73934722899202</v>
      </c>
      <c r="P246" s="117">
        <f>'Grunddaten § 2 SPU_40%_IST'!$D$18*Schlussrechnung!M246</f>
        <v>-16307.871679797259</v>
      </c>
      <c r="Q246" s="117">
        <f>'Grunddaten § 2 SPU_40%_IST'!$I$18*Schlussrechnung!M246</f>
        <v>-32055.375598232444</v>
      </c>
      <c r="R246" s="33"/>
    </row>
    <row r="247" spans="1:18" x14ac:dyDescent="0.25">
      <c r="A247" s="115">
        <v>62219</v>
      </c>
      <c r="B247" s="115" t="s">
        <v>239</v>
      </c>
      <c r="C247" s="115" t="s">
        <v>232</v>
      </c>
      <c r="D247" s="117">
        <f>Finanzkraft!H235</f>
        <v>12458224.82</v>
      </c>
      <c r="E247" s="118">
        <f>'landesw Umlage § 2_IST'!E235</f>
        <v>5.8948624868610895E-3</v>
      </c>
      <c r="F247" s="118">
        <f>'bezirksw Umlage § 2_IST'!E235</f>
        <v>9.373184888566953E-2</v>
      </c>
      <c r="G247" s="130"/>
      <c r="H247" s="130"/>
      <c r="I247" s="130"/>
      <c r="J247" s="130"/>
      <c r="K247" s="119">
        <f>'Umlage Gesamt § 2 PLAN'!AE235</f>
        <v>2907546.8648184123</v>
      </c>
      <c r="L247" s="119">
        <f>'Umlage Gesamt § 2_IST'!AM235</f>
        <v>3289926.1917897756</v>
      </c>
      <c r="M247" s="150">
        <f t="shared" si="3"/>
        <v>-382379.32697136328</v>
      </c>
      <c r="N247" s="119"/>
      <c r="O247" s="117">
        <f>'Grunddaten § 2 SPU_40%_IST'!$B$18*Schlussrechnung!M247</f>
        <v>-1368.7362830080074</v>
      </c>
      <c r="P247" s="117">
        <f>'Grunddaten § 2 SPU_40%_IST'!$D$18*Schlussrechnung!M247</f>
        <v>-128475.07500622461</v>
      </c>
      <c r="Q247" s="117">
        <f>'Grunddaten § 2 SPU_40%_IST'!$I$18*Schlussrechnung!M247</f>
        <v>-252535.51568213067</v>
      </c>
      <c r="R247" s="33"/>
    </row>
    <row r="248" spans="1:18" x14ac:dyDescent="0.25">
      <c r="A248" s="115">
        <v>62220</v>
      </c>
      <c r="B248" s="115" t="s">
        <v>240</v>
      </c>
      <c r="C248" s="115" t="s">
        <v>232</v>
      </c>
      <c r="D248" s="117">
        <f>Finanzkraft!H236</f>
        <v>3269908.18</v>
      </c>
      <c r="E248" s="118">
        <f>'landesw Umlage § 2_IST'!E236</f>
        <v>1.5472235687076178E-3</v>
      </c>
      <c r="F248" s="118">
        <f>'bezirksw Umlage § 2_IST'!E236</f>
        <v>2.4601782663749898E-2</v>
      </c>
      <c r="G248" s="130"/>
      <c r="H248" s="130"/>
      <c r="I248" s="130"/>
      <c r="J248" s="130"/>
      <c r="K248" s="119">
        <f>'Umlage Gesamt § 2 PLAN'!AE236</f>
        <v>768371.62411080673</v>
      </c>
      <c r="L248" s="119">
        <f>'Umlage Gesamt § 2_IST'!AM236</f>
        <v>863506.37603356678</v>
      </c>
      <c r="M248" s="150">
        <f t="shared" si="3"/>
        <v>-95134.751922760042</v>
      </c>
      <c r="N248" s="119"/>
      <c r="O248" s="117">
        <f>'Grunddaten § 2 SPU_40%_IST'!$B$18*Schlussrechnung!M248</f>
        <v>-340.537203627118</v>
      </c>
      <c r="P248" s="117">
        <f>'Grunddaten § 2 SPU_40%_IST'!$D$18*Schlussrechnung!M248</f>
        <v>-31964.187200660344</v>
      </c>
      <c r="Q248" s="117">
        <f>'Grunddaten § 2 SPU_40%_IST'!$I$18*Schlussrechnung!M248</f>
        <v>-62830.027518472583</v>
      </c>
      <c r="R248" s="33"/>
    </row>
    <row r="249" spans="1:18" x14ac:dyDescent="0.25">
      <c r="A249" s="115">
        <v>62226</v>
      </c>
      <c r="B249" s="115" t="s">
        <v>241</v>
      </c>
      <c r="C249" s="115" t="s">
        <v>232</v>
      </c>
      <c r="D249" s="117">
        <f>Finanzkraft!H237</f>
        <v>2756833.03</v>
      </c>
      <c r="E249" s="118">
        <f>'landesw Umlage § 2_IST'!E237</f>
        <v>1.3044516250017865E-3</v>
      </c>
      <c r="F249" s="118">
        <f>'bezirksw Umlage § 2_IST'!E237</f>
        <v>2.0741563160439291E-2</v>
      </c>
      <c r="G249" s="130"/>
      <c r="H249" s="130"/>
      <c r="I249" s="130"/>
      <c r="J249" s="130"/>
      <c r="K249" s="119">
        <f>'Umlage Gesamt § 2 PLAN'!AE237</f>
        <v>649948.77934635978</v>
      </c>
      <c r="L249" s="119">
        <f>'Umlage Gesamt § 2_IST'!AM237</f>
        <v>728015.21266720607</v>
      </c>
      <c r="M249" s="150">
        <f t="shared" si="3"/>
        <v>-78066.433320846292</v>
      </c>
      <c r="N249" s="119"/>
      <c r="O249" s="117">
        <f>'Grunddaten § 2 SPU_40%_IST'!$B$18*Schlussrechnung!M249</f>
        <v>-279.44073393714058</v>
      </c>
      <c r="P249" s="117">
        <f>'Grunddaten § 2 SPU_40%_IST'!$D$18*Schlussrechnung!M249</f>
        <v>-26229.427610021616</v>
      </c>
      <c r="Q249" s="117">
        <f>'Grunddaten § 2 SPU_40%_IST'!$I$18*Schlussrechnung!M249</f>
        <v>-51557.564976887537</v>
      </c>
      <c r="R249" s="33"/>
    </row>
    <row r="250" spans="1:18" x14ac:dyDescent="0.25">
      <c r="A250" s="115">
        <v>62232</v>
      </c>
      <c r="B250" s="115" t="s">
        <v>242</v>
      </c>
      <c r="C250" s="115" t="s">
        <v>232</v>
      </c>
      <c r="D250" s="117">
        <f>Finanzkraft!H238</f>
        <v>1805654.45</v>
      </c>
      <c r="E250" s="118">
        <f>'landesw Umlage § 2_IST'!E238</f>
        <v>8.5438213191105271E-4</v>
      </c>
      <c r="F250" s="118">
        <f>'bezirksw Umlage § 2_IST'!E238</f>
        <v>1.3585188298691877E-2</v>
      </c>
      <c r="G250" s="130"/>
      <c r="H250" s="130"/>
      <c r="I250" s="130"/>
      <c r="J250" s="130"/>
      <c r="K250" s="119">
        <f>'Umlage Gesamt § 2 PLAN'!AE238</f>
        <v>422851.66836344241</v>
      </c>
      <c r="L250" s="119">
        <f>'Umlage Gesamt § 2_IST'!AM238</f>
        <v>476831.16609359445</v>
      </c>
      <c r="M250" s="150">
        <f t="shared" si="3"/>
        <v>-53979.497730152041</v>
      </c>
      <c r="N250" s="119"/>
      <c r="O250" s="117">
        <f>'Grunddaten § 2 SPU_40%_IST'!$B$18*Schlussrechnung!M250</f>
        <v>-193.22095069051863</v>
      </c>
      <c r="P250" s="117">
        <f>'Grunddaten § 2 SPU_40%_IST'!$D$18*Schlussrechnung!M250</f>
        <v>-18136.493085566271</v>
      </c>
      <c r="Q250" s="117">
        <f>'Grunddaten § 2 SPU_40%_IST'!$I$18*Schlussrechnung!M250</f>
        <v>-35649.783693895253</v>
      </c>
      <c r="R250" s="33"/>
    </row>
    <row r="251" spans="1:18" x14ac:dyDescent="0.25">
      <c r="A251" s="115">
        <v>62233</v>
      </c>
      <c r="B251" s="115" t="s">
        <v>243</v>
      </c>
      <c r="C251" s="115" t="s">
        <v>232</v>
      </c>
      <c r="D251" s="117">
        <f>Finanzkraft!H239</f>
        <v>4420791.67</v>
      </c>
      <c r="E251" s="118">
        <f>'landesw Umlage § 2_IST'!E239</f>
        <v>2.0917875021708738E-3</v>
      </c>
      <c r="F251" s="118">
        <f>'bezirksw Umlage § 2_IST'!E239</f>
        <v>3.326067579887089E-2</v>
      </c>
      <c r="G251" s="130"/>
      <c r="H251" s="130"/>
      <c r="I251" s="130"/>
      <c r="J251" s="130"/>
      <c r="K251" s="119">
        <f>'Umlage Gesamt § 2 PLAN'!AE239</f>
        <v>1025473.3055390111</v>
      </c>
      <c r="L251" s="119">
        <f>'Umlage Gesamt § 2_IST'!AM239</f>
        <v>1167427.8248880615</v>
      </c>
      <c r="M251" s="150">
        <f t="shared" si="3"/>
        <v>-141954.51934905036</v>
      </c>
      <c r="N251" s="119"/>
      <c r="O251" s="117">
        <f>'Grunddaten § 2 SPU_40%_IST'!$B$18*Schlussrechnung!M251</f>
        <v>-508.12972215037826</v>
      </c>
      <c r="P251" s="117">
        <f>'Grunddaten § 2 SPU_40%_IST'!$D$18*Schlussrechnung!M251</f>
        <v>-47695.092894516332</v>
      </c>
      <c r="Q251" s="117">
        <f>'Grunddaten § 2 SPU_40%_IST'!$I$18*Schlussrechnung!M251</f>
        <v>-93751.296732383649</v>
      </c>
      <c r="R251" s="33"/>
    </row>
    <row r="252" spans="1:18" x14ac:dyDescent="0.25">
      <c r="A252" s="115">
        <v>62235</v>
      </c>
      <c r="B252" s="115" t="s">
        <v>244</v>
      </c>
      <c r="C252" s="115" t="s">
        <v>232</v>
      </c>
      <c r="D252" s="117">
        <f>Finanzkraft!H240</f>
        <v>2579166.63</v>
      </c>
      <c r="E252" s="118">
        <f>'landesw Umlage § 2_IST'!E240</f>
        <v>1.2203851539220284E-3</v>
      </c>
      <c r="F252" s="118">
        <f>'bezirksw Umlage § 2_IST'!E240</f>
        <v>1.9404855852819768E-2</v>
      </c>
      <c r="G252" s="130"/>
      <c r="H252" s="130"/>
      <c r="I252" s="130"/>
      <c r="J252" s="130"/>
      <c r="K252" s="119">
        <f>'Umlage Gesamt § 2 PLAN'!AE240</f>
        <v>604374.7288978406</v>
      </c>
      <c r="L252" s="119">
        <f>'Umlage Gesamt § 2_IST'!AM240</f>
        <v>681097.66613018687</v>
      </c>
      <c r="M252" s="150">
        <f t="shared" si="3"/>
        <v>-76722.937232346274</v>
      </c>
      <c r="N252" s="119"/>
      <c r="O252" s="117">
        <f>'Grunddaten § 2 SPU_40%_IST'!$B$18*Schlussrechnung!M252</f>
        <v>-274.63165637279042</v>
      </c>
      <c r="P252" s="117">
        <f>'Grunddaten § 2 SPU_40%_IST'!$D$18*Schlussrechnung!M252</f>
        <v>-25778.028309469115</v>
      </c>
      <c r="Q252" s="117">
        <f>'Grunddaten § 2 SPU_40%_IST'!$I$18*Schlussrechnung!M252</f>
        <v>-50670.277266504367</v>
      </c>
      <c r="R252" s="33"/>
    </row>
    <row r="253" spans="1:18" x14ac:dyDescent="0.25">
      <c r="A253" s="115">
        <v>62242</v>
      </c>
      <c r="B253" s="115" t="s">
        <v>245</v>
      </c>
      <c r="C253" s="115" t="s">
        <v>232</v>
      </c>
      <c r="D253" s="117">
        <f>Finanzkraft!H241</f>
        <v>1312829.52</v>
      </c>
      <c r="E253" s="118">
        <f>'landesw Umlage § 2_IST'!E241</f>
        <v>6.2119199170880351E-4</v>
      </c>
      <c r="F253" s="118">
        <f>'bezirksw Umlage § 2_IST'!E241</f>
        <v>9.877325217613633E-3</v>
      </c>
      <c r="G253" s="130"/>
      <c r="H253" s="130"/>
      <c r="I253" s="130"/>
      <c r="J253" s="130"/>
      <c r="K253" s="119">
        <f>'Umlage Gesamt § 2 PLAN'!AE241</f>
        <v>308152.3119507542</v>
      </c>
      <c r="L253" s="119">
        <f>'Umlage Gesamt § 2_IST'!AM241</f>
        <v>346687.61285067245</v>
      </c>
      <c r="M253" s="150">
        <f t="shared" si="3"/>
        <v>-38535.300899918249</v>
      </c>
      <c r="N253" s="119"/>
      <c r="O253" s="117">
        <f>'Grunddaten § 2 SPU_40%_IST'!$B$18*Schlussrechnung!M253</f>
        <v>-137.93806515669536</v>
      </c>
      <c r="P253" s="117">
        <f>'Grunddaten § 2 SPU_40%_IST'!$D$18*Schlussrechnung!M253</f>
        <v>-12947.419811414657</v>
      </c>
      <c r="Q253" s="117">
        <f>'Grunddaten § 2 SPU_40%_IST'!$I$18*Schlussrechnung!M253</f>
        <v>-25449.943023346899</v>
      </c>
      <c r="R253" s="33"/>
    </row>
    <row r="254" spans="1:18" x14ac:dyDescent="0.25">
      <c r="A254" s="115">
        <v>62244</v>
      </c>
      <c r="B254" s="115" t="s">
        <v>246</v>
      </c>
      <c r="C254" s="115" t="s">
        <v>232</v>
      </c>
      <c r="D254" s="117">
        <f>Finanzkraft!H242</f>
        <v>3679733.96</v>
      </c>
      <c r="E254" s="118">
        <f>'landesw Umlage § 2_IST'!E242</f>
        <v>1.7411409727981456E-3</v>
      </c>
      <c r="F254" s="118">
        <f>'bezirksw Umlage § 2_IST'!E242</f>
        <v>2.7685185687489167E-2</v>
      </c>
      <c r="G254" s="130"/>
      <c r="H254" s="130"/>
      <c r="I254" s="130"/>
      <c r="J254" s="130"/>
      <c r="K254" s="119">
        <f>'Umlage Gesamt § 2 PLAN'!AE242</f>
        <v>865996.94476905442</v>
      </c>
      <c r="L254" s="119">
        <f>'Umlage Gesamt § 2_IST'!AM242</f>
        <v>971731.79234875191</v>
      </c>
      <c r="M254" s="150">
        <f t="shared" si="3"/>
        <v>-105734.8475796975</v>
      </c>
      <c r="N254" s="119"/>
      <c r="O254" s="117">
        <f>'Grunddaten § 2 SPU_40%_IST'!$B$18*Schlussrechnung!M254</f>
        <v>-378.48050888873451</v>
      </c>
      <c r="P254" s="117">
        <f>'Grunddaten § 2 SPU_40%_IST'!$D$18*Schlussrechnung!M254</f>
        <v>-35525.697953306721</v>
      </c>
      <c r="Q254" s="117">
        <f>'Grunddaten § 2 SPU_40%_IST'!$I$18*Schlussrechnung!M254</f>
        <v>-69830.669117502039</v>
      </c>
      <c r="R254" s="33"/>
    </row>
    <row r="255" spans="1:18" x14ac:dyDescent="0.25">
      <c r="A255" s="115">
        <v>62245</v>
      </c>
      <c r="B255" s="115" t="s">
        <v>247</v>
      </c>
      <c r="C255" s="115" t="s">
        <v>232</v>
      </c>
      <c r="D255" s="117">
        <f>Finanzkraft!H243</f>
        <v>1759527.29</v>
      </c>
      <c r="E255" s="118">
        <f>'landesw Umlage § 2_IST'!E243</f>
        <v>8.3255612788253987E-4</v>
      </c>
      <c r="F255" s="118">
        <f>'bezirksw Umlage § 2_IST'!E243</f>
        <v>1.3238141744859893E-2</v>
      </c>
      <c r="G255" s="130"/>
      <c r="H255" s="130"/>
      <c r="I255" s="130"/>
      <c r="J255" s="130"/>
      <c r="K255" s="119">
        <f>'Umlage Gesamt § 2 PLAN'!AE243</f>
        <v>407703.18605352571</v>
      </c>
      <c r="L255" s="119">
        <f>'Umlage Gesamt § 2_IST'!AM243</f>
        <v>464650.06051639735</v>
      </c>
      <c r="M255" s="150">
        <f t="shared" si="3"/>
        <v>-56946.874462871638</v>
      </c>
      <c r="N255" s="119"/>
      <c r="O255" s="117">
        <f>'Grunddaten § 2 SPU_40%_IST'!$B$18*Schlussrechnung!M255</f>
        <v>-203.84274928929915</v>
      </c>
      <c r="P255" s="117">
        <f>'Grunddaten § 2 SPU_40%_IST'!$D$18*Schlussrechnung!M255</f>
        <v>-19133.497686540493</v>
      </c>
      <c r="Q255" s="117">
        <f>'Grunddaten § 2 SPU_40%_IST'!$I$18*Schlussrechnung!M255</f>
        <v>-37609.534027041846</v>
      </c>
      <c r="R255" s="33"/>
    </row>
    <row r="256" spans="1:18" x14ac:dyDescent="0.25">
      <c r="A256" s="115">
        <v>62247</v>
      </c>
      <c r="B256" s="115" t="s">
        <v>248</v>
      </c>
      <c r="C256" s="115" t="s">
        <v>232</v>
      </c>
      <c r="D256" s="117">
        <f>Finanzkraft!H244</f>
        <v>1673019.8</v>
      </c>
      <c r="E256" s="118">
        <f>'landesw Umlage § 2_IST'!E244</f>
        <v>7.9162334933652627E-4</v>
      </c>
      <c r="F256" s="118">
        <f>'bezirksw Umlage § 2_IST'!E244</f>
        <v>1.2587286017233155E-2</v>
      </c>
      <c r="G256" s="130"/>
      <c r="H256" s="130"/>
      <c r="I256" s="130"/>
      <c r="J256" s="130"/>
      <c r="K256" s="119">
        <f>'Umlage Gesamt § 2 PLAN'!AE244</f>
        <v>394976.32108129782</v>
      </c>
      <c r="L256" s="119">
        <f>'Umlage Gesamt § 2_IST'!AM244</f>
        <v>441805.45293794846</v>
      </c>
      <c r="M256" s="150">
        <f t="shared" si="3"/>
        <v>-46829.131856650638</v>
      </c>
      <c r="N256" s="119"/>
      <c r="O256" s="117">
        <f>'Grunddaten § 2 SPU_40%_IST'!$B$18*Schlussrechnung!M256</f>
        <v>-167.62603873395102</v>
      </c>
      <c r="P256" s="117">
        <f>'Grunddaten § 2 SPU_40%_IST'!$D$18*Schlussrechnung!M256</f>
        <v>-15734.052035219322</v>
      </c>
      <c r="Q256" s="117">
        <f>'Grunddaten § 2 SPU_40%_IST'!$I$18*Schlussrechnung!M256</f>
        <v>-30927.453782697365</v>
      </c>
      <c r="R256" s="33"/>
    </row>
    <row r="257" spans="1:18" x14ac:dyDescent="0.25">
      <c r="A257" s="115">
        <v>62252</v>
      </c>
      <c r="B257" s="115" t="s">
        <v>249</v>
      </c>
      <c r="C257" s="115" t="s">
        <v>232</v>
      </c>
      <c r="D257" s="117">
        <f>Finanzkraft!H245</f>
        <v>1729663.74</v>
      </c>
      <c r="E257" s="118">
        <f>'landesw Umlage § 2_IST'!E245</f>
        <v>8.1842558174430595E-4</v>
      </c>
      <c r="F257" s="118">
        <f>'bezirksw Umlage § 2_IST'!E245</f>
        <v>1.3013457586704715E-2</v>
      </c>
      <c r="G257" s="130"/>
      <c r="H257" s="130"/>
      <c r="I257" s="130"/>
      <c r="J257" s="130"/>
      <c r="K257" s="119">
        <f>'Umlage Gesamt § 2 PLAN'!AE245</f>
        <v>403317.17885865708</v>
      </c>
      <c r="L257" s="119">
        <f>'Umlage Gesamt § 2_IST'!AM245</f>
        <v>456763.79447574139</v>
      </c>
      <c r="M257" s="150">
        <f t="shared" si="3"/>
        <v>-53446.615617084317</v>
      </c>
      <c r="N257" s="119"/>
      <c r="O257" s="117">
        <f>'Grunddaten § 2 SPU_40%_IST'!$B$18*Schlussrechnung!M257</f>
        <v>-191.31348595256119</v>
      </c>
      <c r="P257" s="117">
        <f>'Grunddaten § 2 SPU_40%_IST'!$D$18*Schlussrechnung!M257</f>
        <v>-17957.450797929789</v>
      </c>
      <c r="Q257" s="117">
        <f>'Grunddaten § 2 SPU_40%_IST'!$I$18*Schlussrechnung!M257</f>
        <v>-35297.851333201965</v>
      </c>
      <c r="R257" s="33"/>
    </row>
    <row r="258" spans="1:18" x14ac:dyDescent="0.25">
      <c r="A258" s="115">
        <v>62256</v>
      </c>
      <c r="B258" s="115" t="s">
        <v>250</v>
      </c>
      <c r="C258" s="115" t="s">
        <v>232</v>
      </c>
      <c r="D258" s="117">
        <f>Finanzkraft!H246</f>
        <v>2986880.97</v>
      </c>
      <c r="E258" s="118">
        <f>'landesw Umlage § 2_IST'!E246</f>
        <v>1.4133034872276661E-3</v>
      </c>
      <c r="F258" s="118">
        <f>'bezirksw Umlage § 2_IST'!E246</f>
        <v>2.2472373051903395E-2</v>
      </c>
      <c r="G258" s="130"/>
      <c r="H258" s="130"/>
      <c r="I258" s="130"/>
      <c r="J258" s="130"/>
      <c r="K258" s="119">
        <f>'Umlage Gesamt § 2 PLAN'!AE246</f>
        <v>696810.09678610961</v>
      </c>
      <c r="L258" s="119">
        <f>'Umlage Gesamt § 2_IST'!AM246</f>
        <v>788765.50045766891</v>
      </c>
      <c r="M258" s="150">
        <f t="shared" si="3"/>
        <v>-91955.403671559296</v>
      </c>
      <c r="N258" s="119"/>
      <c r="O258" s="117">
        <f>'Grunddaten § 2 SPU_40%_IST'!$B$18*Schlussrechnung!M258</f>
        <v>-329.15664772153576</v>
      </c>
      <c r="P258" s="117">
        <f>'Grunddaten § 2 SPU_40%_IST'!$D$18*Schlussrechnung!M258</f>
        <v>-30895.96259689008</v>
      </c>
      <c r="Q258" s="117">
        <f>'Grunddaten § 2 SPU_40%_IST'!$I$18*Schlussrechnung!M258</f>
        <v>-60730.284426947685</v>
      </c>
      <c r="R258" s="33"/>
    </row>
    <row r="259" spans="1:18" x14ac:dyDescent="0.25">
      <c r="A259" s="115">
        <v>62262</v>
      </c>
      <c r="B259" s="115" t="s">
        <v>251</v>
      </c>
      <c r="C259" s="115" t="s">
        <v>232</v>
      </c>
      <c r="D259" s="117">
        <f>Finanzkraft!H247</f>
        <v>1805534.68</v>
      </c>
      <c r="E259" s="118">
        <f>'landesw Umlage § 2_IST'!E247</f>
        <v>8.5432546029930612E-4</v>
      </c>
      <c r="F259" s="118">
        <f>'bezirksw Umlage § 2_IST'!E247</f>
        <v>1.358428718607726E-2</v>
      </c>
      <c r="G259" s="130"/>
      <c r="H259" s="130"/>
      <c r="I259" s="130"/>
      <c r="J259" s="130"/>
      <c r="K259" s="119">
        <f>'Umlage Gesamt § 2 PLAN'!AE247</f>
        <v>417619.27142662613</v>
      </c>
      <c r="L259" s="119">
        <f>'Umlage Gesamt § 2_IST'!AM247</f>
        <v>476799.53763402789</v>
      </c>
      <c r="M259" s="150">
        <f t="shared" si="3"/>
        <v>-59180.266207401757</v>
      </c>
      <c r="N259" s="119"/>
      <c r="O259" s="117">
        <f>'Grunddaten § 2 SPU_40%_IST'!$B$18*Schlussrechnung!M259</f>
        <v>-211.83723042174242</v>
      </c>
      <c r="P259" s="117">
        <f>'Grunddaten § 2 SPU_40%_IST'!$D$18*Schlussrechnung!M259</f>
        <v>-19883.891736787566</v>
      </c>
      <c r="Q259" s="117">
        <f>'Grunddaten § 2 SPU_40%_IST'!$I$18*Schlussrechnung!M259</f>
        <v>-39084.537240192454</v>
      </c>
      <c r="R259" s="33"/>
    </row>
    <row r="260" spans="1:18" x14ac:dyDescent="0.25">
      <c r="A260" s="115">
        <v>62264</v>
      </c>
      <c r="B260" s="115" t="s">
        <v>252</v>
      </c>
      <c r="C260" s="115" t="s">
        <v>232</v>
      </c>
      <c r="D260" s="117">
        <f>Finanzkraft!H248</f>
        <v>5927805.4000000004</v>
      </c>
      <c r="E260" s="118">
        <f>'landesw Umlage § 2_IST'!E248</f>
        <v>2.8048617027504079E-3</v>
      </c>
      <c r="F260" s="118">
        <f>'bezirksw Umlage § 2_IST'!E248</f>
        <v>4.4598983242337714E-2</v>
      </c>
      <c r="G260" s="130"/>
      <c r="H260" s="130"/>
      <c r="I260" s="130"/>
      <c r="J260" s="130"/>
      <c r="K260" s="119">
        <f>'Umlage Gesamt § 2 PLAN'!AE248</f>
        <v>1390620.779639225</v>
      </c>
      <c r="L260" s="119">
        <f>'Umlage Gesamt § 2_IST'!AM248</f>
        <v>1565394.9520950178</v>
      </c>
      <c r="M260" s="150">
        <f t="shared" si="3"/>
        <v>-174774.17245579278</v>
      </c>
      <c r="N260" s="119"/>
      <c r="O260" s="117">
        <f>'Grunddaten § 2 SPU_40%_IST'!$B$18*Schlussrechnung!M260</f>
        <v>-625.60848429668806</v>
      </c>
      <c r="P260" s="117">
        <f>'Grunddaten § 2 SPU_40%_IST'!$D$18*Schlussrechnung!M260</f>
        <v>-58722.120500751917</v>
      </c>
      <c r="Q260" s="117">
        <f>'Grunddaten § 2 SPU_40%_IST'!$I$18*Schlussrechnung!M260</f>
        <v>-115426.44347074418</v>
      </c>
      <c r="R260" s="33"/>
    </row>
    <row r="261" spans="1:18" x14ac:dyDescent="0.25">
      <c r="A261" s="115">
        <v>62265</v>
      </c>
      <c r="B261" s="115" t="s">
        <v>253</v>
      </c>
      <c r="C261" s="115" t="s">
        <v>232</v>
      </c>
      <c r="D261" s="117">
        <f>Finanzkraft!H249</f>
        <v>2465409.9700000002</v>
      </c>
      <c r="E261" s="118">
        <f>'landesw Umlage § 2_IST'!E249</f>
        <v>1.1665588763139952E-3</v>
      </c>
      <c r="F261" s="118">
        <f>'bezirksw Umlage § 2_IST'!E249</f>
        <v>1.8548985757447831E-2</v>
      </c>
      <c r="G261" s="130"/>
      <c r="H261" s="130"/>
      <c r="I261" s="130"/>
      <c r="J261" s="130"/>
      <c r="K261" s="119">
        <f>'Umlage Gesamt § 2 PLAN'!AE249</f>
        <v>576592.89026738575</v>
      </c>
      <c r="L261" s="119">
        <f>'Umlage Gesamt § 2_IST'!AM249</f>
        <v>651057.18920576072</v>
      </c>
      <c r="M261" s="150">
        <f t="shared" si="3"/>
        <v>-74464.298938374966</v>
      </c>
      <c r="N261" s="119"/>
      <c r="O261" s="117">
        <f>'Grunddaten § 2 SPU_40%_IST'!$B$18*Schlussrechnung!M261</f>
        <v>-266.54680459056692</v>
      </c>
      <c r="P261" s="117">
        <f>'Grunddaten § 2 SPU_40%_IST'!$D$18*Schlussrechnung!M261</f>
        <v>-25019.151707723264</v>
      </c>
      <c r="Q261" s="117">
        <f>'Grunddaten § 2 SPU_40%_IST'!$I$18*Schlussrechnung!M261</f>
        <v>-49178.600426061137</v>
      </c>
      <c r="R261" s="33"/>
    </row>
    <row r="262" spans="1:18" x14ac:dyDescent="0.25">
      <c r="A262" s="115">
        <v>62266</v>
      </c>
      <c r="B262" s="115" t="s">
        <v>254</v>
      </c>
      <c r="C262" s="115" t="s">
        <v>232</v>
      </c>
      <c r="D262" s="117">
        <f>Finanzkraft!H250</f>
        <v>3163671.66</v>
      </c>
      <c r="E262" s="118">
        <f>'landesw Umlage § 2_IST'!E250</f>
        <v>1.4969555983080703E-3</v>
      </c>
      <c r="F262" s="118">
        <f>'bezirksw Umlage § 2_IST'!E250</f>
        <v>2.3802491787027751E-2</v>
      </c>
      <c r="G262" s="130"/>
      <c r="H262" s="130"/>
      <c r="I262" s="130"/>
      <c r="J262" s="130"/>
      <c r="K262" s="119">
        <f>'Umlage Gesamt § 2 PLAN'!AE250</f>
        <v>740147.94401032198</v>
      </c>
      <c r="L262" s="119">
        <f>'Umlage Gesamt § 2_IST'!AM250</f>
        <v>835451.7924373945</v>
      </c>
      <c r="M262" s="150">
        <f t="shared" si="3"/>
        <v>-95303.848427072517</v>
      </c>
      <c r="N262" s="119"/>
      <c r="O262" s="117">
        <f>'Grunddaten § 2 SPU_40%_IST'!$B$18*Schlussrechnung!M262</f>
        <v>-341.1424887575028</v>
      </c>
      <c r="P262" s="117">
        <f>'Grunddaten § 2 SPU_40%_IST'!$D$18*Schlussrechnung!M262</f>
        <v>-32021.001689683344</v>
      </c>
      <c r="Q262" s="117">
        <f>'Grunddaten § 2 SPU_40%_IST'!$I$18*Schlussrechnung!M262</f>
        <v>-62941.704248631671</v>
      </c>
      <c r="R262" s="33"/>
    </row>
    <row r="263" spans="1:18" x14ac:dyDescent="0.25">
      <c r="A263" s="115">
        <v>62267</v>
      </c>
      <c r="B263" s="115" t="s">
        <v>255</v>
      </c>
      <c r="C263" s="115" t="s">
        <v>232</v>
      </c>
      <c r="D263" s="117">
        <f>Finanzkraft!H251</f>
        <v>14373238.109999999</v>
      </c>
      <c r="E263" s="118">
        <f>'landesw Umlage § 2_IST'!E251</f>
        <v>6.800989978390932E-3</v>
      </c>
      <c r="F263" s="118">
        <f>'bezirksw Umlage § 2_IST'!E251</f>
        <v>0.10813981943570883</v>
      </c>
      <c r="G263" s="130"/>
      <c r="H263" s="130"/>
      <c r="I263" s="130"/>
      <c r="J263" s="130"/>
      <c r="K263" s="119">
        <f>'Umlage Gesamt § 2 PLAN'!AE251</f>
        <v>3368774.7380389553</v>
      </c>
      <c r="L263" s="119">
        <f>'Umlage Gesamt § 2_IST'!AM251</f>
        <v>3795636.4732644116</v>
      </c>
      <c r="M263" s="150">
        <f t="shared" si="3"/>
        <v>-426861.7352254563</v>
      </c>
      <c r="N263" s="119"/>
      <c r="O263" s="117">
        <f>'Grunddaten § 2 SPU_40%_IST'!$B$18*Schlussrechnung!M263</f>
        <v>-1527.9621664133406</v>
      </c>
      <c r="P263" s="117">
        <f>'Grunddaten § 2 SPU_40%_IST'!$D$18*Schlussrechnung!M263</f>
        <v>-143420.65478473104</v>
      </c>
      <c r="Q263" s="117">
        <f>'Grunddaten § 2 SPU_40%_IST'!$I$18*Schlussrechnung!M263</f>
        <v>-281913.11827431194</v>
      </c>
      <c r="R263" s="33"/>
    </row>
    <row r="264" spans="1:18" x14ac:dyDescent="0.25">
      <c r="A264" s="115">
        <v>62268</v>
      </c>
      <c r="B264" s="115" t="s">
        <v>256</v>
      </c>
      <c r="C264" s="115" t="s">
        <v>232</v>
      </c>
      <c r="D264" s="117">
        <f>Finanzkraft!H252</f>
        <v>4377600.2699999996</v>
      </c>
      <c r="E264" s="118">
        <f>'landesw Umlage § 2_IST'!E252</f>
        <v>2.0713506127027792E-3</v>
      </c>
      <c r="F264" s="118">
        <f>'bezirksw Umlage § 2_IST'!E252</f>
        <v>3.2935716999647632E-2</v>
      </c>
      <c r="G264" s="130"/>
      <c r="H264" s="130"/>
      <c r="I264" s="130"/>
      <c r="J264" s="130"/>
      <c r="K264" s="119">
        <f>'Umlage Gesamt § 2 PLAN'!AE252</f>
        <v>1030871.5299902628</v>
      </c>
      <c r="L264" s="119">
        <f>'Umlage Gesamt § 2_IST'!AM252</f>
        <v>1156021.9849571625</v>
      </c>
      <c r="M264" s="150">
        <f t="shared" si="3"/>
        <v>-125150.45496689971</v>
      </c>
      <c r="N264" s="119"/>
      <c r="O264" s="117">
        <f>'Grunddaten § 2 SPU_40%_IST'!$B$18*Schlussrechnung!M264</f>
        <v>-447.9791569929302</v>
      </c>
      <c r="P264" s="117">
        <f>'Grunddaten § 2 SPU_40%_IST'!$D$18*Schlussrechnung!M264</f>
        <v>-42049.119695583657</v>
      </c>
      <c r="Q264" s="117">
        <f>'Grunddaten § 2 SPU_40%_IST'!$I$18*Schlussrechnung!M264</f>
        <v>-82653.35611432312</v>
      </c>
      <c r="R264" s="33"/>
    </row>
    <row r="265" spans="1:18" x14ac:dyDescent="0.25">
      <c r="A265" s="115">
        <v>62269</v>
      </c>
      <c r="B265" s="115" t="s">
        <v>257</v>
      </c>
      <c r="C265" s="115" t="s">
        <v>232</v>
      </c>
      <c r="D265" s="117">
        <f>Finanzkraft!H253</f>
        <v>3567686.74</v>
      </c>
      <c r="E265" s="118">
        <f>'landesw Umlage § 2_IST'!E253</f>
        <v>1.6881235514979037E-3</v>
      </c>
      <c r="F265" s="118">
        <f>'bezirksw Umlage § 2_IST'!E253</f>
        <v>2.6842176892509069E-2</v>
      </c>
      <c r="G265" s="130"/>
      <c r="H265" s="130"/>
      <c r="I265" s="130"/>
      <c r="J265" s="130"/>
      <c r="K265" s="119">
        <f>'Umlage Gesamt § 2 PLAN'!AE253</f>
        <v>827659.28567433823</v>
      </c>
      <c r="L265" s="119">
        <f>'Umlage Gesamt § 2_IST'!AM253</f>
        <v>942142.73860142764</v>
      </c>
      <c r="M265" s="150">
        <f t="shared" si="3"/>
        <v>-114483.45292708941</v>
      </c>
      <c r="N265" s="119"/>
      <c r="O265" s="117">
        <f>'Grunddaten § 2 SPU_40%_IST'!$B$18*Schlussrechnung!M265</f>
        <v>-409.79635867469841</v>
      </c>
      <c r="P265" s="117">
        <f>'Grunddaten § 2 SPU_40%_IST'!$D$18*Schlussrechnung!M265</f>
        <v>-38465.129164477323</v>
      </c>
      <c r="Q265" s="117">
        <f>'Grunddaten § 2 SPU_40%_IST'!$I$18*Schlussrechnung!M265</f>
        <v>-75608.527403937391</v>
      </c>
      <c r="R265" s="33"/>
    </row>
    <row r="266" spans="1:18" x14ac:dyDescent="0.25">
      <c r="A266" s="115">
        <v>62270</v>
      </c>
      <c r="B266" s="115" t="s">
        <v>258</v>
      </c>
      <c r="C266" s="115" t="s">
        <v>232</v>
      </c>
      <c r="D266" s="117">
        <f>Finanzkraft!H254</f>
        <v>3439011.95</v>
      </c>
      <c r="E266" s="118">
        <f>'landesw Umlage § 2_IST'!E254</f>
        <v>1.627238457230057E-3</v>
      </c>
      <c r="F266" s="118">
        <f>'bezirksw Umlage § 2_IST'!E254</f>
        <v>2.5874067378839589E-2</v>
      </c>
      <c r="G266" s="130"/>
      <c r="H266" s="130"/>
      <c r="I266" s="130"/>
      <c r="J266" s="130"/>
      <c r="K266" s="119">
        <f>'Umlage Gesamt § 2 PLAN'!AE254</f>
        <v>796451.79679241695</v>
      </c>
      <c r="L266" s="119">
        <f>'Umlage Gesamt § 2_IST'!AM254</f>
        <v>908162.73198247107</v>
      </c>
      <c r="M266" s="150">
        <f t="shared" si="3"/>
        <v>-111710.93519005412</v>
      </c>
      <c r="N266" s="119"/>
      <c r="O266" s="117">
        <f>'Grunddaten § 2 SPU_40%_IST'!$B$18*Schlussrechnung!M266</f>
        <v>-399.8720626830177</v>
      </c>
      <c r="P266" s="117">
        <f>'Grunddaten § 2 SPU_40%_IST'!$D$18*Schlussrechnung!M266</f>
        <v>-37533.594954605214</v>
      </c>
      <c r="Q266" s="117">
        <f>'Grunddaten § 2 SPU_40%_IST'!$I$18*Schlussrechnung!M266</f>
        <v>-73777.46817276589</v>
      </c>
      <c r="R266" s="33"/>
    </row>
    <row r="267" spans="1:18" x14ac:dyDescent="0.25">
      <c r="A267" s="115">
        <v>62271</v>
      </c>
      <c r="B267" s="115" t="s">
        <v>259</v>
      </c>
      <c r="C267" s="115" t="s">
        <v>232</v>
      </c>
      <c r="D267" s="117">
        <f>Finanzkraft!H255</f>
        <v>7203562.2800000003</v>
      </c>
      <c r="E267" s="118">
        <f>'landesw Umlage § 2_IST'!E255</f>
        <v>3.4085120207470727E-3</v>
      </c>
      <c r="F267" s="118">
        <f>'bezirksw Umlage § 2_IST'!E255</f>
        <v>5.4197385327604729E-2</v>
      </c>
      <c r="G267" s="130"/>
      <c r="H267" s="130"/>
      <c r="I267" s="130"/>
      <c r="J267" s="130"/>
      <c r="K267" s="119">
        <f>'Umlage Gesamt § 2 PLAN'!AE255</f>
        <v>1738318.8662250191</v>
      </c>
      <c r="L267" s="119">
        <f>'Umlage Gesamt § 2_IST'!AM255</f>
        <v>1902292.5466166749</v>
      </c>
      <c r="M267" s="150">
        <f t="shared" si="3"/>
        <v>-163973.68039165577</v>
      </c>
      <c r="N267" s="119"/>
      <c r="O267" s="117">
        <f>'Grunddaten § 2 SPU_40%_IST'!$B$18*Schlussrechnung!M267</f>
        <v>-586.94785512613805</v>
      </c>
      <c r="P267" s="117">
        <f>'Grunddaten § 2 SPU_40%_IST'!$D$18*Schlussrechnung!M267</f>
        <v>-55093.27885014654</v>
      </c>
      <c r="Q267" s="117">
        <f>'Grunddaten § 2 SPU_40%_IST'!$I$18*Schlussrechnung!M267</f>
        <v>-108293.4536863831</v>
      </c>
      <c r="R267" s="33"/>
    </row>
    <row r="268" spans="1:18" x14ac:dyDescent="0.25">
      <c r="A268" s="115">
        <v>62272</v>
      </c>
      <c r="B268" s="115" t="s">
        <v>260</v>
      </c>
      <c r="C268" s="115" t="s">
        <v>232</v>
      </c>
      <c r="D268" s="117">
        <f>Finanzkraft!H256</f>
        <v>4068403.65</v>
      </c>
      <c r="E268" s="118">
        <f>'landesw Umlage § 2_IST'!E256</f>
        <v>1.925047942568252E-3</v>
      </c>
      <c r="F268" s="118">
        <f>'bezirksw Umlage § 2_IST'!E256</f>
        <v>3.0609416801944206E-2</v>
      </c>
      <c r="G268" s="130"/>
      <c r="H268" s="130"/>
      <c r="I268" s="130"/>
      <c r="J268" s="130"/>
      <c r="K268" s="119">
        <f>'Umlage Gesamt § 2 PLAN'!AE256</f>
        <v>950415.13086681929</v>
      </c>
      <c r="L268" s="119">
        <f>'Umlage Gesamt § 2_IST'!AM256</f>
        <v>1074370.3794316438</v>
      </c>
      <c r="M268" s="150">
        <f t="shared" si="3"/>
        <v>-123955.24856482446</v>
      </c>
      <c r="N268" s="119"/>
      <c r="O268" s="117">
        <f>'Grunddaten § 2 SPU_40%_IST'!$B$18*Schlussrechnung!M268</f>
        <v>-443.70088603837524</v>
      </c>
      <c r="P268" s="117">
        <f>'Grunddaten § 2 SPU_40%_IST'!$D$18*Schlussrechnung!M268</f>
        <v>-41647.544031515303</v>
      </c>
      <c r="Q268" s="117">
        <f>'Grunddaten § 2 SPU_40%_IST'!$I$18*Schlussrechnung!M268</f>
        <v>-81864.003647270787</v>
      </c>
      <c r="R268" s="33"/>
    </row>
    <row r="269" spans="1:18" x14ac:dyDescent="0.25">
      <c r="A269" s="115">
        <v>62273</v>
      </c>
      <c r="B269" s="115" t="s">
        <v>261</v>
      </c>
      <c r="C269" s="115" t="s">
        <v>232</v>
      </c>
      <c r="D269" s="117">
        <f>Finanzkraft!H257</f>
        <v>2927048.3</v>
      </c>
      <c r="E269" s="118">
        <f>'landesw Umlage § 2_IST'!E257</f>
        <v>1.3849924423582943E-3</v>
      </c>
      <c r="F269" s="118">
        <f>'bezirksw Umlage § 2_IST'!E257</f>
        <v>2.2022210459407641E-2</v>
      </c>
      <c r="G269" s="130"/>
      <c r="H269" s="130"/>
      <c r="I269" s="130"/>
      <c r="J269" s="130"/>
      <c r="K269" s="119">
        <f>'Umlage Gesamt § 2 PLAN'!AE257</f>
        <v>682977.35596717591</v>
      </c>
      <c r="L269" s="119">
        <f>'Umlage Gesamt § 2_IST'!AM257</f>
        <v>772965.08980512479</v>
      </c>
      <c r="M269" s="150">
        <f t="shared" si="3"/>
        <v>-89987.733837948879</v>
      </c>
      <c r="N269" s="119"/>
      <c r="O269" s="117">
        <f>'Grunddaten § 2 SPU_40%_IST'!$B$18*Schlussrechnung!M269</f>
        <v>-322.11332475851214</v>
      </c>
      <c r="P269" s="117">
        <f>'Grunddaten § 2 SPU_40%_IST'!$D$18*Schlussrechnung!M269</f>
        <v>-30234.848065770264</v>
      </c>
      <c r="Q269" s="117">
        <f>'Grunddaten § 2 SPU_40%_IST'!$I$18*Schlussrechnung!M269</f>
        <v>-59430.772447420102</v>
      </c>
      <c r="R269" s="33"/>
    </row>
    <row r="270" spans="1:18" x14ac:dyDescent="0.25">
      <c r="A270" s="115">
        <v>62274</v>
      </c>
      <c r="B270" s="115" t="s">
        <v>262</v>
      </c>
      <c r="C270" s="115" t="s">
        <v>232</v>
      </c>
      <c r="D270" s="117">
        <f>Finanzkraft!H258</f>
        <v>1858456.05</v>
      </c>
      <c r="E270" s="118">
        <f>'landesw Umlage § 2_IST'!E258</f>
        <v>8.7936628299063204E-4</v>
      </c>
      <c r="F270" s="118">
        <f>'bezirksw Umlage § 2_IST'!E258</f>
        <v>1.3982451284681367E-2</v>
      </c>
      <c r="G270" s="130"/>
      <c r="H270" s="130"/>
      <c r="I270" s="130"/>
      <c r="J270" s="130"/>
      <c r="K270" s="119">
        <f>'Umlage Gesamt § 2 PLAN'!AE258</f>
        <v>428699.01438203588</v>
      </c>
      <c r="L270" s="119">
        <f>'Umlage Gesamt § 2_IST'!AM258</f>
        <v>490774.83538181713</v>
      </c>
      <c r="M270" s="150">
        <f t="shared" si="3"/>
        <v>-62075.820999781252</v>
      </c>
      <c r="N270" s="119"/>
      <c r="O270" s="117">
        <f>'Grunddaten § 2 SPU_40%_IST'!$B$18*Schlussrechnung!M270</f>
        <v>-222.20194060405922</v>
      </c>
      <c r="P270" s="117">
        <f>'Grunddaten § 2 SPU_40%_IST'!$D$18*Schlussrechnung!M270</f>
        <v>-20856.764988283841</v>
      </c>
      <c r="Q270" s="117">
        <f>'Grunddaten § 2 SPU_40%_IST'!$I$18*Schlussrechnung!M270</f>
        <v>-40996.854070893351</v>
      </c>
      <c r="R270" s="33"/>
    </row>
    <row r="271" spans="1:18" x14ac:dyDescent="0.25">
      <c r="A271" s="115">
        <v>62275</v>
      </c>
      <c r="B271" s="115" t="s">
        <v>263</v>
      </c>
      <c r="C271" s="115" t="s">
        <v>232</v>
      </c>
      <c r="D271" s="117">
        <f>Finanzkraft!H259</f>
        <v>7946271.7699999996</v>
      </c>
      <c r="E271" s="118">
        <f>'landesw Umlage § 2_IST'!E259</f>
        <v>3.7599401234257278E-3</v>
      </c>
      <c r="F271" s="118">
        <f>'bezirksw Umlage § 2_IST'!E259</f>
        <v>5.978530292328612E-2</v>
      </c>
      <c r="G271" s="130"/>
      <c r="H271" s="130"/>
      <c r="I271" s="130"/>
      <c r="J271" s="130"/>
      <c r="K271" s="119">
        <f>'Umlage Gesamt § 2 PLAN'!AE259</f>
        <v>1857075.6819935278</v>
      </c>
      <c r="L271" s="119">
        <f>'Umlage Gesamt § 2_IST'!AM259</f>
        <v>2098424.7756738341</v>
      </c>
      <c r="M271" s="150">
        <f t="shared" si="3"/>
        <v>-241349.09368030634</v>
      </c>
      <c r="N271" s="119"/>
      <c r="O271" s="117">
        <f>'Grunddaten § 2 SPU_40%_IST'!$B$18*Schlussrechnung!M271</f>
        <v>-863.91506572235164</v>
      </c>
      <c r="P271" s="117">
        <f>'Grunddaten § 2 SPU_40%_IST'!$D$18*Schlussrechnung!M271</f>
        <v>-81090.531642637288</v>
      </c>
      <c r="Q271" s="117">
        <f>'Grunddaten § 2 SPU_40%_IST'!$I$18*Schlussrechnung!M271</f>
        <v>-159394.6469719467</v>
      </c>
      <c r="R271" s="33"/>
    </row>
    <row r="272" spans="1:18" x14ac:dyDescent="0.25">
      <c r="A272" s="115">
        <v>62276</v>
      </c>
      <c r="B272" s="115" t="s">
        <v>264</v>
      </c>
      <c r="C272" s="115" t="s">
        <v>232</v>
      </c>
      <c r="D272" s="117">
        <f>Finanzkraft!H260</f>
        <v>1731331.18</v>
      </c>
      <c r="E272" s="118">
        <f>'landesw Umlage § 2_IST'!E260</f>
        <v>8.192145648977736E-4</v>
      </c>
      <c r="F272" s="118">
        <f>'bezirksw Umlage § 2_IST'!E260</f>
        <v>1.3026002892024218E-2</v>
      </c>
      <c r="G272" s="130"/>
      <c r="H272" s="130"/>
      <c r="I272" s="130"/>
      <c r="J272" s="130"/>
      <c r="K272" s="119">
        <f>'Umlage Gesamt § 2 PLAN'!AE260</f>
        <v>401309.14763232489</v>
      </c>
      <c r="L272" s="119">
        <f>'Umlage Gesamt § 2_IST'!AM260</f>
        <v>457204.12643382506</v>
      </c>
      <c r="M272" s="150">
        <f t="shared" ref="M272:M301" si="4">K272-L272</f>
        <v>-55894.978801500169</v>
      </c>
      <c r="N272" s="119"/>
      <c r="O272" s="117">
        <f>'Grunddaten § 2 SPU_40%_IST'!$B$18*Schlussrechnung!M272</f>
        <v>-200.07746268486497</v>
      </c>
      <c r="P272" s="117">
        <f>'Grunddaten § 2 SPU_40%_IST'!$D$18*Schlussrechnung!M272</f>
        <v>-18780.072790210932</v>
      </c>
      <c r="Q272" s="117">
        <f>'Grunddaten § 2 SPU_40%_IST'!$I$18*Schlussrechnung!M272</f>
        <v>-36914.828548604375</v>
      </c>
      <c r="R272" s="33"/>
    </row>
    <row r="273" spans="1:21" x14ac:dyDescent="0.25">
      <c r="A273" s="115">
        <v>62277</v>
      </c>
      <c r="B273" s="115" t="s">
        <v>265</v>
      </c>
      <c r="C273" s="115" t="s">
        <v>232</v>
      </c>
      <c r="D273" s="117">
        <f>Finanzkraft!H261</f>
        <v>3743441.09</v>
      </c>
      <c r="E273" s="118">
        <f>'landesw Umlage § 2_IST'!E261</f>
        <v>1.771285297227072E-3</v>
      </c>
      <c r="F273" s="118">
        <f>'bezirksw Umlage § 2_IST'!E261</f>
        <v>2.8164498524460405E-2</v>
      </c>
      <c r="G273" s="130"/>
      <c r="H273" s="130"/>
      <c r="I273" s="130"/>
      <c r="J273" s="130"/>
      <c r="K273" s="119">
        <f>'Umlage Gesamt § 2 PLAN'!AE261</f>
        <v>868865.55223875016</v>
      </c>
      <c r="L273" s="119">
        <f>'Umlage Gesamt § 2_IST'!AM261</f>
        <v>988555.35739264847</v>
      </c>
      <c r="M273" s="150">
        <f t="shared" si="4"/>
        <v>-119689.80515389831</v>
      </c>
      <c r="N273" s="119"/>
      <c r="O273" s="117">
        <f>'Grunddaten § 2 SPU_40%_IST'!$B$18*Schlussrechnung!M273</f>
        <v>-428.43262557593323</v>
      </c>
      <c r="P273" s="117">
        <f>'Grunddaten § 2 SPU_40%_IST'!$D$18*Schlussrechnung!M273</f>
        <v>-40214.403891607624</v>
      </c>
      <c r="Q273" s="117">
        <f>'Grunddaten § 2 SPU_40%_IST'!$I$18*Schlussrechnung!M273</f>
        <v>-79046.968636714766</v>
      </c>
      <c r="R273" s="33"/>
    </row>
    <row r="274" spans="1:21" x14ac:dyDescent="0.25">
      <c r="A274" s="115">
        <v>62278</v>
      </c>
      <c r="B274" s="115" t="s">
        <v>266</v>
      </c>
      <c r="C274" s="115" t="s">
        <v>232</v>
      </c>
      <c r="D274" s="117">
        <f>Finanzkraft!H262</f>
        <v>5956279.9199999999</v>
      </c>
      <c r="E274" s="118">
        <f>'landesw Umlage § 2_IST'!E262</f>
        <v>2.8183350010898235E-3</v>
      </c>
      <c r="F274" s="118">
        <f>'bezirksw Umlage § 2_IST'!E262</f>
        <v>4.481321676631838E-2</v>
      </c>
      <c r="G274" s="130"/>
      <c r="H274" s="130"/>
      <c r="I274" s="130"/>
      <c r="J274" s="130"/>
      <c r="K274" s="119">
        <f>'Umlage Gesamt § 2 PLAN'!AE262</f>
        <v>1387723.6446145687</v>
      </c>
      <c r="L274" s="119">
        <f>'Umlage Gesamt § 2_IST'!AM262</f>
        <v>1572914.4077558478</v>
      </c>
      <c r="M274" s="150">
        <f t="shared" si="4"/>
        <v>-185190.76314127911</v>
      </c>
      <c r="N274" s="119"/>
      <c r="O274" s="117">
        <f>'Grunddaten § 2 SPU_40%_IST'!$B$18*Schlussrechnung!M274</f>
        <v>-662.89492896250067</v>
      </c>
      <c r="P274" s="117">
        <f>'Grunddaten § 2 SPU_40%_IST'!$D$18*Schlussrechnung!M274</f>
        <v>-62221.975684416757</v>
      </c>
      <c r="Q274" s="117">
        <f>'Grunddaten § 2 SPU_40%_IST'!$I$18*Schlussrechnung!M274</f>
        <v>-122305.89252789986</v>
      </c>
      <c r="R274" s="33"/>
    </row>
    <row r="275" spans="1:21" x14ac:dyDescent="0.25">
      <c r="A275" s="115">
        <v>62279</v>
      </c>
      <c r="B275" s="115" t="s">
        <v>267</v>
      </c>
      <c r="C275" s="115" t="s">
        <v>232</v>
      </c>
      <c r="D275" s="117">
        <f>Finanzkraft!H263</f>
        <v>1890105.97</v>
      </c>
      <c r="E275" s="118">
        <f>'landesw Umlage § 2_IST'!E263</f>
        <v>8.9434208643099367E-4</v>
      </c>
      <c r="F275" s="118">
        <f>'bezirksw Umlage § 2_IST'!E263</f>
        <v>1.4220575540869218E-2</v>
      </c>
      <c r="G275" s="130"/>
      <c r="H275" s="130"/>
      <c r="I275" s="130"/>
      <c r="J275" s="130"/>
      <c r="K275" s="119">
        <f>'Umlage Gesamt § 2 PLAN'!AE263</f>
        <v>439513.01533157541</v>
      </c>
      <c r="L275" s="119">
        <f>'Umlage Gesamt § 2_IST'!AM263</f>
        <v>499132.84001574304</v>
      </c>
      <c r="M275" s="150">
        <f t="shared" si="4"/>
        <v>-59619.82468416763</v>
      </c>
      <c r="N275" s="119"/>
      <c r="O275" s="117">
        <f>'Grunddaten § 2 SPU_40%_IST'!$B$18*Schlussrechnung!M275</f>
        <v>-213.41064088934922</v>
      </c>
      <c r="P275" s="117">
        <f>'Grunddaten § 2 SPU_40%_IST'!$D$18*Schlussrechnung!M275</f>
        <v>-20031.578351331835</v>
      </c>
      <c r="Q275" s="117">
        <f>'Grunddaten § 2 SPU_40%_IST'!$I$18*Schlussrechnung!M275</f>
        <v>-39374.83569194645</v>
      </c>
      <c r="R275" s="33"/>
    </row>
    <row r="276" spans="1:21" s="82" customFormat="1" x14ac:dyDescent="0.25">
      <c r="A276" s="187" t="s">
        <v>386</v>
      </c>
      <c r="B276" s="188"/>
      <c r="C276" s="189"/>
      <c r="D276" s="128"/>
      <c r="E276" s="129"/>
      <c r="F276" s="129"/>
      <c r="G276" s="130">
        <f>'Grunddaten § 2 SPU_100% PLAN'!M15</f>
        <v>84547352.819905415</v>
      </c>
      <c r="H276" s="130">
        <f>'Grunddaten § 2 SPU_40% PLAN'!M15</f>
        <v>33818941.127962165</v>
      </c>
      <c r="I276" s="130">
        <f>'Grunddaten § 2 SPU_100%_IST'!M15</f>
        <v>95573707.703666702</v>
      </c>
      <c r="J276" s="130">
        <f>'Grunddaten § 2 SPU_40%_IST'!N15</f>
        <v>38229483.08146666</v>
      </c>
      <c r="K276" s="130"/>
      <c r="L276" s="130"/>
      <c r="M276" s="151"/>
      <c r="N276" s="130"/>
      <c r="O276" s="128"/>
      <c r="P276" s="128"/>
      <c r="Q276" s="128"/>
      <c r="R276" s="33"/>
      <c r="S276" s="112"/>
      <c r="T276" s="112"/>
      <c r="U276" s="112"/>
    </row>
    <row r="277" spans="1:21" x14ac:dyDescent="0.25">
      <c r="A277" s="115">
        <v>62311</v>
      </c>
      <c r="B277" s="115" t="s">
        <v>268</v>
      </c>
      <c r="C277" s="115" t="s">
        <v>269</v>
      </c>
      <c r="D277" s="117">
        <f>Finanzkraft!H264</f>
        <v>1777193.07</v>
      </c>
      <c r="E277" s="118">
        <f>'landesw Umlage § 2_IST'!E264</f>
        <v>8.4091505102991827E-4</v>
      </c>
      <c r="F277" s="118">
        <f>'bezirksw Umlage § 2_IST'!E264</f>
        <v>1.4945932804086572E-2</v>
      </c>
      <c r="G277" s="130"/>
      <c r="H277" s="130"/>
      <c r="I277" s="130"/>
      <c r="J277" s="130"/>
      <c r="K277" s="119">
        <f>'Umlage Gesamt § 2 PLAN'!AE264</f>
        <v>489668.83728671179</v>
      </c>
      <c r="L277" s="119">
        <f>'Umlage Gesamt § 2_IST'!AM264</f>
        <v>552375.17314738792</v>
      </c>
      <c r="M277" s="150">
        <f t="shared" si="4"/>
        <v>-62706.335860676132</v>
      </c>
      <c r="N277" s="119"/>
      <c r="O277" s="117">
        <f>'Grunddaten § 2 SPU_40%_IST'!$B$18*Schlussrechnung!M277</f>
        <v>-224.45888418392803</v>
      </c>
      <c r="P277" s="117">
        <f>'Grunddaten § 2 SPU_40%_IST'!$D$18*Schlussrechnung!M277</f>
        <v>-21068.610761138803</v>
      </c>
      <c r="Q277" s="117">
        <f>'Grunddaten § 2 SPU_40%_IST'!$I$18*Schlussrechnung!M277</f>
        <v>-41413.266215353404</v>
      </c>
      <c r="R277" s="33"/>
    </row>
    <row r="278" spans="1:21" x14ac:dyDescent="0.25">
      <c r="A278" s="115">
        <v>62314</v>
      </c>
      <c r="B278" s="115" t="s">
        <v>270</v>
      </c>
      <c r="C278" s="115" t="s">
        <v>269</v>
      </c>
      <c r="D278" s="117">
        <f>Finanzkraft!H265</f>
        <v>1569662.3</v>
      </c>
      <c r="E278" s="118">
        <f>'landesw Umlage § 2_IST'!E265</f>
        <v>7.427176458122464E-4</v>
      </c>
      <c r="F278" s="118">
        <f>'bezirksw Umlage § 2_IST'!E265</f>
        <v>1.3200629496550972E-2</v>
      </c>
      <c r="G278" s="130"/>
      <c r="H278" s="130"/>
      <c r="I278" s="130"/>
      <c r="J278" s="130"/>
      <c r="K278" s="119">
        <f>'Umlage Gesamt § 2 PLAN'!AE265</f>
        <v>433089.69508183916</v>
      </c>
      <c r="L278" s="119">
        <f>'Umlage Gesamt § 2_IST'!AM265</f>
        <v>487871.8578085762</v>
      </c>
      <c r="M278" s="150">
        <f t="shared" si="4"/>
        <v>-54782.162726737035</v>
      </c>
      <c r="N278" s="119"/>
      <c r="O278" s="117">
        <f>'Grunddaten § 2 SPU_40%_IST'!$B$18*Schlussrechnung!M278</f>
        <v>-196.09410995001139</v>
      </c>
      <c r="P278" s="117">
        <f>'Grunddaten § 2 SPU_40%_IST'!$D$18*Schlussrechnung!M278</f>
        <v>-18406.179332618143</v>
      </c>
      <c r="Q278" s="117">
        <f>'Grunddaten § 2 SPU_40%_IST'!$I$18*Schlussrechnung!M278</f>
        <v>-36179.889284168879</v>
      </c>
      <c r="R278" s="33"/>
    </row>
    <row r="279" spans="1:21" x14ac:dyDescent="0.25">
      <c r="A279" s="115">
        <v>62326</v>
      </c>
      <c r="B279" s="115" t="s">
        <v>271</v>
      </c>
      <c r="C279" s="115" t="s">
        <v>269</v>
      </c>
      <c r="D279" s="117">
        <f>Finanzkraft!H266</f>
        <v>2309828.27</v>
      </c>
      <c r="E279" s="118">
        <f>'landesw Umlage § 2_IST'!E266</f>
        <v>1.0929422302650537E-3</v>
      </c>
      <c r="F279" s="118">
        <f>'bezirksw Umlage § 2_IST'!E266</f>
        <v>1.9425316638444653E-2</v>
      </c>
      <c r="G279" s="130"/>
      <c r="H279" s="130"/>
      <c r="I279" s="130"/>
      <c r="J279" s="130"/>
      <c r="K279" s="119">
        <f>'Umlage Gesamt § 2 PLAN'!AE266</f>
        <v>635779.63583639869</v>
      </c>
      <c r="L279" s="119">
        <f>'Umlage Gesamt § 2_IST'!AM266</f>
        <v>717925.25647310878</v>
      </c>
      <c r="M279" s="150">
        <f t="shared" si="4"/>
        <v>-82145.620636710082</v>
      </c>
      <c r="N279" s="119"/>
      <c r="O279" s="117">
        <f>'Grunddaten § 2 SPU_40%_IST'!$B$18*Schlussrechnung!M279</f>
        <v>-294.04228608859086</v>
      </c>
      <c r="P279" s="117">
        <f>'Grunddaten § 2 SPU_40%_IST'!$D$18*Schlussrechnung!M279</f>
        <v>-27599.987834919153</v>
      </c>
      <c r="Q279" s="117">
        <f>'Grunddaten § 2 SPU_40%_IST'!$I$18*Schlussrechnung!M279</f>
        <v>-54251.590515702337</v>
      </c>
      <c r="R279" s="33"/>
    </row>
    <row r="280" spans="1:21" x14ac:dyDescent="0.25">
      <c r="A280" s="115">
        <v>62330</v>
      </c>
      <c r="B280" s="115" t="s">
        <v>272</v>
      </c>
      <c r="C280" s="115" t="s">
        <v>269</v>
      </c>
      <c r="D280" s="117">
        <f>Finanzkraft!H267</f>
        <v>2100301.9699999997</v>
      </c>
      <c r="E280" s="118">
        <f>'landesw Umlage § 2_IST'!E267</f>
        <v>9.9380059943672159E-4</v>
      </c>
      <c r="F280" s="118">
        <f>'bezirksw Umlage § 2_IST'!E267</f>
        <v>1.7663231216578312E-2</v>
      </c>
      <c r="G280" s="130"/>
      <c r="H280" s="130"/>
      <c r="I280" s="130"/>
      <c r="J280" s="130"/>
      <c r="K280" s="119">
        <f>'Umlage Gesamt § 2 PLAN'!AE267</f>
        <v>573501.28719286073</v>
      </c>
      <c r="L280" s="119">
        <f>'Umlage Gesamt § 2_IST'!AM267</f>
        <v>652801.70394798461</v>
      </c>
      <c r="M280" s="150">
        <f t="shared" si="4"/>
        <v>-79300.416755123879</v>
      </c>
      <c r="N280" s="119"/>
      <c r="O280" s="117">
        <f>'Grunddaten § 2 SPU_40%_IST'!$B$18*Schlussrechnung!M280</f>
        <v>-283.8578082400436</v>
      </c>
      <c r="P280" s="117">
        <f>'Grunddaten § 2 SPU_40%_IST'!$D$18*Schlussrechnung!M280</f>
        <v>-26644.031912850794</v>
      </c>
      <c r="Q280" s="117">
        <f>'Grunddaten § 2 SPU_40%_IST'!$I$18*Schlussrechnung!M280</f>
        <v>-52372.527034033046</v>
      </c>
      <c r="R280" s="33"/>
    </row>
    <row r="281" spans="1:21" x14ac:dyDescent="0.25">
      <c r="A281" s="115">
        <v>62332</v>
      </c>
      <c r="B281" s="115" t="s">
        <v>273</v>
      </c>
      <c r="C281" s="115" t="s">
        <v>269</v>
      </c>
      <c r="D281" s="117">
        <f>Finanzkraft!H268</f>
        <v>2003665.68</v>
      </c>
      <c r="E281" s="118">
        <f>'landesw Umlage § 2_IST'!E268</f>
        <v>9.4807517314035876E-4</v>
      </c>
      <c r="F281" s="118">
        <f>'bezirksw Umlage § 2_IST'!E268</f>
        <v>1.6850534205118426E-2</v>
      </c>
      <c r="G281" s="130"/>
      <c r="H281" s="130"/>
      <c r="I281" s="130"/>
      <c r="J281" s="130"/>
      <c r="K281" s="119">
        <f>'Umlage Gesamt § 2 PLAN'!AE268</f>
        <v>552186.24700036738</v>
      </c>
      <c r="L281" s="119">
        <f>'Umlage Gesamt § 2_IST'!AM268</f>
        <v>622765.86354203965</v>
      </c>
      <c r="M281" s="150">
        <f t="shared" si="4"/>
        <v>-70579.616541672265</v>
      </c>
      <c r="N281" s="119"/>
      <c r="O281" s="117">
        <f>'Grunddaten § 2 SPU_40%_IST'!$B$18*Schlussrechnung!M281</f>
        <v>-252.64148762052139</v>
      </c>
      <c r="P281" s="117">
        <f>'Grunddaten § 2 SPU_40%_IST'!$D$18*Schlussrechnung!M281</f>
        <v>-23713.942908270783</v>
      </c>
      <c r="Q281" s="117">
        <f>'Grunddaten § 2 SPU_40%_IST'!$I$18*Schlussrechnung!M281</f>
        <v>-46613.032145780962</v>
      </c>
      <c r="R281" s="33"/>
    </row>
    <row r="282" spans="1:21" x14ac:dyDescent="0.25">
      <c r="A282" s="115">
        <v>62335</v>
      </c>
      <c r="B282" s="115" t="s">
        <v>274</v>
      </c>
      <c r="C282" s="115" t="s">
        <v>269</v>
      </c>
      <c r="D282" s="117">
        <f>Finanzkraft!H269</f>
        <v>1670834.2</v>
      </c>
      <c r="E282" s="118">
        <f>'landesw Umlage § 2_IST'!E269</f>
        <v>7.9058918823914418E-4</v>
      </c>
      <c r="F282" s="118">
        <f>'bezirksw Umlage § 2_IST'!E269</f>
        <v>1.4051470322225453E-2</v>
      </c>
      <c r="G282" s="130"/>
      <c r="H282" s="130"/>
      <c r="I282" s="130"/>
      <c r="J282" s="130"/>
      <c r="K282" s="119">
        <f>'Umlage Gesamt § 2 PLAN'!AE269</f>
        <v>459493.20113689156</v>
      </c>
      <c r="L282" s="119">
        <f>'Umlage Gesamt § 2_IST'!AM269</f>
        <v>519317.42594831146</v>
      </c>
      <c r="M282" s="150">
        <f t="shared" si="4"/>
        <v>-59824.224811419903</v>
      </c>
      <c r="N282" s="119"/>
      <c r="O282" s="117">
        <f>'Grunddaten § 2 SPU_40%_IST'!$B$18*Schlussrechnung!M282</f>
        <v>-214.14229621349438</v>
      </c>
      <c r="P282" s="117">
        <f>'Grunddaten § 2 SPU_40%_IST'!$D$18*Schlussrechnung!M282</f>
        <v>-20100.254453379537</v>
      </c>
      <c r="Q282" s="117">
        <f>'Grunddaten § 2 SPU_40%_IST'!$I$18*Schlussrechnung!M282</f>
        <v>-39509.828061826869</v>
      </c>
      <c r="R282" s="33"/>
    </row>
    <row r="283" spans="1:21" x14ac:dyDescent="0.25">
      <c r="A283" s="115">
        <v>62343</v>
      </c>
      <c r="B283" s="115" t="s">
        <v>275</v>
      </c>
      <c r="C283" s="115" t="s">
        <v>269</v>
      </c>
      <c r="D283" s="117">
        <f>Finanzkraft!H270</f>
        <v>2038400.44</v>
      </c>
      <c r="E283" s="118">
        <f>'landesw Umlage § 2_IST'!E270</f>
        <v>9.6451063137558129E-4</v>
      </c>
      <c r="F283" s="118">
        <f>'bezirksw Umlage § 2_IST'!E270</f>
        <v>1.7142648437212565E-2</v>
      </c>
      <c r="G283" s="130"/>
      <c r="H283" s="130"/>
      <c r="I283" s="130"/>
      <c r="J283" s="130"/>
      <c r="K283" s="119">
        <f>'Umlage Gesamt § 2 PLAN'!AE270</f>
        <v>562481.50881040713</v>
      </c>
      <c r="L283" s="119">
        <f>'Umlage Gesamt § 2_IST'!AM270</f>
        <v>633561.88756054058</v>
      </c>
      <c r="M283" s="150">
        <f t="shared" si="4"/>
        <v>-71080.378750133445</v>
      </c>
      <c r="N283" s="119"/>
      <c r="O283" s="117">
        <f>'Grunddaten § 2 SPU_40%_IST'!$B$18*Schlussrechnung!M283</f>
        <v>-254.4339783634411</v>
      </c>
      <c r="P283" s="117">
        <f>'Grunddaten § 2 SPU_40%_IST'!$D$18*Schlussrechnung!M283</f>
        <v>-23882.193275783855</v>
      </c>
      <c r="Q283" s="117">
        <f>'Grunddaten § 2 SPU_40%_IST'!$I$18*Schlussrechnung!M283</f>
        <v>-46943.751495986151</v>
      </c>
      <c r="R283" s="33"/>
    </row>
    <row r="284" spans="1:21" x14ac:dyDescent="0.25">
      <c r="A284" s="115">
        <v>62368</v>
      </c>
      <c r="B284" s="115" t="s">
        <v>276</v>
      </c>
      <c r="C284" s="115" t="s">
        <v>269</v>
      </c>
      <c r="D284" s="117">
        <f>Finanzkraft!H271</f>
        <v>1571457.56</v>
      </c>
      <c r="E284" s="118">
        <f>'landesw Umlage § 2_IST'!E271</f>
        <v>7.4356710959870597E-4</v>
      </c>
      <c r="F284" s="118">
        <f>'bezirksw Umlage § 2_IST'!E271</f>
        <v>1.3215727369583903E-2</v>
      </c>
      <c r="G284" s="130"/>
      <c r="H284" s="130"/>
      <c r="I284" s="130"/>
      <c r="J284" s="130"/>
      <c r="K284" s="119">
        <f>'Umlage Gesamt § 2 PLAN'!AE271</f>
        <v>432205.53225176502</v>
      </c>
      <c r="L284" s="119">
        <f>'Umlage Gesamt § 2_IST'!AM271</f>
        <v>488429.84842314949</v>
      </c>
      <c r="M284" s="150">
        <f t="shared" si="4"/>
        <v>-56224.316171384475</v>
      </c>
      <c r="N284" s="119"/>
      <c r="O284" s="117">
        <f>'Grunddaten § 2 SPU_40%_IST'!$B$18*Schlussrechnung!M284</f>
        <v>-201.25633396716321</v>
      </c>
      <c r="P284" s="117">
        <f>'Grunddaten § 2 SPU_40%_IST'!$D$18*Schlussrechnung!M284</f>
        <v>-18890.726375051327</v>
      </c>
      <c r="Q284" s="117">
        <f>'Grunddaten § 2 SPU_40%_IST'!$I$18*Schlussrechnung!M284</f>
        <v>-37132.333462365983</v>
      </c>
      <c r="R284" s="33"/>
    </row>
    <row r="285" spans="1:21" x14ac:dyDescent="0.25">
      <c r="A285" s="115">
        <v>62372</v>
      </c>
      <c r="B285" s="115" t="s">
        <v>277</v>
      </c>
      <c r="C285" s="115" t="s">
        <v>269</v>
      </c>
      <c r="D285" s="117">
        <f>Finanzkraft!H272</f>
        <v>1536888.31</v>
      </c>
      <c r="E285" s="118">
        <f>'landesw Umlage § 2_IST'!E272</f>
        <v>7.2720996578662931E-4</v>
      </c>
      <c r="F285" s="118">
        <f>'bezirksw Umlage § 2_IST'!E272</f>
        <v>1.2925005052290786E-2</v>
      </c>
      <c r="G285" s="130"/>
      <c r="H285" s="130"/>
      <c r="I285" s="130"/>
      <c r="J285" s="130"/>
      <c r="K285" s="119">
        <f>'Umlage Gesamt § 2 PLAN'!AE272</f>
        <v>423648.60662532458</v>
      </c>
      <c r="L285" s="119">
        <f>'Umlage Gesamt § 2_IST'!AM272</f>
        <v>477685.26710744284</v>
      </c>
      <c r="M285" s="150">
        <f t="shared" si="4"/>
        <v>-54036.660482118255</v>
      </c>
      <c r="N285" s="119"/>
      <c r="O285" s="117">
        <f>'Grunddaten § 2 SPU_40%_IST'!$B$18*Schlussrechnung!M285</f>
        <v>-193.42556617868439</v>
      </c>
      <c r="P285" s="117">
        <f>'Grunddaten § 2 SPU_40%_IST'!$D$18*Schlussrechnung!M285</f>
        <v>-18155.699115621792</v>
      </c>
      <c r="Q285" s="117">
        <f>'Grunddaten § 2 SPU_40%_IST'!$I$18*Schlussrechnung!M285</f>
        <v>-35687.535800317783</v>
      </c>
      <c r="R285" s="33"/>
    </row>
    <row r="286" spans="1:21" x14ac:dyDescent="0.25">
      <c r="A286" s="115">
        <v>62375</v>
      </c>
      <c r="B286" s="115" t="s">
        <v>278</v>
      </c>
      <c r="C286" s="115" t="s">
        <v>269</v>
      </c>
      <c r="D286" s="117">
        <f>Finanzkraft!H273</f>
        <v>8177708.2800000003</v>
      </c>
      <c r="E286" s="118">
        <f>'landesw Umlage § 2_IST'!E273</f>
        <v>3.8694490157920687E-3</v>
      </c>
      <c r="F286" s="118">
        <f>'bezirksw Umlage § 2_IST'!E273</f>
        <v>6.8773326042905605E-2</v>
      </c>
      <c r="G286" s="130"/>
      <c r="H286" s="130"/>
      <c r="I286" s="130"/>
      <c r="J286" s="130"/>
      <c r="K286" s="119">
        <f>'Umlage Gesamt § 2 PLAN'!AE273</f>
        <v>2253828.9708475713</v>
      </c>
      <c r="L286" s="119">
        <f>'Umlage Gesamt § 2_IST'!AM273</f>
        <v>2541740.1763297603</v>
      </c>
      <c r="M286" s="150">
        <f t="shared" si="4"/>
        <v>-287911.20548218908</v>
      </c>
      <c r="N286" s="119"/>
      <c r="O286" s="117">
        <f>'Grunddaten § 2 SPU_40%_IST'!$B$18*Schlussrechnung!M286</f>
        <v>-1030.5852995487874</v>
      </c>
      <c r="P286" s="117">
        <f>'Grunddaten § 2 SPU_40%_IST'!$D$18*Schlussrechnung!M286</f>
        <v>-96734.867997262205</v>
      </c>
      <c r="Q286" s="117">
        <f>'Grunddaten § 2 SPU_40%_IST'!$I$18*Schlussrechnung!M286</f>
        <v>-190145.75218537811</v>
      </c>
      <c r="R286" s="33"/>
    </row>
    <row r="287" spans="1:21" x14ac:dyDescent="0.25">
      <c r="A287" s="115">
        <v>62376</v>
      </c>
      <c r="B287" s="115" t="s">
        <v>279</v>
      </c>
      <c r="C287" s="115" t="s">
        <v>269</v>
      </c>
      <c r="D287" s="117">
        <f>Finanzkraft!H274</f>
        <v>5992192.6500000004</v>
      </c>
      <c r="E287" s="118">
        <f>'landesw Umlage § 2_IST'!E274</f>
        <v>2.835327839791684E-3</v>
      </c>
      <c r="F287" s="118">
        <f>'bezirksw Umlage § 2_IST'!E274</f>
        <v>5.0393460456179616E-2</v>
      </c>
      <c r="G287" s="130"/>
      <c r="H287" s="130"/>
      <c r="I287" s="130"/>
      <c r="J287" s="130"/>
      <c r="K287" s="119">
        <f>'Umlage Gesamt § 2 PLAN'!AE274</f>
        <v>1658945.0943235625</v>
      </c>
      <c r="L287" s="119">
        <f>'Umlage Gesamt § 2_IST'!AM274</f>
        <v>1862452.9368529755</v>
      </c>
      <c r="M287" s="150">
        <f t="shared" si="4"/>
        <v>-203507.84252941306</v>
      </c>
      <c r="N287" s="119"/>
      <c r="O287" s="117">
        <f>'Grunddaten § 2 SPU_40%_IST'!$B$18*Schlussrechnung!M287</f>
        <v>-728.46136885310352</v>
      </c>
      <c r="P287" s="117">
        <f>'Grunddaten § 2 SPU_40%_IST'!$D$18*Schlussrechnung!M287</f>
        <v>-68376.304598913004</v>
      </c>
      <c r="Q287" s="117">
        <f>'Grunddaten § 2 SPU_40%_IST'!$I$18*Schlussrechnung!M287</f>
        <v>-134403.07656164694</v>
      </c>
      <c r="R287" s="33"/>
    </row>
    <row r="288" spans="1:21" x14ac:dyDescent="0.25">
      <c r="A288" s="115">
        <v>62377</v>
      </c>
      <c r="B288" s="115" t="s">
        <v>280</v>
      </c>
      <c r="C288" s="115" t="s">
        <v>269</v>
      </c>
      <c r="D288" s="117">
        <f>Finanzkraft!H275</f>
        <v>2679395.4</v>
      </c>
      <c r="E288" s="118">
        <f>'landesw Umlage § 2_IST'!E275</f>
        <v>1.2678104352051788E-3</v>
      </c>
      <c r="F288" s="118">
        <f>'bezirksw Umlage § 2_IST'!E275</f>
        <v>2.2533321944575586E-2</v>
      </c>
      <c r="G288" s="130"/>
      <c r="H288" s="130"/>
      <c r="I288" s="130"/>
      <c r="J288" s="130"/>
      <c r="K288" s="119">
        <f>'Umlage Gesamt § 2 PLAN'!AE275</f>
        <v>736475.27429609664</v>
      </c>
      <c r="L288" s="119">
        <f>'Umlage Gesamt § 2_IST'!AM275</f>
        <v>832791.62123072799</v>
      </c>
      <c r="M288" s="150">
        <f t="shared" si="4"/>
        <v>-96316.34693463135</v>
      </c>
      <c r="N288" s="119"/>
      <c r="O288" s="117">
        <f>'Grunddaten § 2 SPU_40%_IST'!$B$18*Schlussrechnung!M288</f>
        <v>-344.76675227290724</v>
      </c>
      <c r="P288" s="117">
        <f>'Grunddaten § 2 SPU_40%_IST'!$D$18*Schlussrechnung!M288</f>
        <v>-32361.189593492414</v>
      </c>
      <c r="Q288" s="117">
        <f>'Grunddaten § 2 SPU_40%_IST'!$I$18*Schlussrechnung!M288</f>
        <v>-63610.39058886603</v>
      </c>
      <c r="R288" s="33"/>
    </row>
    <row r="289" spans="1:18" x14ac:dyDescent="0.25">
      <c r="A289" s="115">
        <v>62378</v>
      </c>
      <c r="B289" s="115" t="s">
        <v>281</v>
      </c>
      <c r="C289" s="115" t="s">
        <v>269</v>
      </c>
      <c r="D289" s="117">
        <f>Finanzkraft!H276</f>
        <v>9882588.1300000008</v>
      </c>
      <c r="E289" s="118">
        <f>'landesw Umlage § 2_IST'!E276</f>
        <v>4.6761475958527199E-3</v>
      </c>
      <c r="F289" s="118">
        <f>'bezirksw Umlage § 2_IST'!E276</f>
        <v>8.3111115283295345E-2</v>
      </c>
      <c r="G289" s="130"/>
      <c r="H289" s="130"/>
      <c r="I289" s="130"/>
      <c r="J289" s="130"/>
      <c r="K289" s="119">
        <f>'Umlage Gesamt § 2 PLAN'!AE276</f>
        <v>2714381.4780396111</v>
      </c>
      <c r="L289" s="119">
        <f>'Umlage Gesamt § 2_IST'!AM276</f>
        <v>3071639.4417704265</v>
      </c>
      <c r="M289" s="150">
        <f t="shared" si="4"/>
        <v>-357257.96373081533</v>
      </c>
      <c r="N289" s="119"/>
      <c r="O289" s="117">
        <f>'Grunddaten § 2 SPU_40%_IST'!$B$18*Schlussrechnung!M289</f>
        <v>-1278.8137403373451</v>
      </c>
      <c r="P289" s="117">
        <f>'Grunddaten § 2 SPU_40%_IST'!$D$18*Schlussrechnung!M289</f>
        <v>-120034.58463727294</v>
      </c>
      <c r="Q289" s="117">
        <f>'Grunddaten § 2 SPU_40%_IST'!$I$18*Schlussrechnung!M289</f>
        <v>-235944.56535320505</v>
      </c>
      <c r="R289" s="33"/>
    </row>
    <row r="290" spans="1:18" x14ac:dyDescent="0.25">
      <c r="A290" s="115">
        <v>62379</v>
      </c>
      <c r="B290" s="115" t="s">
        <v>282</v>
      </c>
      <c r="C290" s="115" t="s">
        <v>269</v>
      </c>
      <c r="D290" s="117">
        <f>Finanzkraft!H277</f>
        <v>21762472.510000002</v>
      </c>
      <c r="E290" s="118">
        <f>'landesw Umlage § 2_IST'!E277</f>
        <v>1.0297356539480454E-2</v>
      </c>
      <c r="F290" s="118">
        <f>'bezirksw Umlage § 2_IST'!E277</f>
        <v>0.1830191988005227</v>
      </c>
      <c r="G290" s="130"/>
      <c r="H290" s="130"/>
      <c r="I290" s="130"/>
      <c r="J290" s="130"/>
      <c r="K290" s="119">
        <f>'Umlage Gesamt § 2 PLAN'!AE277</f>
        <v>5965290.51788346</v>
      </c>
      <c r="L290" s="119">
        <f>'Umlage Gesamt § 2_IST'!AM277</f>
        <v>6764065.0437751934</v>
      </c>
      <c r="M290" s="150">
        <f t="shared" si="4"/>
        <v>-798774.52589173336</v>
      </c>
      <c r="N290" s="119"/>
      <c r="O290" s="117">
        <f>'Grunddaten § 2 SPU_40%_IST'!$B$18*Schlussrechnung!M290</f>
        <v>-2859.2332231716427</v>
      </c>
      <c r="P290" s="117">
        <f>'Grunddaten § 2 SPU_40%_IST'!$D$18*Schlussrechnung!M290</f>
        <v>-268379.09345106262</v>
      </c>
      <c r="Q290" s="117">
        <f>'Grunddaten § 2 SPU_40%_IST'!$I$18*Schlussrechnung!M290</f>
        <v>-527536.19921749912</v>
      </c>
      <c r="R290" s="33"/>
    </row>
    <row r="291" spans="1:18" x14ac:dyDescent="0.25">
      <c r="A291" s="115">
        <v>62380</v>
      </c>
      <c r="B291" s="115" t="s">
        <v>283</v>
      </c>
      <c r="C291" s="115" t="s">
        <v>269</v>
      </c>
      <c r="D291" s="117">
        <f>Finanzkraft!H278</f>
        <v>7801486.7400000002</v>
      </c>
      <c r="E291" s="118">
        <f>'landesw Umlage § 2_IST'!E278</f>
        <v>3.691432141402808E-3</v>
      </c>
      <c r="F291" s="118">
        <f>'bezirksw Umlage § 2_IST'!E278</f>
        <v>6.5609358125626946E-2</v>
      </c>
      <c r="G291" s="130"/>
      <c r="H291" s="130"/>
      <c r="I291" s="130"/>
      <c r="J291" s="130"/>
      <c r="K291" s="119">
        <f>'Umlage Gesamt § 2 PLAN'!AE278</f>
        <v>2165232.2909444077</v>
      </c>
      <c r="L291" s="119">
        <f>'Umlage Gesamt § 2_IST'!AM278</f>
        <v>2424805.5327013801</v>
      </c>
      <c r="M291" s="150">
        <f t="shared" si="4"/>
        <v>-259573.24175697239</v>
      </c>
      <c r="N291" s="119"/>
      <c r="O291" s="117">
        <f>'Grunddaten § 2 SPU_40%_IST'!$B$18*Schlussrechnung!M291</f>
        <v>-929.14885567907572</v>
      </c>
      <c r="P291" s="117">
        <f>'Grunddaten § 2 SPU_40%_IST'!$D$18*Schlussrechnung!M291</f>
        <v>-87213.636700692805</v>
      </c>
      <c r="Q291" s="117">
        <f>'Grunddaten § 2 SPU_40%_IST'!$I$18*Schlussrechnung!M291</f>
        <v>-171430.45620060051</v>
      </c>
      <c r="R291" s="33"/>
    </row>
    <row r="292" spans="1:18" x14ac:dyDescent="0.25">
      <c r="A292" s="115">
        <v>62381</v>
      </c>
      <c r="B292" s="115" t="s">
        <v>284</v>
      </c>
      <c r="C292" s="115" t="s">
        <v>269</v>
      </c>
      <c r="D292" s="117">
        <f>Finanzkraft!H279</f>
        <v>4387612.4800000004</v>
      </c>
      <c r="E292" s="118">
        <f>'landesw Umlage § 2_IST'!E279</f>
        <v>2.0760880935230667E-3</v>
      </c>
      <c r="F292" s="118">
        <f>'bezirksw Umlage § 2_IST'!E279</f>
        <v>3.6899176799317389E-2</v>
      </c>
      <c r="G292" s="130"/>
      <c r="H292" s="130"/>
      <c r="I292" s="130"/>
      <c r="J292" s="130"/>
      <c r="K292" s="119">
        <f>'Umlage Gesamt § 2 PLAN'!AE279</f>
        <v>1231237.1805319467</v>
      </c>
      <c r="L292" s="119">
        <f>'Umlage Gesamt § 2_IST'!AM279</f>
        <v>1363728.1420097144</v>
      </c>
      <c r="M292" s="150">
        <f t="shared" si="4"/>
        <v>-132490.96147776768</v>
      </c>
      <c r="N292" s="119"/>
      <c r="O292" s="117">
        <f>'Grunddaten § 2 SPU_40%_IST'!$B$18*Schlussrechnung!M292</f>
        <v>-474.25468207599499</v>
      </c>
      <c r="P292" s="117">
        <f>'Grunddaten § 2 SPU_40%_IST'!$D$18*Schlussrechnung!M292</f>
        <v>-44515.445822670728</v>
      </c>
      <c r="Q292" s="117">
        <f>'Grunddaten § 2 SPU_40%_IST'!$I$18*Schlussrechnung!M292</f>
        <v>-87501.260973020951</v>
      </c>
      <c r="R292" s="33"/>
    </row>
    <row r="293" spans="1:18" x14ac:dyDescent="0.25">
      <c r="A293" s="115">
        <v>62382</v>
      </c>
      <c r="B293" s="115" t="s">
        <v>285</v>
      </c>
      <c r="C293" s="115" t="s">
        <v>269</v>
      </c>
      <c r="D293" s="117">
        <f>Finanzkraft!H280</f>
        <v>6508848.7599999998</v>
      </c>
      <c r="E293" s="118">
        <f>'landesw Umlage § 2_IST'!E280</f>
        <v>3.0797941875619736E-3</v>
      </c>
      <c r="F293" s="118">
        <f>'bezirksw Umlage § 2_IST'!E280</f>
        <v>5.473846248957194E-2</v>
      </c>
      <c r="G293" s="130"/>
      <c r="H293" s="130"/>
      <c r="I293" s="130"/>
      <c r="J293" s="130"/>
      <c r="K293" s="119">
        <f>'Umlage Gesamt § 2 PLAN'!AE280</f>
        <v>1808220.7585252996</v>
      </c>
      <c r="L293" s="119">
        <f>'Umlage Gesamt § 2_IST'!AM280</f>
        <v>2023036.5071112737</v>
      </c>
      <c r="M293" s="150">
        <f t="shared" si="4"/>
        <v>-214815.7485859741</v>
      </c>
      <c r="N293" s="119"/>
      <c r="O293" s="117">
        <f>'Grunddaten § 2 SPU_40%_IST'!$B$18*Schlussrechnung!M293</f>
        <v>-768.93829899221691</v>
      </c>
      <c r="P293" s="117">
        <f>'Grunddaten § 2 SPU_40%_IST'!$D$18*Schlussrechnung!M293</f>
        <v>-72175.631540269387</v>
      </c>
      <c r="Q293" s="117">
        <f>'Grunddaten § 2 SPU_40%_IST'!$I$18*Schlussrechnung!M293</f>
        <v>-141871.17874671248</v>
      </c>
      <c r="R293" s="33"/>
    </row>
    <row r="294" spans="1:18" x14ac:dyDescent="0.25">
      <c r="A294" s="115">
        <v>62383</v>
      </c>
      <c r="B294" s="115" t="s">
        <v>286</v>
      </c>
      <c r="C294" s="115" t="s">
        <v>269</v>
      </c>
      <c r="D294" s="117">
        <f>Finanzkraft!H281</f>
        <v>4841149.4400000004</v>
      </c>
      <c r="E294" s="118">
        <f>'landesw Umlage § 2_IST'!E281</f>
        <v>2.2906883315615563E-3</v>
      </c>
      <c r="F294" s="118">
        <f>'bezirksw Umlage § 2_IST'!E281</f>
        <v>4.0713356047906116E-2</v>
      </c>
      <c r="G294" s="130"/>
      <c r="H294" s="130"/>
      <c r="I294" s="130"/>
      <c r="J294" s="130"/>
      <c r="K294" s="119">
        <f>'Umlage Gesamt § 2 PLAN'!AE281</f>
        <v>1328158.9440249091</v>
      </c>
      <c r="L294" s="119">
        <f>'Umlage Gesamt § 2_IST'!AM281</f>
        <v>1504693.4434379602</v>
      </c>
      <c r="M294" s="150">
        <f t="shared" si="4"/>
        <v>-176534.49941305118</v>
      </c>
      <c r="N294" s="119"/>
      <c r="O294" s="117">
        <f>'Grunddaten § 2 SPU_40%_IST'!$B$18*Schlussrechnung!M294</f>
        <v>-631.90961829219066</v>
      </c>
      <c r="P294" s="117">
        <f>'Grunddaten § 2 SPU_40%_IST'!$D$18*Schlussrechnung!M294</f>
        <v>-59313.570199825706</v>
      </c>
      <c r="Q294" s="117">
        <f>'Grunddaten § 2 SPU_40%_IST'!$I$18*Schlussrechnung!M294</f>
        <v>-116589.01959493328</v>
      </c>
      <c r="R294" s="33"/>
    </row>
    <row r="295" spans="1:18" x14ac:dyDescent="0.25">
      <c r="A295" s="115">
        <v>62384</v>
      </c>
      <c r="B295" s="115" t="s">
        <v>287</v>
      </c>
      <c r="C295" s="115" t="s">
        <v>269</v>
      </c>
      <c r="D295" s="117">
        <f>Finanzkraft!H282</f>
        <v>4131388.47</v>
      </c>
      <c r="E295" s="118">
        <f>'landesw Umlage § 2_IST'!E282</f>
        <v>1.9548504913281402E-3</v>
      </c>
      <c r="F295" s="118">
        <f>'bezirksw Umlage § 2_IST'!E282</f>
        <v>3.4744370492170572E-2</v>
      </c>
      <c r="G295" s="130"/>
      <c r="H295" s="130"/>
      <c r="I295" s="130"/>
      <c r="J295" s="130"/>
      <c r="K295" s="119">
        <f>'Umlage Gesamt § 2 PLAN'!AE282</f>
        <v>1142509.7522819012</v>
      </c>
      <c r="L295" s="119">
        <f>'Umlage Gesamt § 2_IST'!AM282</f>
        <v>1284090.3219678726</v>
      </c>
      <c r="M295" s="150">
        <f t="shared" si="4"/>
        <v>-141580.56968597136</v>
      </c>
      <c r="N295" s="119"/>
      <c r="O295" s="117">
        <f>'Grunddaten § 2 SPU_40%_IST'!$B$18*Schlussrechnung!M295</f>
        <v>-506.79116005830895</v>
      </c>
      <c r="P295" s="117">
        <f>'Grunddaten § 2 SPU_40%_IST'!$D$18*Schlussrechnung!M295</f>
        <v>-47569.450090044782</v>
      </c>
      <c r="Q295" s="117">
        <f>'Grunddaten § 2 SPU_40%_IST'!$I$18*Schlussrechnung!M295</f>
        <v>-93504.328435868272</v>
      </c>
      <c r="R295" s="33"/>
    </row>
    <row r="296" spans="1:18" x14ac:dyDescent="0.25">
      <c r="A296" s="115">
        <v>62385</v>
      </c>
      <c r="B296" s="115" t="s">
        <v>288</v>
      </c>
      <c r="C296" s="115" t="s">
        <v>269</v>
      </c>
      <c r="D296" s="117">
        <f>Finanzkraft!H283</f>
        <v>3084687.35</v>
      </c>
      <c r="E296" s="118">
        <f>'landesw Umlage § 2_IST'!E283</f>
        <v>1.4595825654083793E-3</v>
      </c>
      <c r="F296" s="118">
        <f>'bezirksw Umlage § 2_IST'!E283</f>
        <v>2.5941767742047227E-2</v>
      </c>
      <c r="G296" s="130"/>
      <c r="H296" s="130"/>
      <c r="I296" s="130"/>
      <c r="J296" s="130"/>
      <c r="K296" s="119">
        <f>'Umlage Gesamt § 2 PLAN'!AE283</f>
        <v>849024.30440133356</v>
      </c>
      <c r="L296" s="119">
        <f>'Umlage Gesamt § 2_IST'!AM283</f>
        <v>958761.73378382996</v>
      </c>
      <c r="M296" s="150">
        <f t="shared" si="4"/>
        <v>-109737.4293824964</v>
      </c>
      <c r="N296" s="119"/>
      <c r="O296" s="117">
        <f>'Grunddaten § 2 SPU_40%_IST'!$B$18*Schlussrechnung!M296</f>
        <v>-392.80784970653121</v>
      </c>
      <c r="P296" s="117">
        <f>'Grunddaten § 2 SPU_40%_IST'!$D$18*Schlussrechnung!M296</f>
        <v>-36870.519603070359</v>
      </c>
      <c r="Q296" s="117">
        <f>'Grunddaten § 2 SPU_40%_IST'!$I$18*Schlussrechnung!M296</f>
        <v>-72474.101929719502</v>
      </c>
      <c r="R296" s="33"/>
    </row>
    <row r="297" spans="1:18" x14ac:dyDescent="0.25">
      <c r="A297" s="115">
        <v>62386</v>
      </c>
      <c r="B297" s="115" t="s">
        <v>289</v>
      </c>
      <c r="C297" s="115" t="s">
        <v>269</v>
      </c>
      <c r="D297" s="117">
        <f>Finanzkraft!H284</f>
        <v>6288350.3899999997</v>
      </c>
      <c r="E297" s="118">
        <f>'landesw Umlage § 2_IST'!E284</f>
        <v>2.9754608986298013E-3</v>
      </c>
      <c r="F297" s="118">
        <f>'bezirksw Umlage § 2_IST'!E284</f>
        <v>5.2884103569845443E-2</v>
      </c>
      <c r="G297" s="130"/>
      <c r="H297" s="130"/>
      <c r="I297" s="130"/>
      <c r="J297" s="130"/>
      <c r="K297" s="119">
        <f>'Umlage Gesamt § 2 PLAN'!AE284</f>
        <v>1725489.9380274252</v>
      </c>
      <c r="L297" s="119">
        <f>'Umlage Gesamt § 2_IST'!AM284</f>
        <v>1954502.6897317884</v>
      </c>
      <c r="M297" s="150">
        <f t="shared" si="4"/>
        <v>-229012.75170436315</v>
      </c>
      <c r="N297" s="119"/>
      <c r="O297" s="117">
        <f>'Grunddaten § 2 SPU_40%_IST'!$B$18*Schlussrechnung!M297</f>
        <v>-819.75682370700156</v>
      </c>
      <c r="P297" s="117">
        <f>'Grunddaten § 2 SPU_40%_IST'!$D$18*Schlussrechnung!M297</f>
        <v>-76945.662009608117</v>
      </c>
      <c r="Q297" s="117">
        <f>'Grunddaten § 2 SPU_40%_IST'!$I$18*Schlussrechnung!M297</f>
        <v>-151247.33287104804</v>
      </c>
      <c r="R297" s="33"/>
    </row>
    <row r="298" spans="1:18" x14ac:dyDescent="0.25">
      <c r="A298" s="115">
        <v>62387</v>
      </c>
      <c r="B298" s="115" t="s">
        <v>290</v>
      </c>
      <c r="C298" s="115" t="s">
        <v>269</v>
      </c>
      <c r="D298" s="117">
        <f>Finanzkraft!H285</f>
        <v>2819960.92</v>
      </c>
      <c r="E298" s="118">
        <f>'landesw Umlage § 2_IST'!E285</f>
        <v>1.3343218702423676E-3</v>
      </c>
      <c r="F298" s="118">
        <f>'bezirksw Umlage § 2_IST'!E285</f>
        <v>2.371545733096413E-2</v>
      </c>
      <c r="G298" s="130"/>
      <c r="H298" s="130"/>
      <c r="I298" s="130"/>
      <c r="J298" s="130"/>
      <c r="K298" s="119">
        <f>'Umlage Gesamt § 2 PLAN'!AE285</f>
        <v>773659.39966755547</v>
      </c>
      <c r="L298" s="119">
        <f>'Umlage Gesamt § 2_IST'!AM285</f>
        <v>876481.24885714706</v>
      </c>
      <c r="M298" s="150">
        <f t="shared" si="4"/>
        <v>-102821.84918959159</v>
      </c>
      <c r="N298" s="119"/>
      <c r="O298" s="117">
        <f>'Grunddaten § 2 SPU_40%_IST'!$B$18*Schlussrechnung!M298</f>
        <v>-368.05335891579551</v>
      </c>
      <c r="P298" s="117">
        <f>'Grunddaten § 2 SPU_40%_IST'!$D$18*Schlussrechnung!M298</f>
        <v>-34546.963852731526</v>
      </c>
      <c r="Q298" s="117">
        <f>'Grunddaten § 2 SPU_40%_IST'!$I$18*Schlussrechnung!M298</f>
        <v>-67906.831977944283</v>
      </c>
      <c r="R298" s="33"/>
    </row>
    <row r="299" spans="1:18" x14ac:dyDescent="0.25">
      <c r="A299" s="115">
        <v>62388</v>
      </c>
      <c r="B299" s="115" t="s">
        <v>291</v>
      </c>
      <c r="C299" s="115" t="s">
        <v>269</v>
      </c>
      <c r="D299" s="117">
        <f>Finanzkraft!H286</f>
        <v>3669102.55</v>
      </c>
      <c r="E299" s="118">
        <f>'landesw Umlage § 2_IST'!E286</f>
        <v>1.7361105049026849E-3</v>
      </c>
      <c r="F299" s="118">
        <f>'bezirksw Umlage § 2_IST'!E286</f>
        <v>3.0856613774440773E-2</v>
      </c>
      <c r="G299" s="130"/>
      <c r="H299" s="130"/>
      <c r="I299" s="130"/>
      <c r="J299" s="130"/>
      <c r="K299" s="119">
        <f>'Umlage Gesamt § 2 PLAN'!AE286</f>
        <v>1013109.9899946036</v>
      </c>
      <c r="L299" s="119">
        <f>'Umlage Gesamt § 2_IST'!AM286</f>
        <v>1140405.7277534695</v>
      </c>
      <c r="M299" s="150">
        <f t="shared" si="4"/>
        <v>-127295.73775886593</v>
      </c>
      <c r="N299" s="119"/>
      <c r="O299" s="117">
        <f>'Grunddaten § 2 SPU_40%_IST'!$B$18*Schlussrechnung!M299</f>
        <v>-455.65824994477481</v>
      </c>
      <c r="P299" s="117">
        <f>'Grunddaten § 2 SPU_40%_IST'!$D$18*Schlussrechnung!M299</f>
        <v>-42769.910146757982</v>
      </c>
      <c r="Q299" s="117">
        <f>'Grunddaten § 2 SPU_40%_IST'!$I$18*Schlussrechnung!M299</f>
        <v>-84070.169362163171</v>
      </c>
      <c r="R299" s="33"/>
    </row>
    <row r="300" spans="1:18" x14ac:dyDescent="0.25">
      <c r="A300" s="115">
        <v>62389</v>
      </c>
      <c r="B300" s="115" t="s">
        <v>292</v>
      </c>
      <c r="C300" s="115" t="s">
        <v>269</v>
      </c>
      <c r="D300" s="117">
        <f>Finanzkraft!H287</f>
        <v>5384466.3300000001</v>
      </c>
      <c r="E300" s="118">
        <f>'landesw Umlage § 2_IST'!E287</f>
        <v>2.5477697696968996E-3</v>
      </c>
      <c r="F300" s="118">
        <f>'bezirksw Umlage § 2_IST'!E287</f>
        <v>4.5282571326955845E-2</v>
      </c>
      <c r="G300" s="130"/>
      <c r="H300" s="130"/>
      <c r="I300" s="130"/>
      <c r="J300" s="130"/>
      <c r="K300" s="119">
        <f>'Umlage Gesamt § 2 PLAN'!AE287</f>
        <v>1474772.8754537376</v>
      </c>
      <c r="L300" s="119">
        <f>'Umlage Gesamt § 2_IST'!AM287</f>
        <v>1673563.5376633727</v>
      </c>
      <c r="M300" s="150">
        <f t="shared" si="4"/>
        <v>-198790.66220963513</v>
      </c>
      <c r="N300" s="119"/>
      <c r="O300" s="117">
        <f>'Grunddaten § 2 SPU_40%_IST'!$B$18*Schlussrechnung!M300</f>
        <v>-711.57610492340655</v>
      </c>
      <c r="P300" s="117">
        <f>'Grunddaten § 2 SPU_40%_IST'!$D$18*Schlussrechnung!M300</f>
        <v>-66791.386030742768</v>
      </c>
      <c r="Q300" s="117">
        <f>'Grunddaten § 2 SPU_40%_IST'!$I$18*Schlussrechnung!M300</f>
        <v>-131287.70007396897</v>
      </c>
      <c r="R300" s="33"/>
    </row>
    <row r="301" spans="1:18" ht="15.75" thickBot="1" x14ac:dyDescent="0.3">
      <c r="A301" s="120">
        <v>62390</v>
      </c>
      <c r="B301" s="120" t="s">
        <v>293</v>
      </c>
      <c r="C301" s="120" t="s">
        <v>269</v>
      </c>
      <c r="D301" s="121">
        <f>Finanzkraft!H288</f>
        <v>4918497.78</v>
      </c>
      <c r="E301" s="122">
        <f>'landesw Umlage § 2_IST'!E288</f>
        <v>2.3272872719784124E-3</v>
      </c>
      <c r="F301" s="122">
        <f>'bezirksw Umlage § 2_IST'!E288</f>
        <v>4.1363844231583111E-2</v>
      </c>
      <c r="G301" s="123"/>
      <c r="H301" s="123"/>
      <c r="I301" s="123"/>
      <c r="J301" s="123"/>
      <c r="K301" s="123">
        <f>'Umlage Gesamt § 2 PLAN'!AE288</f>
        <v>1351743.9020429114</v>
      </c>
      <c r="L301" s="123">
        <f>'Umlage Gesamt § 2_IST'!AM288</f>
        <v>1528734.3332103717</v>
      </c>
      <c r="M301" s="152">
        <f t="shared" si="4"/>
        <v>-176990.43116746028</v>
      </c>
      <c r="N301" s="123"/>
      <c r="O301" s="121">
        <f>'Grunddaten § 2 SPU_40%_IST'!$B$18*Schlussrechnung!M301</f>
        <v>-633.54163731314043</v>
      </c>
      <c r="P301" s="121">
        <f>'Grunddaten § 2 SPU_40%_IST'!$D$18*Schlussrechnung!M301</f>
        <v>-59466.758048157833</v>
      </c>
      <c r="Q301" s="121">
        <f>'Grunddaten § 2 SPU_40%_IST'!$I$18*Schlussrechnung!M301</f>
        <v>-116890.13148198932</v>
      </c>
      <c r="R301" s="33"/>
    </row>
    <row r="302" spans="1:18" x14ac:dyDescent="0.25">
      <c r="A302" s="9"/>
      <c r="B302" s="9" t="s">
        <v>305</v>
      </c>
      <c r="C302" s="9"/>
      <c r="D302" s="9"/>
      <c r="E302" s="9"/>
      <c r="F302" s="68"/>
      <c r="G302" s="37">
        <f t="shared" ref="G302:I302" si="5">SUM(G3:G301)</f>
        <v>1122221919.77</v>
      </c>
      <c r="H302" s="37">
        <f t="shared" si="5"/>
        <v>448888767.90799999</v>
      </c>
      <c r="I302" s="37">
        <f t="shared" si="5"/>
        <v>1246779885.1129904</v>
      </c>
      <c r="J302" s="37">
        <f>SUM(J3:J301)</f>
        <v>498711954.04519618</v>
      </c>
      <c r="K302" s="37">
        <f>SUM(K4:K301)</f>
        <v>339514583.38583708</v>
      </c>
      <c r="L302" s="37">
        <f>SUM(L4:L301)</f>
        <v>374030650.21587753</v>
      </c>
      <c r="M302" s="153">
        <f>SUM(M4:M301)</f>
        <v>-34516066.830040164</v>
      </c>
      <c r="O302" s="112">
        <f>SUM(O4:O301)</f>
        <v>-123551.11713595132</v>
      </c>
      <c r="P302" s="112">
        <f>SUM(P4:P301)</f>
        <v>-11597003.190607553</v>
      </c>
      <c r="Q302" s="112">
        <f>SUM(Q4:Q301)</f>
        <v>-22795512.522296641</v>
      </c>
    </row>
    <row r="305" spans="1:12" x14ac:dyDescent="0.25">
      <c r="A305" s="82" t="s">
        <v>371</v>
      </c>
      <c r="B305" s="127" t="s">
        <v>372</v>
      </c>
    </row>
    <row r="316" spans="1:12" x14ac:dyDescent="0.25">
      <c r="L316" s="82"/>
    </row>
  </sheetData>
  <mergeCells count="15">
    <mergeCell ref="A21:C21"/>
    <mergeCell ref="A58:C58"/>
    <mergeCell ref="A88:C88"/>
    <mergeCell ref="A105:C105"/>
    <mergeCell ref="O1:Q1"/>
    <mergeCell ref="A1:F1"/>
    <mergeCell ref="A3:C3"/>
    <mergeCell ref="A5:C5"/>
    <mergeCell ref="A239:C239"/>
    <mergeCell ref="A276:C276"/>
    <mergeCell ref="A135:C135"/>
    <mergeCell ref="A150:C150"/>
    <mergeCell ref="A166:C166"/>
    <mergeCell ref="A198:C198"/>
    <mergeCell ref="A219:C219"/>
  </mergeCells>
  <pageMargins left="0.70866141732283472" right="0.70866141732283472" top="0.78740157480314965" bottom="0.78740157480314965" header="0.31496062992125984" footer="0.31496062992125984"/>
  <pageSetup paperSize="8" scale="53" fitToHeight="17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D10AC-7A1F-4882-8706-14880CCF1D0D}">
  <sheetPr>
    <tabColor rgb="FFFFC000"/>
    <pageSetUpPr fitToPage="1"/>
  </sheetPr>
  <dimension ref="A1:I23"/>
  <sheetViews>
    <sheetView workbookViewId="0">
      <selection activeCell="B2" sqref="B2"/>
    </sheetView>
  </sheetViews>
  <sheetFormatPr baseColWidth="10" defaultColWidth="11.42578125" defaultRowHeight="15" x14ac:dyDescent="0.25"/>
  <cols>
    <col min="1" max="1" width="24.7109375" style="82" customWidth="1"/>
    <col min="2" max="2" width="21.28515625" style="82" customWidth="1"/>
    <col min="3" max="3" width="23.5703125" style="82" customWidth="1"/>
    <col min="4" max="4" width="23.7109375" style="82" bestFit="1" customWidth="1"/>
    <col min="5" max="5" width="24" style="82" bestFit="1" customWidth="1"/>
    <col min="6" max="7" width="24.28515625" style="82" bestFit="1" customWidth="1"/>
    <col min="8" max="8" width="20.5703125" style="82" bestFit="1" customWidth="1"/>
    <col min="9" max="9" width="15.42578125" style="82" customWidth="1"/>
    <col min="10" max="10" width="15" style="82" customWidth="1"/>
    <col min="11" max="16384" width="11.42578125" style="82"/>
  </cols>
  <sheetData>
    <row r="1" spans="1:9" ht="21.75" customHeight="1" x14ac:dyDescent="0.25">
      <c r="A1" s="195" t="s">
        <v>340</v>
      </c>
      <c r="B1" s="195"/>
      <c r="C1" s="195"/>
      <c r="D1" s="195"/>
      <c r="E1" s="195"/>
      <c r="F1" s="195"/>
      <c r="G1" s="195"/>
    </row>
    <row r="2" spans="1:9" x14ac:dyDescent="0.25">
      <c r="B2" s="1"/>
    </row>
    <row r="4" spans="1:9" ht="28.5" customHeight="1" x14ac:dyDescent="0.25">
      <c r="A4" s="208" t="s">
        <v>308</v>
      </c>
      <c r="B4" s="208"/>
      <c r="C4" s="208"/>
      <c r="D4" s="208"/>
      <c r="E4" s="208"/>
      <c r="F4" s="208"/>
      <c r="G4" s="208"/>
    </row>
    <row r="5" spans="1:9" ht="31.5" x14ac:dyDescent="0.25">
      <c r="A5" s="2" t="s">
        <v>0</v>
      </c>
      <c r="B5" s="2" t="s">
        <v>1</v>
      </c>
      <c r="C5" s="23"/>
      <c r="D5" s="24" t="s">
        <v>316</v>
      </c>
      <c r="G5" s="102" t="s">
        <v>339</v>
      </c>
    </row>
    <row r="6" spans="1:9" x14ac:dyDescent="0.25">
      <c r="A6" s="19">
        <v>60101</v>
      </c>
      <c r="B6" s="19" t="s">
        <v>3</v>
      </c>
      <c r="C6" s="83"/>
      <c r="D6" s="83">
        <f>'Grunddaten § 2 SPU_100%_IST'!C3-'Umlage Gesamt § 2_IST'!X3</f>
        <v>42962944.447488889</v>
      </c>
      <c r="E6" s="33"/>
      <c r="F6" s="33"/>
      <c r="G6" s="83">
        <f>D6+E6</f>
        <v>42962944.447488889</v>
      </c>
      <c r="H6" s="112"/>
      <c r="I6" s="1"/>
    </row>
    <row r="7" spans="1:9" x14ac:dyDescent="0.25">
      <c r="D7" s="107"/>
      <c r="G7" s="1"/>
    </row>
    <row r="12" spans="1:9" ht="29.25" customHeight="1" x14ac:dyDescent="0.25">
      <c r="A12" s="196" t="s">
        <v>309</v>
      </c>
      <c r="B12" s="196"/>
      <c r="C12" s="196"/>
      <c r="D12" s="196"/>
      <c r="E12" s="196"/>
      <c r="F12" s="196"/>
      <c r="G12" s="196"/>
    </row>
    <row r="13" spans="1:9" ht="31.5" customHeight="1" x14ac:dyDescent="0.25">
      <c r="A13" s="2" t="s">
        <v>0</v>
      </c>
      <c r="B13" s="2" t="s">
        <v>1</v>
      </c>
      <c r="D13" s="25" t="s">
        <v>318</v>
      </c>
      <c r="E13" s="26" t="s">
        <v>319</v>
      </c>
      <c r="F13" s="27" t="s">
        <v>320</v>
      </c>
      <c r="G13" s="102" t="s">
        <v>339</v>
      </c>
    </row>
    <row r="14" spans="1:9" x14ac:dyDescent="0.25">
      <c r="A14" s="19">
        <v>60101</v>
      </c>
      <c r="B14" s="19" t="s">
        <v>3</v>
      </c>
      <c r="D14" s="83">
        <f>'Grunddaten § 2 SPU_100%_IST'!E3-'Umlage Gesamt § 2_IST'!AB3</f>
        <v>82356285.453842849</v>
      </c>
      <c r="E14" s="83">
        <f>'Grunddaten § 2 SPU_100%_IST'!F3-'Umlage Gesamt § 2_IST'!AD3</f>
        <v>38281583.04513064</v>
      </c>
      <c r="F14" s="83">
        <f>'Grunddaten § 2 SPU_100%_IST'!G3-'Umlage Gesamt § 2_IST'!AF3</f>
        <v>14462137.484219003</v>
      </c>
      <c r="G14" s="83">
        <f>D14+E14+F14</f>
        <v>135100005.9831925</v>
      </c>
      <c r="I14" s="1"/>
    </row>
    <row r="15" spans="1:9" x14ac:dyDescent="0.25">
      <c r="D15" s="83"/>
      <c r="E15" s="83"/>
      <c r="F15" s="83"/>
      <c r="G15" s="83"/>
    </row>
    <row r="16" spans="1:9" x14ac:dyDescent="0.25">
      <c r="D16" s="83"/>
      <c r="E16" s="83"/>
      <c r="F16" s="83"/>
      <c r="G16" s="83"/>
    </row>
    <row r="18" spans="4:7" x14ac:dyDescent="0.25">
      <c r="G18" s="33"/>
    </row>
    <row r="20" spans="4:7" x14ac:dyDescent="0.25">
      <c r="G20" s="33"/>
    </row>
    <row r="22" spans="4:7" x14ac:dyDescent="0.25">
      <c r="D22" s="83"/>
    </row>
    <row r="23" spans="4:7" x14ac:dyDescent="0.25">
      <c r="G23" s="83"/>
    </row>
  </sheetData>
  <mergeCells count="3">
    <mergeCell ref="A1:G1"/>
    <mergeCell ref="A4:G4"/>
    <mergeCell ref="A12:G12"/>
  </mergeCells>
  <pageMargins left="0.7" right="0.7" top="0.78740157499999996" bottom="0.78740157499999996" header="0.3" footer="0.3"/>
  <pageSetup paperSize="9" scale="7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F8E0-CA18-4E0E-9177-AF12CDC8C979}">
  <sheetPr>
    <tabColor rgb="FFFFFF00"/>
  </sheetPr>
  <dimension ref="A1:M22"/>
  <sheetViews>
    <sheetView topLeftCell="D1" workbookViewId="0">
      <selection activeCell="G34" sqref="G34"/>
    </sheetView>
  </sheetViews>
  <sheetFormatPr baseColWidth="10" defaultColWidth="11.42578125" defaultRowHeight="15" x14ac:dyDescent="0.25"/>
  <cols>
    <col min="1" max="1" width="30.85546875" style="83" customWidth="1"/>
    <col min="2" max="2" width="26.42578125" style="83" customWidth="1"/>
    <col min="3" max="3" width="26.7109375" style="83" customWidth="1"/>
    <col min="4" max="4" width="27.7109375" style="83" customWidth="1"/>
    <col min="5" max="5" width="27.85546875" style="83" customWidth="1"/>
    <col min="6" max="6" width="27.85546875" style="83" bestFit="1" customWidth="1"/>
    <col min="7" max="7" width="26.28515625" style="83" customWidth="1"/>
    <col min="8" max="8" width="27.42578125" style="83" customWidth="1"/>
    <col min="9" max="9" width="27.28515625" style="83" customWidth="1"/>
    <col min="10" max="10" width="15.5703125" style="83" bestFit="1" customWidth="1"/>
    <col min="11" max="11" width="18.28515625" style="83" customWidth="1"/>
    <col min="12" max="12" width="11.42578125" style="82"/>
    <col min="13" max="13" width="15.7109375" style="82" bestFit="1" customWidth="1"/>
    <col min="14" max="16384" width="11.42578125" style="82"/>
  </cols>
  <sheetData>
    <row r="1" spans="1:13" s="70" customFormat="1" ht="51.75" customHeight="1" x14ac:dyDescent="0.25">
      <c r="A1" s="86" t="s">
        <v>351</v>
      </c>
      <c r="B1" s="87" t="s">
        <v>302</v>
      </c>
      <c r="C1" s="198" t="s">
        <v>304</v>
      </c>
      <c r="D1" s="198"/>
      <c r="E1" s="199" t="s">
        <v>306</v>
      </c>
      <c r="F1" s="199"/>
      <c r="G1" s="199"/>
      <c r="H1" s="199"/>
      <c r="I1" s="199"/>
      <c r="J1" s="88"/>
      <c r="K1" s="88"/>
    </row>
    <row r="2" spans="1:13" s="23" customFormat="1" ht="78.75" x14ac:dyDescent="0.25">
      <c r="A2" s="6" t="s">
        <v>344</v>
      </c>
      <c r="B2" s="53" t="s">
        <v>333</v>
      </c>
      <c r="C2" s="54" t="s">
        <v>334</v>
      </c>
      <c r="D2" s="55" t="s">
        <v>335</v>
      </c>
      <c r="E2" s="56" t="s">
        <v>310</v>
      </c>
      <c r="F2" s="57" t="s">
        <v>311</v>
      </c>
      <c r="G2" s="58" t="s">
        <v>312</v>
      </c>
      <c r="H2" s="59" t="s">
        <v>313</v>
      </c>
      <c r="I2" s="60" t="s">
        <v>314</v>
      </c>
      <c r="J2" s="67"/>
      <c r="K2" s="67"/>
      <c r="M2" s="23" t="s">
        <v>363</v>
      </c>
    </row>
    <row r="3" spans="1:13" x14ac:dyDescent="0.25">
      <c r="A3" s="83" t="s">
        <v>3</v>
      </c>
      <c r="B3" s="161">
        <v>836800</v>
      </c>
      <c r="C3" s="22">
        <v>63612566</v>
      </c>
      <c r="D3" s="161">
        <v>2523822.4242824502</v>
      </c>
      <c r="E3" s="22">
        <v>123867700</v>
      </c>
      <c r="F3" s="22">
        <v>51040300</v>
      </c>
      <c r="G3" s="22">
        <v>26255300</v>
      </c>
      <c r="H3" s="22">
        <v>1326400</v>
      </c>
      <c r="I3" s="22">
        <v>409700</v>
      </c>
      <c r="M3" s="83">
        <f>SUM(B3:I3)</f>
        <v>269872588.42428243</v>
      </c>
    </row>
    <row r="4" spans="1:13" x14ac:dyDescent="0.25">
      <c r="A4" s="83" t="s">
        <v>5</v>
      </c>
      <c r="B4" s="21">
        <v>508300</v>
      </c>
      <c r="C4" s="83">
        <v>20473381.18</v>
      </c>
      <c r="D4" s="21">
        <v>935728.86145020602</v>
      </c>
      <c r="E4" s="83">
        <v>24996300</v>
      </c>
      <c r="F4" s="83">
        <v>1867100</v>
      </c>
      <c r="G4" s="83">
        <v>8140000</v>
      </c>
      <c r="H4" s="83">
        <v>77600</v>
      </c>
      <c r="I4" s="83">
        <v>50600</v>
      </c>
      <c r="M4" s="83">
        <f t="shared" ref="M4:M15" si="0">SUM(B4:I4)</f>
        <v>57049010.041450202</v>
      </c>
    </row>
    <row r="5" spans="1:13" x14ac:dyDescent="0.25">
      <c r="A5" s="83" t="s">
        <v>20</v>
      </c>
      <c r="B5" s="21">
        <v>333300</v>
      </c>
      <c r="C5" s="83">
        <v>34431801.119999997</v>
      </c>
      <c r="D5" s="21">
        <v>2414254.5164853102</v>
      </c>
      <c r="E5" s="83">
        <v>57796900</v>
      </c>
      <c r="F5" s="83">
        <v>3071800</v>
      </c>
      <c r="G5" s="83">
        <v>18373200</v>
      </c>
      <c r="H5" s="83">
        <v>232900</v>
      </c>
      <c r="I5" s="83">
        <v>165300</v>
      </c>
      <c r="M5" s="83">
        <f t="shared" si="0"/>
        <v>116819455.63648531</v>
      </c>
    </row>
    <row r="6" spans="1:13" x14ac:dyDescent="0.25">
      <c r="A6" s="83" t="s">
        <v>57</v>
      </c>
      <c r="B6" s="21">
        <v>284200</v>
      </c>
      <c r="C6" s="83">
        <v>10312775.460000001</v>
      </c>
      <c r="D6" s="21">
        <v>1213411.15278549</v>
      </c>
      <c r="E6" s="83">
        <v>33520200</v>
      </c>
      <c r="F6" s="83">
        <v>3122600</v>
      </c>
      <c r="G6" s="83">
        <v>11928300</v>
      </c>
      <c r="H6" s="83">
        <v>121300</v>
      </c>
      <c r="I6" s="83">
        <v>70400</v>
      </c>
      <c r="M6" s="83">
        <f t="shared" si="0"/>
        <v>60573186.612785488</v>
      </c>
    </row>
    <row r="7" spans="1:13" x14ac:dyDescent="0.25">
      <c r="A7" s="83" t="s">
        <v>86</v>
      </c>
      <c r="B7" s="21">
        <v>197700</v>
      </c>
      <c r="C7" s="83">
        <v>22566370.219999999</v>
      </c>
      <c r="D7" s="21">
        <v>872967.62427324604</v>
      </c>
      <c r="E7" s="83">
        <v>25242200</v>
      </c>
      <c r="F7" s="83">
        <v>4813400</v>
      </c>
      <c r="G7" s="83">
        <v>6574600</v>
      </c>
      <c r="H7" s="83">
        <v>73500</v>
      </c>
      <c r="I7" s="83">
        <v>96400</v>
      </c>
      <c r="M7" s="83">
        <f t="shared" si="0"/>
        <v>60437137.844273239</v>
      </c>
    </row>
    <row r="8" spans="1:13" x14ac:dyDescent="0.25">
      <c r="A8" s="83" t="s">
        <v>102</v>
      </c>
      <c r="B8" s="21">
        <v>299100</v>
      </c>
      <c r="C8" s="83">
        <v>25823850.84</v>
      </c>
      <c r="D8" s="21">
        <v>993456.01036384504</v>
      </c>
      <c r="E8" s="83">
        <v>32374100</v>
      </c>
      <c r="F8" s="83">
        <v>2087300</v>
      </c>
      <c r="G8" s="83">
        <v>5911300</v>
      </c>
      <c r="H8" s="83">
        <v>115800</v>
      </c>
      <c r="I8" s="83">
        <v>129500</v>
      </c>
      <c r="M8" s="83">
        <f t="shared" si="0"/>
        <v>67734406.850363851</v>
      </c>
    </row>
    <row r="9" spans="1:13" x14ac:dyDescent="0.25">
      <c r="A9" s="83" t="s">
        <v>131</v>
      </c>
      <c r="B9" s="21">
        <v>114300</v>
      </c>
      <c r="C9" s="83">
        <v>11477267.039999999</v>
      </c>
      <c r="D9" s="21">
        <v>352797.32666248898</v>
      </c>
      <c r="E9" s="83">
        <v>11677700</v>
      </c>
      <c r="F9" s="83">
        <v>374300</v>
      </c>
      <c r="G9" s="83">
        <v>2105700</v>
      </c>
      <c r="H9" s="83">
        <v>20800</v>
      </c>
      <c r="I9" s="83">
        <v>36700</v>
      </c>
      <c r="M9" s="83">
        <f t="shared" si="0"/>
        <v>26159564.366662487</v>
      </c>
    </row>
    <row r="10" spans="1:13" x14ac:dyDescent="0.25">
      <c r="A10" s="83" t="s">
        <v>145</v>
      </c>
      <c r="B10" s="21">
        <v>190000</v>
      </c>
      <c r="C10" s="83">
        <v>14346583.800000001</v>
      </c>
      <c r="D10" s="21">
        <v>928581.29871382704</v>
      </c>
      <c r="E10" s="83">
        <v>21656900</v>
      </c>
      <c r="F10" s="83">
        <v>2223500</v>
      </c>
      <c r="G10" s="83">
        <v>9265400</v>
      </c>
      <c r="H10" s="83">
        <v>27800</v>
      </c>
      <c r="I10" s="83">
        <v>53900</v>
      </c>
      <c r="M10" s="83">
        <f t="shared" si="0"/>
        <v>48692665.09871383</v>
      </c>
    </row>
    <row r="11" spans="1:13" x14ac:dyDescent="0.25">
      <c r="A11" s="83" t="s">
        <v>160</v>
      </c>
      <c r="B11" s="21">
        <v>559100</v>
      </c>
      <c r="C11" s="83">
        <v>26212014.699999999</v>
      </c>
      <c r="D11" s="21">
        <v>1256678.0612119699</v>
      </c>
      <c r="E11" s="83">
        <v>35906000</v>
      </c>
      <c r="F11" s="83">
        <v>1446500</v>
      </c>
      <c r="G11" s="83">
        <v>9384700</v>
      </c>
      <c r="H11" s="83">
        <v>109800</v>
      </c>
      <c r="I11" s="83">
        <v>106700</v>
      </c>
      <c r="M11" s="83">
        <f t="shared" si="0"/>
        <v>74981492.761211962</v>
      </c>
    </row>
    <row r="12" spans="1:13" x14ac:dyDescent="0.25">
      <c r="A12" s="83" t="s">
        <v>191</v>
      </c>
      <c r="B12" s="21">
        <v>193900</v>
      </c>
      <c r="C12" s="83">
        <v>28693167.600000001</v>
      </c>
      <c r="D12" s="21">
        <v>769534.49711822998</v>
      </c>
      <c r="E12" s="83">
        <v>29917000</v>
      </c>
      <c r="F12" s="83">
        <v>5114500</v>
      </c>
      <c r="G12" s="83">
        <v>9977200</v>
      </c>
      <c r="H12" s="83">
        <v>182900</v>
      </c>
      <c r="I12" s="83">
        <v>101900</v>
      </c>
      <c r="M12" s="83">
        <f t="shared" si="0"/>
        <v>74950102.097118229</v>
      </c>
    </row>
    <row r="13" spans="1:13" x14ac:dyDescent="0.25">
      <c r="A13" s="83" t="s">
        <v>212</v>
      </c>
      <c r="B13" s="21">
        <v>336800</v>
      </c>
      <c r="C13" s="83">
        <v>37689281.740000002</v>
      </c>
      <c r="D13" s="21">
        <v>1436250.65544604</v>
      </c>
      <c r="E13" s="83">
        <v>43098600</v>
      </c>
      <c r="F13" s="83">
        <v>6937700</v>
      </c>
      <c r="G13" s="83">
        <v>11771500</v>
      </c>
      <c r="H13" s="83">
        <v>154600</v>
      </c>
      <c r="I13" s="83">
        <v>173800</v>
      </c>
      <c r="M13" s="83">
        <f t="shared" si="0"/>
        <v>101598532.39544603</v>
      </c>
    </row>
    <row r="14" spans="1:13" x14ac:dyDescent="0.25">
      <c r="A14" s="83" t="s">
        <v>232</v>
      </c>
      <c r="B14" s="21">
        <v>483100</v>
      </c>
      <c r="C14" s="83">
        <v>26212014.699999999</v>
      </c>
      <c r="D14" s="21">
        <v>1759610.1213015099</v>
      </c>
      <c r="E14" s="83">
        <v>37159500</v>
      </c>
      <c r="F14" s="83">
        <v>2633800</v>
      </c>
      <c r="G14" s="83">
        <v>10442400</v>
      </c>
      <c r="H14" s="83">
        <v>12300</v>
      </c>
      <c r="I14" s="83">
        <v>103700</v>
      </c>
      <c r="M14" s="83">
        <f t="shared" si="0"/>
        <v>78806424.821301505</v>
      </c>
    </row>
    <row r="15" spans="1:13" ht="15.75" thickBot="1" x14ac:dyDescent="0.3">
      <c r="A15" s="85" t="s">
        <v>269</v>
      </c>
      <c r="B15" s="28">
        <v>224700</v>
      </c>
      <c r="C15" s="85">
        <v>28693167.600000001</v>
      </c>
      <c r="D15" s="28">
        <v>1308185.21990541</v>
      </c>
      <c r="E15" s="85">
        <v>36948900</v>
      </c>
      <c r="F15" s="85">
        <v>2688800</v>
      </c>
      <c r="G15" s="85">
        <v>14536200</v>
      </c>
      <c r="H15" s="85">
        <v>46000</v>
      </c>
      <c r="I15" s="85">
        <v>101400</v>
      </c>
      <c r="M15" s="85">
        <f t="shared" si="0"/>
        <v>84547352.819905415</v>
      </c>
    </row>
    <row r="16" spans="1:13" x14ac:dyDescent="0.25">
      <c r="A16" s="9"/>
      <c r="B16" s="9">
        <f>SUM(B3:B15)</f>
        <v>4561300</v>
      </c>
      <c r="C16" s="9">
        <f>SUM(C3:C15)</f>
        <v>350544242</v>
      </c>
      <c r="D16" s="29">
        <f t="shared" ref="D16:I16" si="1">SUM(D3:D15)</f>
        <v>16765277.77000002</v>
      </c>
      <c r="E16" s="9">
        <f t="shared" si="1"/>
        <v>514162000</v>
      </c>
      <c r="F16" s="9">
        <f t="shared" si="1"/>
        <v>87421600</v>
      </c>
      <c r="G16" s="9">
        <f t="shared" si="1"/>
        <v>144665800</v>
      </c>
      <c r="H16" s="9">
        <f t="shared" si="1"/>
        <v>2501700</v>
      </c>
      <c r="I16" s="9">
        <f t="shared" si="1"/>
        <v>1600000</v>
      </c>
      <c r="J16" s="39">
        <f>SUM(B16:I16)</f>
        <v>1122221919.77</v>
      </c>
      <c r="K16" s="39" t="s">
        <v>349</v>
      </c>
      <c r="L16" s="73"/>
      <c r="M16" s="83">
        <f>SUM(M3:M15)</f>
        <v>1122221919.77</v>
      </c>
    </row>
    <row r="18" spans="10:11" x14ac:dyDescent="0.25">
      <c r="J18" s="9">
        <f>J16*0.6</f>
        <v>673333151.86199999</v>
      </c>
      <c r="K18" s="41">
        <v>0.6</v>
      </c>
    </row>
    <row r="19" spans="10:11" x14ac:dyDescent="0.25">
      <c r="J19" s="9">
        <f>J16*0.4</f>
        <v>448888767.90799999</v>
      </c>
      <c r="K19" s="41">
        <v>0.4</v>
      </c>
    </row>
    <row r="20" spans="10:11" x14ac:dyDescent="0.25">
      <c r="J20" s="68"/>
      <c r="K20" s="9"/>
    </row>
    <row r="21" spans="10:11" x14ac:dyDescent="0.25">
      <c r="J21" s="9"/>
    </row>
    <row r="22" spans="10:11" x14ac:dyDescent="0.25">
      <c r="J22" s="9"/>
    </row>
  </sheetData>
  <mergeCells count="2">
    <mergeCell ref="C1:D1"/>
    <mergeCell ref="E1:I1"/>
  </mergeCells>
  <pageMargins left="0.7" right="0.7" top="0.78740157499999996" bottom="0.78740157499999996" header="0.3" footer="0.3"/>
  <pageSetup paperSize="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F662F-FD02-4863-B39D-B70AD7721DE6}">
  <sheetPr>
    <tabColor rgb="FFFFFF00"/>
  </sheetPr>
  <dimension ref="A1:M16"/>
  <sheetViews>
    <sheetView topLeftCell="C1" workbookViewId="0">
      <selection activeCell="G35" sqref="G35"/>
    </sheetView>
  </sheetViews>
  <sheetFormatPr baseColWidth="10" defaultColWidth="11.42578125" defaultRowHeight="15" x14ac:dyDescent="0.25"/>
  <cols>
    <col min="1" max="1" width="29.42578125" style="83" customWidth="1"/>
    <col min="2" max="2" width="26.42578125" style="83" customWidth="1"/>
    <col min="3" max="3" width="27.140625" style="83" customWidth="1"/>
    <col min="4" max="4" width="26.85546875" style="83" customWidth="1"/>
    <col min="5" max="5" width="27.28515625" style="83" customWidth="1"/>
    <col min="6" max="6" width="27.85546875" style="83" bestFit="1" customWidth="1"/>
    <col min="7" max="7" width="27.140625" style="83" customWidth="1"/>
    <col min="8" max="8" width="27.28515625" style="83" customWidth="1"/>
    <col min="9" max="9" width="27" style="83" customWidth="1"/>
    <col min="10" max="10" width="11.42578125" style="82"/>
    <col min="11" max="11" width="14.140625" style="82" bestFit="1" customWidth="1"/>
    <col min="12" max="12" width="11.42578125" style="82"/>
    <col min="13" max="13" width="14.140625" style="82" bestFit="1" customWidth="1"/>
    <col min="14" max="16384" width="11.42578125" style="82"/>
  </cols>
  <sheetData>
    <row r="1" spans="1:13" s="70" customFormat="1" ht="48" customHeight="1" x14ac:dyDescent="0.25">
      <c r="A1" s="86" t="s">
        <v>350</v>
      </c>
      <c r="B1" s="87" t="s">
        <v>302</v>
      </c>
      <c r="C1" s="199" t="s">
        <v>304</v>
      </c>
      <c r="D1" s="200"/>
      <c r="E1" s="201" t="s">
        <v>306</v>
      </c>
      <c r="F1" s="199"/>
      <c r="G1" s="199"/>
      <c r="H1" s="199"/>
      <c r="I1" s="199"/>
    </row>
    <row r="2" spans="1:13" s="23" customFormat="1" ht="78.75" x14ac:dyDescent="0.25">
      <c r="A2" s="7" t="s">
        <v>344</v>
      </c>
      <c r="B2" s="53" t="s">
        <v>333</v>
      </c>
      <c r="C2" s="54" t="s">
        <v>334</v>
      </c>
      <c r="D2" s="55" t="s">
        <v>335</v>
      </c>
      <c r="E2" s="56" t="s">
        <v>310</v>
      </c>
      <c r="F2" s="57" t="s">
        <v>311</v>
      </c>
      <c r="G2" s="58" t="s">
        <v>312</v>
      </c>
      <c r="H2" s="59" t="s">
        <v>313</v>
      </c>
      <c r="I2" s="60" t="s">
        <v>314</v>
      </c>
      <c r="M2" s="23" t="s">
        <v>363</v>
      </c>
    </row>
    <row r="3" spans="1:13" x14ac:dyDescent="0.25">
      <c r="A3" s="22" t="s">
        <v>3</v>
      </c>
      <c r="B3" s="161">
        <f>'Grunddaten § 2 SPU_100% PLAN'!B3*0.4</f>
        <v>334720</v>
      </c>
      <c r="C3" s="168">
        <f>'Grunddaten § 2 SPU_100% PLAN'!C3*0.4</f>
        <v>25445026.400000002</v>
      </c>
      <c r="D3" s="161">
        <f>'Grunddaten § 2 SPU_100% PLAN'!D3*0.4</f>
        <v>1009528.9697129801</v>
      </c>
      <c r="E3" s="168">
        <f>'Grunddaten § 2 SPU_100% PLAN'!E3*0.4</f>
        <v>49547080</v>
      </c>
      <c r="F3" s="168">
        <f>'Grunddaten § 2 SPU_100% PLAN'!F3*0.4</f>
        <v>20416120</v>
      </c>
      <c r="G3" s="168">
        <f>'Grunddaten § 2 SPU_100% PLAN'!G3*0.4</f>
        <v>10502120</v>
      </c>
      <c r="H3" s="161">
        <f>'Grunddaten § 2 SPU_100% PLAN'!H3*0.4</f>
        <v>530560</v>
      </c>
      <c r="I3" s="161">
        <f>'Grunddaten § 2 SPU_100% PLAN'!I3*0.4</f>
        <v>163880</v>
      </c>
      <c r="K3" s="9"/>
      <c r="M3" s="83">
        <f>SUM(B3:I3)</f>
        <v>107949035.36971298</v>
      </c>
    </row>
    <row r="4" spans="1:13" x14ac:dyDescent="0.25">
      <c r="A4" s="83" t="s">
        <v>5</v>
      </c>
      <c r="B4" s="21">
        <f>'Grunddaten § 2 SPU_100% PLAN'!B4*0.4</f>
        <v>203320</v>
      </c>
      <c r="C4" s="21">
        <f>'Grunddaten § 2 SPU_100% PLAN'!C4*0.4</f>
        <v>8189352.4720000001</v>
      </c>
      <c r="D4" s="21">
        <f>'Grunddaten § 2 SPU_100% PLAN'!D4*0.4</f>
        <v>374291.54458008241</v>
      </c>
      <c r="E4" s="21">
        <f>'Grunddaten § 2 SPU_100% PLAN'!E4*0.4</f>
        <v>9998520</v>
      </c>
      <c r="F4" s="21">
        <f>'Grunddaten § 2 SPU_100% PLAN'!F4*0.4</f>
        <v>746840</v>
      </c>
      <c r="G4" s="21">
        <f>'Grunddaten § 2 SPU_100% PLAN'!G4*0.4</f>
        <v>3256000</v>
      </c>
      <c r="H4" s="21">
        <f>'Grunddaten § 2 SPU_100% PLAN'!H4*0.4</f>
        <v>31040</v>
      </c>
      <c r="I4" s="21">
        <f>'Grunddaten § 2 SPU_100% PLAN'!I4*0.4</f>
        <v>20240</v>
      </c>
      <c r="M4" s="83">
        <f t="shared" ref="M4:M15" si="0">SUM(B4:I4)</f>
        <v>22819604.016580082</v>
      </c>
    </row>
    <row r="5" spans="1:13" x14ac:dyDescent="0.25">
      <c r="A5" s="83" t="s">
        <v>20</v>
      </c>
      <c r="B5" s="21">
        <f>'Grunddaten § 2 SPU_100% PLAN'!B5*0.4</f>
        <v>133320</v>
      </c>
      <c r="C5" s="21">
        <f>'Grunddaten § 2 SPU_100% PLAN'!C5*0.4</f>
        <v>13772720.447999999</v>
      </c>
      <c r="D5" s="21">
        <f>'Grunddaten § 2 SPU_100% PLAN'!D5*0.4</f>
        <v>965701.80659412406</v>
      </c>
      <c r="E5" s="21">
        <f>'Grunddaten § 2 SPU_100% PLAN'!E5*0.4</f>
        <v>23118760</v>
      </c>
      <c r="F5" s="21">
        <f>'Grunddaten § 2 SPU_100% PLAN'!F5*0.4</f>
        <v>1228720</v>
      </c>
      <c r="G5" s="21">
        <f>'Grunddaten § 2 SPU_100% PLAN'!G5*0.4</f>
        <v>7349280</v>
      </c>
      <c r="H5" s="21">
        <f>'Grunddaten § 2 SPU_100% PLAN'!H5*0.4</f>
        <v>93160</v>
      </c>
      <c r="I5" s="21">
        <f>'Grunddaten § 2 SPU_100% PLAN'!I5*0.4</f>
        <v>66120</v>
      </c>
      <c r="K5" s="83"/>
      <c r="M5" s="83">
        <f t="shared" si="0"/>
        <v>46727782.254594125</v>
      </c>
    </row>
    <row r="6" spans="1:13" x14ac:dyDescent="0.25">
      <c r="A6" s="83" t="s">
        <v>57</v>
      </c>
      <c r="B6" s="21">
        <f>'Grunddaten § 2 SPU_100% PLAN'!B6*0.4</f>
        <v>113680</v>
      </c>
      <c r="C6" s="21">
        <f>'Grunddaten § 2 SPU_100% PLAN'!C6*0.4</f>
        <v>4125110.1840000004</v>
      </c>
      <c r="D6" s="21">
        <f>'Grunddaten § 2 SPU_100% PLAN'!D6*0.4</f>
        <v>485364.46111419605</v>
      </c>
      <c r="E6" s="21">
        <f>'Grunddaten § 2 SPU_100% PLAN'!E6*0.4</f>
        <v>13408080</v>
      </c>
      <c r="F6" s="21">
        <f>'Grunddaten § 2 SPU_100% PLAN'!F6*0.4</f>
        <v>1249040</v>
      </c>
      <c r="G6" s="21">
        <f>'Grunddaten § 2 SPU_100% PLAN'!G6*0.4</f>
        <v>4771320</v>
      </c>
      <c r="H6" s="21">
        <f>'Grunddaten § 2 SPU_100% PLAN'!H6*0.4</f>
        <v>48520</v>
      </c>
      <c r="I6" s="21">
        <f>'Grunddaten § 2 SPU_100% PLAN'!I6*0.4</f>
        <v>28160</v>
      </c>
      <c r="M6" s="83">
        <f t="shared" si="0"/>
        <v>24229274.645114198</v>
      </c>
    </row>
    <row r="7" spans="1:13" x14ac:dyDescent="0.25">
      <c r="A7" s="83" t="s">
        <v>86</v>
      </c>
      <c r="B7" s="21">
        <f>'Grunddaten § 2 SPU_100% PLAN'!B7*0.4</f>
        <v>79080</v>
      </c>
      <c r="C7" s="21">
        <f>'Grunddaten § 2 SPU_100% PLAN'!C7*0.4</f>
        <v>9026548.0879999995</v>
      </c>
      <c r="D7" s="21">
        <f>'Grunddaten § 2 SPU_100% PLAN'!D7*0.4</f>
        <v>349187.04970929842</v>
      </c>
      <c r="E7" s="21">
        <f>'Grunddaten § 2 SPU_100% PLAN'!E7*0.4</f>
        <v>10096880</v>
      </c>
      <c r="F7" s="21">
        <f>'Grunddaten § 2 SPU_100% PLAN'!F7*0.4</f>
        <v>1925360</v>
      </c>
      <c r="G7" s="21">
        <f>'Grunddaten § 2 SPU_100% PLAN'!G7*0.4</f>
        <v>2629840</v>
      </c>
      <c r="H7" s="21">
        <f>'Grunddaten § 2 SPU_100% PLAN'!H7*0.4</f>
        <v>29400</v>
      </c>
      <c r="I7" s="21">
        <f>'Grunddaten § 2 SPU_100% PLAN'!I7*0.4</f>
        <v>38560</v>
      </c>
      <c r="M7" s="83">
        <f t="shared" si="0"/>
        <v>24174855.137709297</v>
      </c>
    </row>
    <row r="8" spans="1:13" x14ac:dyDescent="0.25">
      <c r="A8" s="83" t="s">
        <v>102</v>
      </c>
      <c r="B8" s="21">
        <f>'Grunddaten § 2 SPU_100% PLAN'!B8*0.4</f>
        <v>119640</v>
      </c>
      <c r="C8" s="21">
        <f>'Grunddaten § 2 SPU_100% PLAN'!C8*0.4</f>
        <v>10329540.336000001</v>
      </c>
      <c r="D8" s="21">
        <f>'Grunddaten § 2 SPU_100% PLAN'!D8*0.4</f>
        <v>397382.40414553805</v>
      </c>
      <c r="E8" s="21">
        <f>'Grunddaten § 2 SPU_100% PLAN'!E8*0.4</f>
        <v>12949640</v>
      </c>
      <c r="F8" s="21">
        <f>'Grunddaten § 2 SPU_100% PLAN'!F8*0.4</f>
        <v>834920</v>
      </c>
      <c r="G8" s="21">
        <f>'Grunddaten § 2 SPU_100% PLAN'!G8*0.4</f>
        <v>2364520</v>
      </c>
      <c r="H8" s="21">
        <f>'Grunddaten § 2 SPU_100% PLAN'!H8*0.4</f>
        <v>46320</v>
      </c>
      <c r="I8" s="21">
        <f>'Grunddaten § 2 SPU_100% PLAN'!I8*0.4</f>
        <v>51800</v>
      </c>
      <c r="M8" s="83">
        <f t="shared" si="0"/>
        <v>27093762.740145542</v>
      </c>
    </row>
    <row r="9" spans="1:13" x14ac:dyDescent="0.25">
      <c r="A9" s="83" t="s">
        <v>131</v>
      </c>
      <c r="B9" s="21">
        <f>'Grunddaten § 2 SPU_100% PLAN'!B9*0.4</f>
        <v>45720</v>
      </c>
      <c r="C9" s="21">
        <f>'Grunddaten § 2 SPU_100% PLAN'!C9*0.4</f>
        <v>4590906.8159999996</v>
      </c>
      <c r="D9" s="21">
        <f>'Grunddaten § 2 SPU_100% PLAN'!D9*0.4</f>
        <v>141118.9306649956</v>
      </c>
      <c r="E9" s="21">
        <f>'Grunddaten § 2 SPU_100% PLAN'!E9*0.4</f>
        <v>4671080</v>
      </c>
      <c r="F9" s="21">
        <f>'Grunddaten § 2 SPU_100% PLAN'!F9*0.4</f>
        <v>149720</v>
      </c>
      <c r="G9" s="21">
        <f>'Grunddaten § 2 SPU_100% PLAN'!G9*0.4</f>
        <v>842280</v>
      </c>
      <c r="H9" s="21">
        <f>'Grunddaten § 2 SPU_100% PLAN'!H9*0.4</f>
        <v>8320</v>
      </c>
      <c r="I9" s="21">
        <f>'Grunddaten § 2 SPU_100% PLAN'!I9*0.4</f>
        <v>14680</v>
      </c>
      <c r="M9" s="83">
        <f t="shared" si="0"/>
        <v>10463825.746664995</v>
      </c>
    </row>
    <row r="10" spans="1:13" x14ac:dyDescent="0.25">
      <c r="A10" s="83" t="s">
        <v>145</v>
      </c>
      <c r="B10" s="21">
        <f>'Grunddaten § 2 SPU_100% PLAN'!B10*0.4</f>
        <v>76000</v>
      </c>
      <c r="C10" s="21">
        <f>'Grunddaten § 2 SPU_100% PLAN'!C10*0.4</f>
        <v>5738633.5200000005</v>
      </c>
      <c r="D10" s="21">
        <f>'Grunddaten § 2 SPU_100% PLAN'!D10*0.4</f>
        <v>371432.51948553085</v>
      </c>
      <c r="E10" s="21">
        <f>'Grunddaten § 2 SPU_100% PLAN'!E10*0.4</f>
        <v>8662760</v>
      </c>
      <c r="F10" s="21">
        <f>'Grunddaten § 2 SPU_100% PLAN'!F10*0.4</f>
        <v>889400</v>
      </c>
      <c r="G10" s="21">
        <f>'Grunddaten § 2 SPU_100% PLAN'!G10*0.4</f>
        <v>3706160</v>
      </c>
      <c r="H10" s="21">
        <f>'Grunddaten § 2 SPU_100% PLAN'!H10*0.4</f>
        <v>11120</v>
      </c>
      <c r="I10" s="21">
        <f>'Grunddaten § 2 SPU_100% PLAN'!I10*0.4</f>
        <v>21560</v>
      </c>
      <c r="M10" s="83">
        <f t="shared" si="0"/>
        <v>19477066.039485529</v>
      </c>
    </row>
    <row r="11" spans="1:13" x14ac:dyDescent="0.25">
      <c r="A11" s="83" t="s">
        <v>160</v>
      </c>
      <c r="B11" s="21">
        <f>'Grunddaten § 2 SPU_100% PLAN'!B11*0.4</f>
        <v>223640</v>
      </c>
      <c r="C11" s="21">
        <f>'Grunddaten § 2 SPU_100% PLAN'!C11*0.4</f>
        <v>10484805.880000001</v>
      </c>
      <c r="D11" s="21">
        <f>'Grunddaten § 2 SPU_100% PLAN'!D11*0.4</f>
        <v>502671.22448478802</v>
      </c>
      <c r="E11" s="21">
        <f>'Grunddaten § 2 SPU_100% PLAN'!E11*0.4</f>
        <v>14362400</v>
      </c>
      <c r="F11" s="21">
        <f>'Grunddaten § 2 SPU_100% PLAN'!F11*0.4</f>
        <v>578600</v>
      </c>
      <c r="G11" s="21">
        <f>'Grunddaten § 2 SPU_100% PLAN'!G11*0.4</f>
        <v>3753880</v>
      </c>
      <c r="H11" s="21">
        <f>'Grunddaten § 2 SPU_100% PLAN'!H11*0.4</f>
        <v>43920</v>
      </c>
      <c r="I11" s="21">
        <f>'Grunddaten § 2 SPU_100% PLAN'!I11*0.4</f>
        <v>42680</v>
      </c>
      <c r="M11" s="83">
        <f t="shared" si="0"/>
        <v>29992597.104484789</v>
      </c>
    </row>
    <row r="12" spans="1:13" x14ac:dyDescent="0.25">
      <c r="A12" s="83" t="s">
        <v>191</v>
      </c>
      <c r="B12" s="21">
        <f>'Grunddaten § 2 SPU_100% PLAN'!B12*0.4</f>
        <v>77560</v>
      </c>
      <c r="C12" s="21">
        <f>'Grunddaten § 2 SPU_100% PLAN'!C12*0.4</f>
        <v>11477267.040000001</v>
      </c>
      <c r="D12" s="21">
        <f>'Grunddaten § 2 SPU_100% PLAN'!D12*0.4</f>
        <v>307813.79884729203</v>
      </c>
      <c r="E12" s="21">
        <f>'Grunddaten § 2 SPU_100% PLAN'!E12*0.4</f>
        <v>11966800</v>
      </c>
      <c r="F12" s="21">
        <f>'Grunddaten § 2 SPU_100% PLAN'!F12*0.4</f>
        <v>2045800</v>
      </c>
      <c r="G12" s="21">
        <f>'Grunddaten § 2 SPU_100% PLAN'!G12*0.4</f>
        <v>3990880</v>
      </c>
      <c r="H12" s="21">
        <f>'Grunddaten § 2 SPU_100% PLAN'!H12*0.4</f>
        <v>73160</v>
      </c>
      <c r="I12" s="21">
        <f>'Grunddaten § 2 SPU_100% PLAN'!I12*0.4</f>
        <v>40760</v>
      </c>
      <c r="M12" s="83">
        <f t="shared" si="0"/>
        <v>29980040.838847294</v>
      </c>
    </row>
    <row r="13" spans="1:13" x14ac:dyDescent="0.25">
      <c r="A13" s="83" t="s">
        <v>212</v>
      </c>
      <c r="B13" s="21">
        <f>'Grunddaten § 2 SPU_100% PLAN'!B13*0.4</f>
        <v>134720</v>
      </c>
      <c r="C13" s="21">
        <f>'Grunddaten § 2 SPU_100% PLAN'!C13*0.4</f>
        <v>15075712.696000002</v>
      </c>
      <c r="D13" s="21">
        <f>'Grunddaten § 2 SPU_100% PLAN'!D13*0.4</f>
        <v>574500.26217841601</v>
      </c>
      <c r="E13" s="21">
        <f>'Grunddaten § 2 SPU_100% PLAN'!E13*0.4</f>
        <v>17239440</v>
      </c>
      <c r="F13" s="21">
        <f>'Grunddaten § 2 SPU_100% PLAN'!F13*0.4</f>
        <v>2775080</v>
      </c>
      <c r="G13" s="21">
        <f>'Grunddaten § 2 SPU_100% PLAN'!G13*0.4</f>
        <v>4708600</v>
      </c>
      <c r="H13" s="21">
        <f>'Grunddaten § 2 SPU_100% PLAN'!H13*0.4</f>
        <v>61840</v>
      </c>
      <c r="I13" s="21">
        <f>'Grunddaten § 2 SPU_100% PLAN'!I13*0.4</f>
        <v>69520</v>
      </c>
      <c r="M13" s="83">
        <f t="shared" si="0"/>
        <v>40639412.958178416</v>
      </c>
    </row>
    <row r="14" spans="1:13" x14ac:dyDescent="0.25">
      <c r="A14" s="83" t="s">
        <v>232</v>
      </c>
      <c r="B14" s="21">
        <f>'Grunddaten § 2 SPU_100% PLAN'!B14*0.4</f>
        <v>193240</v>
      </c>
      <c r="C14" s="21">
        <f>'Grunddaten § 2 SPU_100% PLAN'!C14*0.4</f>
        <v>10484805.880000001</v>
      </c>
      <c r="D14" s="21">
        <f>'Grunddaten § 2 SPU_100% PLAN'!D14*0.4</f>
        <v>703844.04852060403</v>
      </c>
      <c r="E14" s="21">
        <f>'Grunddaten § 2 SPU_100% PLAN'!E14*0.4</f>
        <v>14863800</v>
      </c>
      <c r="F14" s="21">
        <f>'Grunddaten § 2 SPU_100% PLAN'!F14*0.4</f>
        <v>1053520</v>
      </c>
      <c r="G14" s="21">
        <f>'Grunddaten § 2 SPU_100% PLAN'!G14*0.4</f>
        <v>4176960</v>
      </c>
      <c r="H14" s="21">
        <f>'Grunddaten § 2 SPU_100% PLAN'!H14*0.4</f>
        <v>4920</v>
      </c>
      <c r="I14" s="21">
        <f>'Grunddaten § 2 SPU_100% PLAN'!I14*0.4</f>
        <v>41480</v>
      </c>
      <c r="M14" s="83">
        <f t="shared" si="0"/>
        <v>31522569.928520605</v>
      </c>
    </row>
    <row r="15" spans="1:13" ht="15.75" thickBot="1" x14ac:dyDescent="0.3">
      <c r="A15" s="85" t="s">
        <v>269</v>
      </c>
      <c r="B15" s="28">
        <f>'Grunddaten § 2 SPU_100% PLAN'!B15*0.4</f>
        <v>89880</v>
      </c>
      <c r="C15" s="28">
        <f>'Grunddaten § 2 SPU_100% PLAN'!C15*0.4</f>
        <v>11477267.040000001</v>
      </c>
      <c r="D15" s="28">
        <f>'Grunddaten § 2 SPU_100% PLAN'!D15*0.4</f>
        <v>523274.08796216402</v>
      </c>
      <c r="E15" s="28">
        <f>'Grunddaten § 2 SPU_100% PLAN'!E15*0.4</f>
        <v>14779560</v>
      </c>
      <c r="F15" s="28">
        <f>'Grunddaten § 2 SPU_100% PLAN'!F15*0.4</f>
        <v>1075520</v>
      </c>
      <c r="G15" s="28">
        <f>'Grunddaten § 2 SPU_100% PLAN'!G15*0.4</f>
        <v>5814480</v>
      </c>
      <c r="H15" s="28">
        <f>'Grunddaten § 2 SPU_100% PLAN'!H15*0.4</f>
        <v>18400</v>
      </c>
      <c r="I15" s="28">
        <f>'Grunddaten § 2 SPU_100% PLAN'!I15*0.4</f>
        <v>40560</v>
      </c>
      <c r="M15" s="85">
        <f t="shared" si="0"/>
        <v>33818941.127962165</v>
      </c>
    </row>
    <row r="16" spans="1:13" x14ac:dyDescent="0.25">
      <c r="A16" s="9"/>
      <c r="B16" s="9">
        <f>SUM(B3:B15)</f>
        <v>1824520</v>
      </c>
      <c r="C16" s="9">
        <f>SUM(C3:C15)</f>
        <v>140217696.79999998</v>
      </c>
      <c r="D16" s="29">
        <f t="shared" ref="D16:I16" si="1">SUM(D3:D15)</f>
        <v>6706111.1080000093</v>
      </c>
      <c r="E16" s="9">
        <f t="shared" si="1"/>
        <v>205664800</v>
      </c>
      <c r="F16" s="9">
        <f t="shared" si="1"/>
        <v>34968640</v>
      </c>
      <c r="G16" s="9">
        <f t="shared" si="1"/>
        <v>57866320</v>
      </c>
      <c r="H16" s="9">
        <f t="shared" si="1"/>
        <v>1000680</v>
      </c>
      <c r="I16" s="9">
        <f t="shared" si="1"/>
        <v>640000</v>
      </c>
      <c r="K16" s="39">
        <f>B16+C16+D16+E16+F16+G16+H16+I16</f>
        <v>448888767.90799999</v>
      </c>
      <c r="M16" s="9">
        <f>SUM(M3:M15)</f>
        <v>448888767.90799999</v>
      </c>
    </row>
  </sheetData>
  <mergeCells count="2">
    <mergeCell ref="C1:D1"/>
    <mergeCell ref="E1:I1"/>
  </mergeCells>
  <pageMargins left="0.7" right="0.7" top="0.78740157499999996" bottom="0.78740157499999996" header="0.3" footer="0.3"/>
  <pageSetup paperSize="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0A37-50F6-44E4-A209-EF18366576AC}">
  <sheetPr>
    <tabColor rgb="FFFFFF00"/>
  </sheetPr>
  <dimension ref="A1:V299"/>
  <sheetViews>
    <sheetView topLeftCell="E258" workbookViewId="0">
      <selection activeCell="N289" sqref="N289"/>
    </sheetView>
  </sheetViews>
  <sheetFormatPr baseColWidth="10" defaultColWidth="11.42578125" defaultRowHeight="15" x14ac:dyDescent="0.25"/>
  <cols>
    <col min="1" max="1" width="10" style="82" customWidth="1"/>
    <col min="2" max="2" width="30" style="82" customWidth="1"/>
    <col min="3" max="3" width="19.85546875" style="82" bestFit="1" customWidth="1"/>
    <col min="4" max="4" width="20.42578125" style="82" customWidth="1"/>
    <col min="5" max="5" width="13.140625" style="82" customWidth="1"/>
    <col min="6" max="7" width="22.5703125" style="83" customWidth="1"/>
    <col min="8" max="8" width="22" style="83" customWidth="1"/>
    <col min="9" max="9" width="18.85546875" style="83" customWidth="1"/>
    <col min="10" max="10" width="22.140625" style="83" customWidth="1"/>
    <col min="11" max="11" width="19" style="83" customWidth="1"/>
    <col min="12" max="12" width="20.42578125" style="83" customWidth="1"/>
    <col min="13" max="13" width="22.5703125" style="83" customWidth="1"/>
    <col min="14" max="14" width="16.5703125" style="82" customWidth="1"/>
    <col min="15" max="15" width="13.7109375" style="82" customWidth="1"/>
    <col min="16" max="16" width="17.7109375" style="82" customWidth="1"/>
    <col min="17" max="16384" width="11.42578125" style="82"/>
  </cols>
  <sheetData>
    <row r="1" spans="1:22" s="20" customFormat="1" ht="22.5" customHeight="1" x14ac:dyDescent="0.25">
      <c r="B1" s="202" t="s">
        <v>347</v>
      </c>
      <c r="C1" s="202"/>
      <c r="D1" s="202"/>
      <c r="F1" s="62" t="s">
        <v>302</v>
      </c>
      <c r="G1" s="63" t="s">
        <v>304</v>
      </c>
      <c r="H1" s="63"/>
      <c r="I1" s="203" t="s">
        <v>306</v>
      </c>
      <c r="J1" s="203"/>
      <c r="K1" s="203"/>
      <c r="L1" s="203"/>
      <c r="M1" s="203"/>
    </row>
    <row r="2" spans="1:22" s="10" customFormat="1" ht="63" x14ac:dyDescent="0.25">
      <c r="A2" s="2" t="s">
        <v>0</v>
      </c>
      <c r="B2" s="2" t="s">
        <v>1</v>
      </c>
      <c r="C2" s="2" t="s">
        <v>2</v>
      </c>
      <c r="D2" s="2" t="s">
        <v>300</v>
      </c>
      <c r="E2" s="2" t="s">
        <v>301</v>
      </c>
      <c r="F2" s="74" t="s">
        <v>329</v>
      </c>
      <c r="G2" s="54" t="s">
        <v>330</v>
      </c>
      <c r="H2" s="64" t="s">
        <v>331</v>
      </c>
      <c r="I2" s="65" t="s">
        <v>318</v>
      </c>
      <c r="J2" s="57" t="s">
        <v>332</v>
      </c>
      <c r="K2" s="58" t="s">
        <v>320</v>
      </c>
      <c r="L2" s="59" t="s">
        <v>321</v>
      </c>
      <c r="M2" s="60" t="s">
        <v>322</v>
      </c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82">
        <v>60101</v>
      </c>
      <c r="B3" s="82" t="s">
        <v>3</v>
      </c>
      <c r="C3" s="16" t="s">
        <v>3</v>
      </c>
      <c r="D3" s="83">
        <v>650219979.87</v>
      </c>
      <c r="E3" s="11">
        <f>D3/$D$289</f>
        <v>0.30457199572574939</v>
      </c>
      <c r="F3" s="167">
        <f>$F$289*E3</f>
        <v>555697.69764154428</v>
      </c>
      <c r="G3" s="167">
        <f t="shared" ref="G3:G66" si="0">$G$289*E3</f>
        <v>42706383.750444017</v>
      </c>
      <c r="H3" s="167">
        <f>$H$289*E3</f>
        <v>2042493.6437221793</v>
      </c>
      <c r="I3" s="167">
        <f t="shared" ref="I3:I66" si="1">$I$289*E3</f>
        <v>62639738.5865371</v>
      </c>
      <c r="J3" s="167">
        <f t="shared" ref="J3:J66" si="2">$J$289*E3</f>
        <v>10650468.47261527</v>
      </c>
      <c r="K3" s="167">
        <f t="shared" ref="K3:K66" si="3">$K$289*E3</f>
        <v>17624460.567704845</v>
      </c>
      <c r="L3" s="167">
        <f t="shared" ref="L3:L66" si="4">$L$289*E3</f>
        <v>304779.10468284291</v>
      </c>
      <c r="M3" s="167">
        <f t="shared" ref="M3:M66" si="5">$M$289*E3</f>
        <v>194926.07726447962</v>
      </c>
      <c r="N3" s="16"/>
      <c r="O3" s="167"/>
      <c r="P3" s="2"/>
      <c r="Q3" s="2"/>
      <c r="R3" s="2"/>
      <c r="S3" s="2"/>
      <c r="T3" s="2"/>
      <c r="U3" s="2"/>
      <c r="V3" s="2"/>
    </row>
    <row r="4" spans="1:22" x14ac:dyDescent="0.25">
      <c r="A4" s="82">
        <v>60305</v>
      </c>
      <c r="B4" s="82" t="s">
        <v>4</v>
      </c>
      <c r="C4" s="82" t="s">
        <v>5</v>
      </c>
      <c r="D4" s="83">
        <v>5039748.5599999996</v>
      </c>
      <c r="E4" s="11">
        <f t="shared" ref="E4:E67" si="6">D4/$D$289</f>
        <v>2.3606876509424716E-3</v>
      </c>
      <c r="F4" s="89">
        <f t="shared" ref="F4:F67" si="7">$F$289*E4</f>
        <v>4307.1218328975583</v>
      </c>
      <c r="G4" s="89">
        <f t="shared" si="0"/>
        <v>331010.18527935568</v>
      </c>
      <c r="H4" s="89">
        <f>$H$289*E4</f>
        <v>15831.033678503758</v>
      </c>
      <c r="I4" s="89">
        <f t="shared" si="1"/>
        <v>485510.35359355324</v>
      </c>
      <c r="J4" s="89">
        <f t="shared" si="2"/>
        <v>82550.036618252954</v>
      </c>
      <c r="K4" s="89">
        <f t="shared" si="3"/>
        <v>136604.30702948535</v>
      </c>
      <c r="L4" s="89">
        <f t="shared" si="4"/>
        <v>2362.2929185451126</v>
      </c>
      <c r="M4" s="89">
        <f t="shared" si="5"/>
        <v>1510.8400966031818</v>
      </c>
    </row>
    <row r="5" spans="1:22" x14ac:dyDescent="0.25">
      <c r="A5" s="82">
        <v>60318</v>
      </c>
      <c r="B5" s="82" t="s">
        <v>6</v>
      </c>
      <c r="C5" s="82" t="s">
        <v>5</v>
      </c>
      <c r="D5" s="83">
        <v>10330220.109999999</v>
      </c>
      <c r="E5" s="11">
        <f t="shared" si="6"/>
        <v>4.8388174042545053E-3</v>
      </c>
      <c r="F5" s="89">
        <f t="shared" si="7"/>
        <v>8828.5191304104301</v>
      </c>
      <c r="G5" s="89">
        <f t="shared" si="0"/>
        <v>678487.83166032122</v>
      </c>
      <c r="H5" s="89">
        <f t="shared" ref="H5:H68" si="8">$H$289*E5</f>
        <v>32449.647144254908</v>
      </c>
      <c r="I5" s="89">
        <f t="shared" si="1"/>
        <v>995174.41368252202</v>
      </c>
      <c r="J5" s="89">
        <f t="shared" si="2"/>
        <v>169206.86383511027</v>
      </c>
      <c r="K5" s="89">
        <f t="shared" si="3"/>
        <v>280004.55633616057</v>
      </c>
      <c r="L5" s="89">
        <f t="shared" si="4"/>
        <v>4842.1078000893986</v>
      </c>
      <c r="M5" s="89">
        <f t="shared" si="5"/>
        <v>3096.8431387228834</v>
      </c>
    </row>
    <row r="6" spans="1:22" x14ac:dyDescent="0.25">
      <c r="A6" s="82">
        <v>60323</v>
      </c>
      <c r="B6" s="82" t="s">
        <v>7</v>
      </c>
      <c r="C6" s="82" t="s">
        <v>5</v>
      </c>
      <c r="D6" s="83">
        <v>2190145.66</v>
      </c>
      <c r="E6" s="11">
        <f t="shared" si="6"/>
        <v>1.0258943976616266E-3</v>
      </c>
      <c r="F6" s="89">
        <f t="shared" si="7"/>
        <v>1871.7648464215908</v>
      </c>
      <c r="G6" s="89">
        <f t="shared" si="0"/>
        <v>143848.54960013655</v>
      </c>
      <c r="H6" s="89">
        <f t="shared" si="8"/>
        <v>6879.7618157936131</v>
      </c>
      <c r="I6" s="89">
        <f t="shared" si="1"/>
        <v>210990.36611619889</v>
      </c>
      <c r="J6" s="89">
        <f t="shared" si="2"/>
        <v>35874.131869846264</v>
      </c>
      <c r="K6" s="89">
        <f t="shared" si="3"/>
        <v>59364.733501294933</v>
      </c>
      <c r="L6" s="89">
        <f t="shared" si="4"/>
        <v>1026.5920058520364</v>
      </c>
      <c r="M6" s="89">
        <f t="shared" si="5"/>
        <v>656.572414503441</v>
      </c>
    </row>
    <row r="7" spans="1:22" x14ac:dyDescent="0.25">
      <c r="A7" s="82">
        <v>60324</v>
      </c>
      <c r="B7" s="82" t="s">
        <v>8</v>
      </c>
      <c r="C7" s="82" t="s">
        <v>5</v>
      </c>
      <c r="D7" s="83">
        <v>2627471.91</v>
      </c>
      <c r="E7" s="11">
        <f t="shared" si="6"/>
        <v>1.2307440375825475E-3</v>
      </c>
      <c r="F7" s="89">
        <f t="shared" si="7"/>
        <v>2245.5171114501095</v>
      </c>
      <c r="G7" s="89">
        <f t="shared" si="0"/>
        <v>172572.09430015742</v>
      </c>
      <c r="H7" s="89">
        <f t="shared" si="8"/>
        <v>8253.5062615371025</v>
      </c>
      <c r="I7" s="89">
        <f t="shared" si="1"/>
        <v>253120.72634060713</v>
      </c>
      <c r="J7" s="89">
        <f t="shared" si="2"/>
        <v>43037.445182370575</v>
      </c>
      <c r="K7" s="89">
        <f t="shared" si="3"/>
        <v>71218.628316843722</v>
      </c>
      <c r="L7" s="89">
        <f t="shared" si="4"/>
        <v>1231.5809435281037</v>
      </c>
      <c r="M7" s="89">
        <f t="shared" si="5"/>
        <v>787.67618405283042</v>
      </c>
    </row>
    <row r="8" spans="1:22" x14ac:dyDescent="0.25">
      <c r="A8" s="82">
        <v>60326</v>
      </c>
      <c r="B8" s="82" t="s">
        <v>9</v>
      </c>
      <c r="C8" s="82" t="s">
        <v>5</v>
      </c>
      <c r="D8" s="83">
        <v>2016576.18</v>
      </c>
      <c r="E8" s="11">
        <f t="shared" si="6"/>
        <v>9.4459206221009229E-4</v>
      </c>
      <c r="F8" s="89">
        <f t="shared" si="7"/>
        <v>1723.4271093435575</v>
      </c>
      <c r="G8" s="89">
        <f t="shared" si="0"/>
        <v>132448.52337866146</v>
      </c>
      <c r="H8" s="89">
        <f t="shared" si="8"/>
        <v>6334.5393209157355</v>
      </c>
      <c r="I8" s="89">
        <f t="shared" si="1"/>
        <v>194269.33755602618</v>
      </c>
      <c r="J8" s="89">
        <f t="shared" si="2"/>
        <v>33031.099770282322</v>
      </c>
      <c r="K8" s="89">
        <f t="shared" si="3"/>
        <v>54660.066541309105</v>
      </c>
      <c r="L8" s="89">
        <f t="shared" si="4"/>
        <v>945.23438481239521</v>
      </c>
      <c r="M8" s="89">
        <f t="shared" si="5"/>
        <v>604.53891981445906</v>
      </c>
    </row>
    <row r="9" spans="1:22" x14ac:dyDescent="0.25">
      <c r="A9" s="82">
        <v>60329</v>
      </c>
      <c r="B9" s="82" t="s">
        <v>10</v>
      </c>
      <c r="C9" s="82" t="s">
        <v>5</v>
      </c>
      <c r="D9" s="83">
        <v>1786492.7</v>
      </c>
      <c r="E9" s="11">
        <f t="shared" si="6"/>
        <v>8.3681779064566537E-4</v>
      </c>
      <c r="F9" s="89">
        <f t="shared" si="7"/>
        <v>1526.7907953888293</v>
      </c>
      <c r="G9" s="89">
        <f t="shared" si="0"/>
        <v>117336.66324559978</v>
      </c>
      <c r="H9" s="89">
        <f t="shared" si="8"/>
        <v>5611.7930812209224</v>
      </c>
      <c r="I9" s="89">
        <f t="shared" si="1"/>
        <v>172103.96354958264</v>
      </c>
      <c r="J9" s="89">
        <f t="shared" si="2"/>
        <v>29262.38006668364</v>
      </c>
      <c r="K9" s="89">
        <f t="shared" si="3"/>
        <v>48423.566055195079</v>
      </c>
      <c r="L9" s="89">
        <f t="shared" si="4"/>
        <v>837.38682674330448</v>
      </c>
      <c r="M9" s="89">
        <f t="shared" si="5"/>
        <v>535.5633860132258</v>
      </c>
    </row>
    <row r="10" spans="1:22" x14ac:dyDescent="0.25">
      <c r="A10" s="82">
        <v>60341</v>
      </c>
      <c r="B10" s="82" t="s">
        <v>11</v>
      </c>
      <c r="C10" s="82" t="s">
        <v>5</v>
      </c>
      <c r="D10" s="83">
        <v>2483730.19</v>
      </c>
      <c r="E10" s="11">
        <f t="shared" si="6"/>
        <v>1.1634134358095832E-3</v>
      </c>
      <c r="F10" s="89">
        <f t="shared" si="7"/>
        <v>2122.6710819033005</v>
      </c>
      <c r="G10" s="89">
        <f t="shared" si="0"/>
        <v>163131.15239539437</v>
      </c>
      <c r="H10" s="89">
        <f t="shared" si="8"/>
        <v>7801.9797650791015</v>
      </c>
      <c r="I10" s="89">
        <f t="shared" si="1"/>
        <v>239273.19159309077</v>
      </c>
      <c r="J10" s="89">
        <f t="shared" si="2"/>
        <v>40682.985607988419</v>
      </c>
      <c r="K10" s="89">
        <f t="shared" si="3"/>
        <v>67322.454168856799</v>
      </c>
      <c r="L10" s="89">
        <f t="shared" si="4"/>
        <v>1164.2045569459337</v>
      </c>
      <c r="M10" s="89">
        <f t="shared" si="5"/>
        <v>744.58459891813322</v>
      </c>
    </row>
    <row r="11" spans="1:22" x14ac:dyDescent="0.25">
      <c r="A11" s="82">
        <v>60344</v>
      </c>
      <c r="B11" s="82" t="s">
        <v>5</v>
      </c>
      <c r="C11" s="82" t="s">
        <v>5</v>
      </c>
      <c r="D11" s="83">
        <v>20691576.350000001</v>
      </c>
      <c r="E11" s="11">
        <f t="shared" si="6"/>
        <v>9.6922194007191317E-3</v>
      </c>
      <c r="F11" s="89">
        <f t="shared" si="7"/>
        <v>17683.648141000071</v>
      </c>
      <c r="G11" s="89">
        <f t="shared" si="0"/>
        <v>1359020.6812491128</v>
      </c>
      <c r="H11" s="89">
        <f t="shared" si="8"/>
        <v>64997.100184335759</v>
      </c>
      <c r="I11" s="89">
        <f t="shared" si="1"/>
        <v>1993348.36460502</v>
      </c>
      <c r="J11" s="89">
        <f t="shared" si="2"/>
        <v>338923.73102476308</v>
      </c>
      <c r="K11" s="89">
        <f t="shared" si="3"/>
        <v>560853.06935222156</v>
      </c>
      <c r="L11" s="89">
        <f t="shared" si="4"/>
        <v>9698.8101099116211</v>
      </c>
      <c r="M11" s="89">
        <f t="shared" si="5"/>
        <v>6203.0204164602446</v>
      </c>
    </row>
    <row r="12" spans="1:22" x14ac:dyDescent="0.25">
      <c r="A12" s="82">
        <v>60345</v>
      </c>
      <c r="B12" s="82" t="s">
        <v>12</v>
      </c>
      <c r="C12" s="82" t="s">
        <v>5</v>
      </c>
      <c r="D12" s="83">
        <v>8644967.2100000009</v>
      </c>
      <c r="E12" s="11">
        <f t="shared" si="6"/>
        <v>4.0494217305653826E-3</v>
      </c>
      <c r="F12" s="89">
        <f t="shared" si="7"/>
        <v>7388.2509358511516</v>
      </c>
      <c r="G12" s="89">
        <f t="shared" si="0"/>
        <v>567800.58843174798</v>
      </c>
      <c r="H12" s="89">
        <f t="shared" si="8"/>
        <v>27155.872048321133</v>
      </c>
      <c r="I12" s="89">
        <f t="shared" si="1"/>
        <v>832823.51033238333</v>
      </c>
      <c r="J12" s="89">
        <f t="shared" si="2"/>
        <v>141602.77070431787</v>
      </c>
      <c r="K12" s="89">
        <f t="shared" si="3"/>
        <v>234325.1336758502</v>
      </c>
      <c r="L12" s="89">
        <f t="shared" si="4"/>
        <v>4052.175337342167</v>
      </c>
      <c r="M12" s="89">
        <f t="shared" si="5"/>
        <v>2591.6299075618449</v>
      </c>
    </row>
    <row r="13" spans="1:22" x14ac:dyDescent="0.25">
      <c r="A13" s="82">
        <v>60346</v>
      </c>
      <c r="B13" s="82" t="s">
        <v>13</v>
      </c>
      <c r="C13" s="82" t="s">
        <v>5</v>
      </c>
      <c r="D13" s="83">
        <v>5659777.0099999998</v>
      </c>
      <c r="E13" s="11">
        <f t="shared" si="6"/>
        <v>2.6511175181714039E-3</v>
      </c>
      <c r="F13" s="89">
        <f t="shared" si="7"/>
        <v>4837.0169342540903</v>
      </c>
      <c r="G13" s="89">
        <f t="shared" si="0"/>
        <v>371733.59234412637</v>
      </c>
      <c r="H13" s="89">
        <f t="shared" si="8"/>
        <v>17778.688637222669</v>
      </c>
      <c r="I13" s="89">
        <f t="shared" si="1"/>
        <v>545241.55415121815</v>
      </c>
      <c r="J13" s="89">
        <f t="shared" si="2"/>
        <v>92705.974090629286</v>
      </c>
      <c r="K13" s="89">
        <f t="shared" si="3"/>
        <v>153410.41466411226</v>
      </c>
      <c r="L13" s="89">
        <f t="shared" si="4"/>
        <v>2652.9202780837604</v>
      </c>
      <c r="M13" s="89">
        <f t="shared" si="5"/>
        <v>1696.7152116296986</v>
      </c>
    </row>
    <row r="14" spans="1:22" x14ac:dyDescent="0.25">
      <c r="A14" s="82">
        <v>60347</v>
      </c>
      <c r="B14" s="82" t="s">
        <v>14</v>
      </c>
      <c r="C14" s="82" t="s">
        <v>5</v>
      </c>
      <c r="D14" s="83">
        <v>4455839.43</v>
      </c>
      <c r="E14" s="11">
        <f t="shared" si="6"/>
        <v>2.087176570765971E-3</v>
      </c>
      <c r="F14" s="89">
        <f t="shared" si="7"/>
        <v>3808.0953968939293</v>
      </c>
      <c r="G14" s="89">
        <f t="shared" si="0"/>
        <v>292659.09156772663</v>
      </c>
      <c r="H14" s="89">
        <f t="shared" si="8"/>
        <v>13996.837985571046</v>
      </c>
      <c r="I14" s="89">
        <f t="shared" si="1"/>
        <v>429258.7519912693</v>
      </c>
      <c r="J14" s="89">
        <f t="shared" si="2"/>
        <v>72985.72611954977</v>
      </c>
      <c r="K14" s="89">
        <f t="shared" si="3"/>
        <v>120777.22734044632</v>
      </c>
      <c r="L14" s="89">
        <f t="shared" si="4"/>
        <v>2088.5958508340918</v>
      </c>
      <c r="M14" s="89">
        <f t="shared" si="5"/>
        <v>1335.7930052902213</v>
      </c>
    </row>
    <row r="15" spans="1:22" x14ac:dyDescent="0.25">
      <c r="A15" s="82">
        <v>60348</v>
      </c>
      <c r="B15" s="82" t="s">
        <v>15</v>
      </c>
      <c r="C15" s="82" t="s">
        <v>5</v>
      </c>
      <c r="D15" s="83">
        <v>4657138.68</v>
      </c>
      <c r="E15" s="11">
        <f t="shared" si="6"/>
        <v>2.1814679124790549E-3</v>
      </c>
      <c r="F15" s="89">
        <f t="shared" si="7"/>
        <v>3980.1318356762854</v>
      </c>
      <c r="G15" s="89">
        <f t="shared" si="0"/>
        <v>305880.40633091703</v>
      </c>
      <c r="H15" s="89">
        <f t="shared" si="8"/>
        <v>14629.166199621382</v>
      </c>
      <c r="I15" s="89">
        <f t="shared" si="1"/>
        <v>448651.16192642233</v>
      </c>
      <c r="J15" s="89">
        <f t="shared" si="2"/>
        <v>76282.966103031576</v>
      </c>
      <c r="K15" s="89">
        <f t="shared" si="3"/>
        <v>126233.52029324498</v>
      </c>
      <c r="L15" s="89">
        <f t="shared" si="4"/>
        <v>2182.9513106595405</v>
      </c>
      <c r="M15" s="89">
        <f t="shared" si="5"/>
        <v>1396.139463986595</v>
      </c>
    </row>
    <row r="16" spans="1:22" x14ac:dyDescent="0.25">
      <c r="A16" s="82">
        <v>60349</v>
      </c>
      <c r="B16" s="82" t="s">
        <v>16</v>
      </c>
      <c r="C16" s="82" t="s">
        <v>5</v>
      </c>
      <c r="D16" s="83">
        <v>5855862.1699999999</v>
      </c>
      <c r="E16" s="11">
        <f t="shared" si="6"/>
        <v>2.7429665083013952E-3</v>
      </c>
      <c r="F16" s="89">
        <f t="shared" si="7"/>
        <v>5004.5972537260614</v>
      </c>
      <c r="G16" s="89">
        <f t="shared" si="0"/>
        <v>384612.44619355968</v>
      </c>
      <c r="H16" s="89">
        <f t="shared" si="8"/>
        <v>18394.638170191985</v>
      </c>
      <c r="I16" s="89">
        <f t="shared" si="1"/>
        <v>564131.65833650483</v>
      </c>
      <c r="J16" s="89">
        <f t="shared" si="2"/>
        <v>95917.808360848503</v>
      </c>
      <c r="K16" s="89">
        <f t="shared" si="3"/>
        <v>158725.3777186512</v>
      </c>
      <c r="L16" s="89">
        <f t="shared" si="4"/>
        <v>2744.8317255270404</v>
      </c>
      <c r="M16" s="89">
        <f t="shared" si="5"/>
        <v>1755.4985653128929</v>
      </c>
    </row>
    <row r="17" spans="1:13" x14ac:dyDescent="0.25">
      <c r="A17" s="82">
        <v>60350</v>
      </c>
      <c r="B17" s="82" t="s">
        <v>17</v>
      </c>
      <c r="C17" s="82" t="s">
        <v>5</v>
      </c>
      <c r="D17" s="83">
        <v>11545915.029999999</v>
      </c>
      <c r="E17" s="11">
        <f t="shared" si="6"/>
        <v>5.4082656516800665E-3</v>
      </c>
      <c r="F17" s="89">
        <f t="shared" si="7"/>
        <v>9867.488846803315</v>
      </c>
      <c r="G17" s="89">
        <f t="shared" si="0"/>
        <v>758334.55336112983</v>
      </c>
      <c r="H17" s="89">
        <f t="shared" si="8"/>
        <v>36268.430361746599</v>
      </c>
      <c r="I17" s="89">
        <f t="shared" si="1"/>
        <v>1112289.8735996506</v>
      </c>
      <c r="J17" s="89">
        <f t="shared" si="2"/>
        <v>189119.69459796563</v>
      </c>
      <c r="K17" s="89">
        <f t="shared" si="3"/>
        <v>312956.43084512727</v>
      </c>
      <c r="L17" s="89">
        <f t="shared" si="4"/>
        <v>5411.9432723232085</v>
      </c>
      <c r="M17" s="89">
        <f t="shared" si="5"/>
        <v>3461.2900170752428</v>
      </c>
    </row>
    <row r="18" spans="1:13" x14ac:dyDescent="0.25">
      <c r="A18" s="82">
        <v>60351</v>
      </c>
      <c r="B18" s="82" t="s">
        <v>18</v>
      </c>
      <c r="C18" s="82" t="s">
        <v>5</v>
      </c>
      <c r="D18" s="83">
        <v>6018290.1399999997</v>
      </c>
      <c r="E18" s="11">
        <f t="shared" si="6"/>
        <v>2.8190500069882134E-3</v>
      </c>
      <c r="F18" s="89">
        <f t="shared" si="7"/>
        <v>5143.4131187501353</v>
      </c>
      <c r="G18" s="89">
        <f t="shared" si="0"/>
        <v>395280.69914391113</v>
      </c>
      <c r="H18" s="89">
        <f t="shared" si="8"/>
        <v>18904.862565871161</v>
      </c>
      <c r="I18" s="89">
        <f t="shared" si="1"/>
        <v>579779.35587722948</v>
      </c>
      <c r="J18" s="89">
        <f t="shared" si="2"/>
        <v>98578.344836368313</v>
      </c>
      <c r="K18" s="89">
        <f t="shared" si="3"/>
        <v>163128.0498003822</v>
      </c>
      <c r="L18" s="89">
        <f t="shared" si="4"/>
        <v>2820.9669609929656</v>
      </c>
      <c r="M18" s="89">
        <f t="shared" si="5"/>
        <v>1804.1920044724566</v>
      </c>
    </row>
    <row r="19" spans="1:13" x14ac:dyDescent="0.25">
      <c r="A19" s="82">
        <v>60608</v>
      </c>
      <c r="B19" s="82" t="s">
        <v>19</v>
      </c>
      <c r="C19" s="82" t="s">
        <v>20</v>
      </c>
      <c r="D19" s="83">
        <v>11379231.74</v>
      </c>
      <c r="E19" s="11">
        <f t="shared" si="6"/>
        <v>5.3301889024857654E-3</v>
      </c>
      <c r="F19" s="89">
        <f t="shared" si="7"/>
        <v>9725.036256363328</v>
      </c>
      <c r="G19" s="89">
        <f t="shared" si="0"/>
        <v>747386.8114154737</v>
      </c>
      <c r="H19" s="89">
        <f t="shared" si="8"/>
        <v>35744.839006698166</v>
      </c>
      <c r="I19" s="89">
        <f t="shared" si="1"/>
        <v>1096232.2345919544</v>
      </c>
      <c r="J19" s="89">
        <f t="shared" si="2"/>
        <v>186389.45686301985</v>
      </c>
      <c r="K19" s="89">
        <f t="shared" si="3"/>
        <v>308438.4166916901</v>
      </c>
      <c r="L19" s="89">
        <f t="shared" si="4"/>
        <v>5333.8134309394554</v>
      </c>
      <c r="M19" s="89">
        <f t="shared" si="5"/>
        <v>3411.3208975908897</v>
      </c>
    </row>
    <row r="20" spans="1:13" x14ac:dyDescent="0.25">
      <c r="A20" s="82">
        <v>60611</v>
      </c>
      <c r="B20" s="82" t="s">
        <v>21</v>
      </c>
      <c r="C20" s="82" t="s">
        <v>20</v>
      </c>
      <c r="D20" s="83">
        <v>6450233.75</v>
      </c>
      <c r="E20" s="11">
        <f t="shared" si="6"/>
        <v>3.0213783441841689E-3</v>
      </c>
      <c r="F20" s="89">
        <f t="shared" si="7"/>
        <v>5512.5652165309002</v>
      </c>
      <c r="G20" s="89">
        <f t="shared" si="0"/>
        <v>423650.71258290176</v>
      </c>
      <c r="H20" s="89">
        <f t="shared" si="8"/>
        <v>20261.69887540413</v>
      </c>
      <c r="I20" s="89">
        <f t="shared" si="1"/>
        <v>621391.17288096831</v>
      </c>
      <c r="J20" s="89">
        <f t="shared" si="2"/>
        <v>105653.49162157229</v>
      </c>
      <c r="K20" s="89">
        <f t="shared" si="3"/>
        <v>174836.04610563125</v>
      </c>
      <c r="L20" s="89">
        <f t="shared" si="4"/>
        <v>3023.4328814582141</v>
      </c>
      <c r="M20" s="89">
        <f t="shared" si="5"/>
        <v>1933.682140277868</v>
      </c>
    </row>
    <row r="21" spans="1:13" x14ac:dyDescent="0.25">
      <c r="A21" s="82">
        <v>60613</v>
      </c>
      <c r="B21" s="82" t="s">
        <v>22</v>
      </c>
      <c r="C21" s="82" t="s">
        <v>20</v>
      </c>
      <c r="D21" s="83">
        <v>15947875.68</v>
      </c>
      <c r="E21" s="11">
        <f t="shared" si="6"/>
        <v>7.4702046596828182E-3</v>
      </c>
      <c r="F21" s="89">
        <f t="shared" si="7"/>
        <v>13629.537805684495</v>
      </c>
      <c r="G21" s="89">
        <f t="shared" si="0"/>
        <v>1047454.8920053524</v>
      </c>
      <c r="H21" s="89">
        <f t="shared" si="8"/>
        <v>50096.022447332376</v>
      </c>
      <c r="I21" s="89">
        <f t="shared" si="1"/>
        <v>1536358.1472927348</v>
      </c>
      <c r="J21" s="89">
        <f t="shared" si="2"/>
        <v>261222.89747077099</v>
      </c>
      <c r="K21" s="89">
        <f t="shared" si="3"/>
        <v>432273.25330269703</v>
      </c>
      <c r="L21" s="89">
        <f t="shared" si="4"/>
        <v>7475.2843988514023</v>
      </c>
      <c r="M21" s="89">
        <f t="shared" si="5"/>
        <v>4780.9309821970037</v>
      </c>
    </row>
    <row r="22" spans="1:13" x14ac:dyDescent="0.25">
      <c r="A22" s="82">
        <v>60617</v>
      </c>
      <c r="B22" s="82" t="s">
        <v>23</v>
      </c>
      <c r="C22" s="82" t="s">
        <v>20</v>
      </c>
      <c r="D22" s="83">
        <v>12579474.6</v>
      </c>
      <c r="E22" s="11">
        <f t="shared" si="6"/>
        <v>5.8923991921463019E-3</v>
      </c>
      <c r="F22" s="89">
        <f t="shared" si="7"/>
        <v>10750.800174054772</v>
      </c>
      <c r="G22" s="89">
        <f t="shared" si="0"/>
        <v>826218.64334893494</v>
      </c>
      <c r="H22" s="89">
        <f t="shared" si="8"/>
        <v>39515.083675222595</v>
      </c>
      <c r="I22" s="89">
        <f t="shared" si="1"/>
        <v>1211859.1013729307</v>
      </c>
      <c r="J22" s="89">
        <f t="shared" si="2"/>
        <v>206049.18608645487</v>
      </c>
      <c r="K22" s="89">
        <f t="shared" si="3"/>
        <v>340971.45722047938</v>
      </c>
      <c r="L22" s="89">
        <f t="shared" si="4"/>
        <v>5896.4060235969609</v>
      </c>
      <c r="M22" s="89">
        <f t="shared" si="5"/>
        <v>3771.1354829736333</v>
      </c>
    </row>
    <row r="23" spans="1:13" x14ac:dyDescent="0.25">
      <c r="A23" s="82">
        <v>60618</v>
      </c>
      <c r="B23" s="82" t="s">
        <v>24</v>
      </c>
      <c r="C23" s="82" t="s">
        <v>20</v>
      </c>
      <c r="D23" s="83">
        <v>1966142.79</v>
      </c>
      <c r="E23" s="11">
        <f t="shared" si="6"/>
        <v>9.2096836758510383E-4</v>
      </c>
      <c r="F23" s="89">
        <f t="shared" si="7"/>
        <v>1680.3252060263737</v>
      </c>
      <c r="G23" s="89">
        <f t="shared" si="0"/>
        <v>129136.06332843902</v>
      </c>
      <c r="H23" s="89">
        <f t="shared" si="8"/>
        <v>6176.1161999791002</v>
      </c>
      <c r="I23" s="89">
        <f t="shared" si="1"/>
        <v>189410.77512571687</v>
      </c>
      <c r="J23" s="89">
        <f t="shared" si="2"/>
        <v>32205.011297471166</v>
      </c>
      <c r="K23" s="89">
        <f t="shared" si="3"/>
        <v>53293.050268557243</v>
      </c>
      <c r="L23" s="89">
        <f t="shared" si="4"/>
        <v>921.59462607506168</v>
      </c>
      <c r="M23" s="89">
        <f t="shared" si="5"/>
        <v>589.41975525446639</v>
      </c>
    </row>
    <row r="24" spans="1:13" x14ac:dyDescent="0.25">
      <c r="A24" s="82">
        <v>60619</v>
      </c>
      <c r="B24" s="82" t="s">
        <v>25</v>
      </c>
      <c r="C24" s="82" t="s">
        <v>20</v>
      </c>
      <c r="D24" s="83">
        <v>5079505.9000000004</v>
      </c>
      <c r="E24" s="11">
        <f t="shared" si="6"/>
        <v>2.379310536678724E-3</v>
      </c>
      <c r="F24" s="89">
        <f t="shared" si="7"/>
        <v>4341.0996603810654</v>
      </c>
      <c r="G24" s="89">
        <f t="shared" si="0"/>
        <v>333621.44342506258</v>
      </c>
      <c r="H24" s="89">
        <f t="shared" si="8"/>
        <v>15955.920819402654</v>
      </c>
      <c r="I24" s="89">
        <f t="shared" si="1"/>
        <v>489340.42566392245</v>
      </c>
      <c r="J24" s="89">
        <f t="shared" si="2"/>
        <v>83201.253605325095</v>
      </c>
      <c r="K24" s="89">
        <f t="shared" si="3"/>
        <v>137681.94489482278</v>
      </c>
      <c r="L24" s="89">
        <f t="shared" si="4"/>
        <v>2380.9284678436657</v>
      </c>
      <c r="M24" s="89">
        <f t="shared" si="5"/>
        <v>1522.7587434743834</v>
      </c>
    </row>
    <row r="25" spans="1:13" x14ac:dyDescent="0.25">
      <c r="A25" s="82">
        <v>60623</v>
      </c>
      <c r="B25" s="82" t="s">
        <v>26</v>
      </c>
      <c r="C25" s="82" t="s">
        <v>20</v>
      </c>
      <c r="D25" s="83">
        <v>3246695.85</v>
      </c>
      <c r="E25" s="11">
        <f t="shared" si="6"/>
        <v>1.5207970612448911E-3</v>
      </c>
      <c r="F25" s="89">
        <f t="shared" si="7"/>
        <v>2774.7246541825284</v>
      </c>
      <c r="G25" s="89">
        <f t="shared" si="0"/>
        <v>213242.66122796712</v>
      </c>
      <c r="H25" s="89">
        <f t="shared" si="8"/>
        <v>10198.634065428134</v>
      </c>
      <c r="I25" s="89">
        <f t="shared" si="1"/>
        <v>312774.42344151827</v>
      </c>
      <c r="J25" s="89">
        <f t="shared" si="2"/>
        <v>53180.204947730548</v>
      </c>
      <c r="K25" s="89">
        <f t="shared" si="3"/>
        <v>88002.929401056463</v>
      </c>
      <c r="L25" s="89">
        <f t="shared" si="4"/>
        <v>1521.8312032465376</v>
      </c>
      <c r="M25" s="89">
        <f t="shared" si="5"/>
        <v>973.31011919673028</v>
      </c>
    </row>
    <row r="26" spans="1:13" x14ac:dyDescent="0.25">
      <c r="A26" s="82">
        <v>60624</v>
      </c>
      <c r="B26" s="82" t="s">
        <v>27</v>
      </c>
      <c r="C26" s="82" t="s">
        <v>20</v>
      </c>
      <c r="D26" s="83">
        <v>15835078.800000001</v>
      </c>
      <c r="E26" s="11">
        <f t="shared" si="6"/>
        <v>7.4173690472488446E-3</v>
      </c>
      <c r="F26" s="89">
        <f t="shared" si="7"/>
        <v>13533.138174086462</v>
      </c>
      <c r="G26" s="89">
        <f t="shared" si="0"/>
        <v>1040046.4041208433</v>
      </c>
      <c r="H26" s="89">
        <f t="shared" si="8"/>
        <v>49741.700959890921</v>
      </c>
      <c r="I26" s="89">
        <f t="shared" si="1"/>
        <v>1525491.7216286242</v>
      </c>
      <c r="J26" s="89">
        <f t="shared" si="2"/>
        <v>259375.30796038784</v>
      </c>
      <c r="K26" s="89">
        <f t="shared" si="3"/>
        <v>429215.85084619676</v>
      </c>
      <c r="L26" s="89">
        <f t="shared" si="4"/>
        <v>7422.4128582009735</v>
      </c>
      <c r="M26" s="89">
        <f t="shared" si="5"/>
        <v>4747.1161902392605</v>
      </c>
    </row>
    <row r="27" spans="1:13" x14ac:dyDescent="0.25">
      <c r="A27" s="82">
        <v>60626</v>
      </c>
      <c r="B27" s="82" t="s">
        <v>28</v>
      </c>
      <c r="C27" s="82" t="s">
        <v>20</v>
      </c>
      <c r="D27" s="83">
        <v>4730701.83</v>
      </c>
      <c r="E27" s="11">
        <f t="shared" si="6"/>
        <v>2.2159259053138062E-3</v>
      </c>
      <c r="F27" s="89">
        <f t="shared" si="7"/>
        <v>4043.001132763146</v>
      </c>
      <c r="G27" s="89">
        <f t="shared" si="0"/>
        <v>310712.02672255674</v>
      </c>
      <c r="H27" s="89">
        <f t="shared" si="8"/>
        <v>14860.245328129893</v>
      </c>
      <c r="I27" s="89">
        <f t="shared" si="1"/>
        <v>455737.95813118288</v>
      </c>
      <c r="J27" s="89">
        <f t="shared" si="2"/>
        <v>77487.915249592581</v>
      </c>
      <c r="K27" s="89">
        <f t="shared" si="3"/>
        <v>128227.47753317842</v>
      </c>
      <c r="L27" s="89">
        <f t="shared" si="4"/>
        <v>2217.4327349294194</v>
      </c>
      <c r="M27" s="89">
        <f t="shared" si="5"/>
        <v>1418.1925794008359</v>
      </c>
    </row>
    <row r="28" spans="1:13" x14ac:dyDescent="0.25">
      <c r="A28" s="82">
        <v>60628</v>
      </c>
      <c r="B28" s="82" t="s">
        <v>29</v>
      </c>
      <c r="C28" s="82" t="s">
        <v>20</v>
      </c>
      <c r="D28" s="83">
        <v>4205212.5199999996</v>
      </c>
      <c r="E28" s="11">
        <f t="shared" si="6"/>
        <v>1.9697794735919665E-3</v>
      </c>
      <c r="F28" s="89">
        <f t="shared" si="7"/>
        <v>3593.9020451580145</v>
      </c>
      <c r="G28" s="89">
        <f t="shared" si="0"/>
        <v>276197.94099098194</v>
      </c>
      <c r="H28" s="89">
        <f t="shared" si="8"/>
        <v>13209.560008165497</v>
      </c>
      <c r="I28" s="89">
        <f t="shared" si="1"/>
        <v>405114.30148039706</v>
      </c>
      <c r="J28" s="89">
        <f t="shared" si="2"/>
        <v>68880.509291426977</v>
      </c>
      <c r="K28" s="89">
        <f t="shared" si="3"/>
        <v>113983.88934830428</v>
      </c>
      <c r="L28" s="89">
        <f t="shared" si="4"/>
        <v>1971.118923634009</v>
      </c>
      <c r="M28" s="89">
        <f t="shared" si="5"/>
        <v>1260.6588630988585</v>
      </c>
    </row>
    <row r="29" spans="1:13" x14ac:dyDescent="0.25">
      <c r="A29" s="82">
        <v>60629</v>
      </c>
      <c r="B29" s="82" t="s">
        <v>30</v>
      </c>
      <c r="C29" s="82" t="s">
        <v>20</v>
      </c>
      <c r="D29" s="83">
        <v>8755844.1899999995</v>
      </c>
      <c r="E29" s="11">
        <f t="shared" si="6"/>
        <v>4.1013580353916283E-3</v>
      </c>
      <c r="F29" s="89">
        <f t="shared" si="7"/>
        <v>7483.0097627327332</v>
      </c>
      <c r="G29" s="89">
        <f t="shared" si="0"/>
        <v>575082.97747478692</v>
      </c>
      <c r="H29" s="89">
        <f t="shared" si="8"/>
        <v>27504.162679024892</v>
      </c>
      <c r="I29" s="89">
        <f t="shared" si="1"/>
        <v>843504.98007721209</v>
      </c>
      <c r="J29" s="89">
        <f t="shared" si="2"/>
        <v>143418.9126507171</v>
      </c>
      <c r="K29" s="89">
        <f t="shared" si="3"/>
        <v>237330.49651054328</v>
      </c>
      <c r="L29" s="89">
        <f t="shared" si="4"/>
        <v>4104.1469588556947</v>
      </c>
      <c r="M29" s="89">
        <f t="shared" si="5"/>
        <v>2624.8691426506421</v>
      </c>
    </row>
    <row r="30" spans="1:13" x14ac:dyDescent="0.25">
      <c r="A30" s="82">
        <v>60632</v>
      </c>
      <c r="B30" s="82" t="s">
        <v>31</v>
      </c>
      <c r="C30" s="82" t="s">
        <v>20</v>
      </c>
      <c r="D30" s="83">
        <v>4554923.67</v>
      </c>
      <c r="E30" s="11">
        <f t="shared" si="6"/>
        <v>2.1335889937244335E-3</v>
      </c>
      <c r="F30" s="89">
        <f t="shared" si="7"/>
        <v>3892.7757908301037</v>
      </c>
      <c r="G30" s="89">
        <f t="shared" si="0"/>
        <v>299166.93461786967</v>
      </c>
      <c r="H30" s="89">
        <f t="shared" si="8"/>
        <v>14308.084850721985</v>
      </c>
      <c r="I30" s="89">
        <f t="shared" si="1"/>
        <v>438804.15367653687</v>
      </c>
      <c r="J30" s="89">
        <f t="shared" si="2"/>
        <v>74608.705429511974</v>
      </c>
      <c r="K30" s="89">
        <f t="shared" si="3"/>
        <v>123462.94345933606</v>
      </c>
      <c r="L30" s="89">
        <f t="shared" si="4"/>
        <v>2135.0398342401663</v>
      </c>
      <c r="M30" s="89">
        <f t="shared" si="5"/>
        <v>1365.4969559836375</v>
      </c>
    </row>
    <row r="31" spans="1:13" x14ac:dyDescent="0.25">
      <c r="A31" s="82">
        <v>60639</v>
      </c>
      <c r="B31" s="82" t="s">
        <v>32</v>
      </c>
      <c r="C31" s="82" t="s">
        <v>20</v>
      </c>
      <c r="D31" s="83">
        <v>1915557.49</v>
      </c>
      <c r="E31" s="11">
        <f t="shared" si="6"/>
        <v>8.9727351622346759E-4</v>
      </c>
      <c r="F31" s="89">
        <f t="shared" si="7"/>
        <v>1637.093475820041</v>
      </c>
      <c r="G31" s="89">
        <f t="shared" si="0"/>
        <v>125813.62584449204</v>
      </c>
      <c r="H31" s="89">
        <f t="shared" si="8"/>
        <v>6017.2158940604222</v>
      </c>
      <c r="I31" s="89">
        <f t="shared" si="1"/>
        <v>184537.57825939622</v>
      </c>
      <c r="J31" s="89">
        <f t="shared" si="2"/>
        <v>31376.434570352598</v>
      </c>
      <c r="K31" s="89">
        <f t="shared" si="3"/>
        <v>51921.916417312365</v>
      </c>
      <c r="L31" s="89">
        <f t="shared" si="4"/>
        <v>897.88366221449951</v>
      </c>
      <c r="M31" s="89">
        <f t="shared" si="5"/>
        <v>574.25505038301924</v>
      </c>
    </row>
    <row r="32" spans="1:13" x14ac:dyDescent="0.25">
      <c r="A32" s="82">
        <v>60641</v>
      </c>
      <c r="B32" s="82" t="s">
        <v>33</v>
      </c>
      <c r="C32" s="82" t="s">
        <v>20</v>
      </c>
      <c r="D32" s="83">
        <v>1425933.94</v>
      </c>
      <c r="E32" s="11">
        <f t="shared" si="6"/>
        <v>6.6792710055712449E-4</v>
      </c>
      <c r="F32" s="89">
        <f t="shared" si="7"/>
        <v>1218.6463535084847</v>
      </c>
      <c r="G32" s="89">
        <f t="shared" si="0"/>
        <v>93655.199670421978</v>
      </c>
      <c r="H32" s="89">
        <f t="shared" si="8"/>
        <v>4479.1933483803714</v>
      </c>
      <c r="I32" s="89">
        <f t="shared" si="1"/>
        <v>137369.09355066091</v>
      </c>
      <c r="J32" s="89">
        <f t="shared" si="2"/>
        <v>23356.502325625886</v>
      </c>
      <c r="K32" s="89">
        <f t="shared" si="3"/>
        <v>38650.483337510741</v>
      </c>
      <c r="L32" s="89">
        <f t="shared" si="4"/>
        <v>668.38129098550337</v>
      </c>
      <c r="M32" s="89">
        <f t="shared" si="5"/>
        <v>427.47334435655966</v>
      </c>
    </row>
    <row r="33" spans="1:13" x14ac:dyDescent="0.25">
      <c r="A33" s="82">
        <v>60642</v>
      </c>
      <c r="B33" s="82" t="s">
        <v>34</v>
      </c>
      <c r="C33" s="82" t="s">
        <v>20</v>
      </c>
      <c r="D33" s="83">
        <v>2863599.3</v>
      </c>
      <c r="E33" s="11">
        <f t="shared" si="6"/>
        <v>1.3413493598493148E-3</v>
      </c>
      <c r="F33" s="89">
        <f t="shared" si="7"/>
        <v>2447.318734032272</v>
      </c>
      <c r="G33" s="89">
        <f t="shared" si="0"/>
        <v>188080.91784222529</v>
      </c>
      <c r="H33" s="89">
        <f t="shared" si="8"/>
        <v>8995.2378417941909</v>
      </c>
      <c r="I33" s="89">
        <f t="shared" si="1"/>
        <v>275868.34782353736</v>
      </c>
      <c r="J33" s="89">
        <f t="shared" si="2"/>
        <v>46905.162878801144</v>
      </c>
      <c r="K33" s="89">
        <f t="shared" si="3"/>
        <v>77618.951288835597</v>
      </c>
      <c r="L33" s="89">
        <f t="shared" si="4"/>
        <v>1342.2614774140122</v>
      </c>
      <c r="M33" s="89">
        <f t="shared" si="5"/>
        <v>858.46359030356143</v>
      </c>
    </row>
    <row r="34" spans="1:13" x14ac:dyDescent="0.25">
      <c r="A34" s="82">
        <v>60645</v>
      </c>
      <c r="B34" s="82" t="s">
        <v>35</v>
      </c>
      <c r="C34" s="82" t="s">
        <v>20</v>
      </c>
      <c r="D34" s="83">
        <v>4244628.7200000007</v>
      </c>
      <c r="E34" s="11">
        <f t="shared" si="6"/>
        <v>1.9882425646528192E-3</v>
      </c>
      <c r="F34" s="89">
        <f t="shared" si="7"/>
        <v>3627.5883240603616</v>
      </c>
      <c r="G34" s="89">
        <f t="shared" si="0"/>
        <v>278786.79309534334</v>
      </c>
      <c r="H34" s="89">
        <f t="shared" si="8"/>
        <v>13333.375548216698</v>
      </c>
      <c r="I34" s="89">
        <f t="shared" si="1"/>
        <v>408911.50941080914</v>
      </c>
      <c r="J34" s="89">
        <f t="shared" si="2"/>
        <v>69526.138476021151</v>
      </c>
      <c r="K34" s="89">
        <f t="shared" si="3"/>
        <v>115052.28048382072</v>
      </c>
      <c r="L34" s="89">
        <f t="shared" si="4"/>
        <v>1989.594569596783</v>
      </c>
      <c r="M34" s="89">
        <f t="shared" si="5"/>
        <v>1272.4752413778042</v>
      </c>
    </row>
    <row r="35" spans="1:13" x14ac:dyDescent="0.25">
      <c r="A35" s="82">
        <v>60646</v>
      </c>
      <c r="B35" s="82" t="s">
        <v>36</v>
      </c>
      <c r="C35" s="82" t="s">
        <v>20</v>
      </c>
      <c r="D35" s="83">
        <v>3503393.87</v>
      </c>
      <c r="E35" s="11">
        <f t="shared" si="6"/>
        <v>1.641037949975932E-3</v>
      </c>
      <c r="F35" s="89">
        <f t="shared" si="7"/>
        <v>2994.1065604900873</v>
      </c>
      <c r="G35" s="89">
        <f t="shared" si="0"/>
        <v>230102.56170701879</v>
      </c>
      <c r="H35" s="89">
        <f t="shared" si="8"/>
        <v>11004.982824983161</v>
      </c>
      <c r="I35" s="89">
        <f t="shared" si="1"/>
        <v>337503.74177421007</v>
      </c>
      <c r="J35" s="89">
        <f t="shared" si="2"/>
        <v>57384.865299046374</v>
      </c>
      <c r="K35" s="89">
        <f t="shared" si="3"/>
        <v>94960.827145451272</v>
      </c>
      <c r="L35" s="89">
        <f t="shared" si="4"/>
        <v>1642.1538557819156</v>
      </c>
      <c r="M35" s="89">
        <f t="shared" si="5"/>
        <v>1050.2642879845964</v>
      </c>
    </row>
    <row r="36" spans="1:13" x14ac:dyDescent="0.25">
      <c r="A36" s="82">
        <v>60647</v>
      </c>
      <c r="B36" s="82" t="s">
        <v>37</v>
      </c>
      <c r="C36" s="82" t="s">
        <v>20</v>
      </c>
      <c r="D36" s="83">
        <v>787346.26</v>
      </c>
      <c r="E36" s="11">
        <f t="shared" si="6"/>
        <v>3.6880383433211209E-4</v>
      </c>
      <c r="F36" s="89">
        <f t="shared" si="7"/>
        <v>672.88997181562513</v>
      </c>
      <c r="G36" s="89">
        <f t="shared" si="0"/>
        <v>51712.824221057519</v>
      </c>
      <c r="H36" s="89">
        <f t="shared" si="8"/>
        <v>2473.239490087572</v>
      </c>
      <c r="I36" s="89">
        <f t="shared" si="1"/>
        <v>75849.966827146971</v>
      </c>
      <c r="J36" s="89">
        <f t="shared" si="2"/>
        <v>12896.568513379269</v>
      </c>
      <c r="K36" s="89">
        <f t="shared" si="3"/>
        <v>21341.320694688984</v>
      </c>
      <c r="L36" s="89">
        <f t="shared" si="4"/>
        <v>369.05462093945795</v>
      </c>
      <c r="M36" s="89">
        <f t="shared" si="5"/>
        <v>236.03445397255174</v>
      </c>
    </row>
    <row r="37" spans="1:13" x14ac:dyDescent="0.25">
      <c r="A37" s="82">
        <v>60648</v>
      </c>
      <c r="B37" s="82" t="s">
        <v>38</v>
      </c>
      <c r="C37" s="82" t="s">
        <v>20</v>
      </c>
      <c r="D37" s="83">
        <v>2837574.03</v>
      </c>
      <c r="E37" s="11">
        <f t="shared" si="6"/>
        <v>1.3291587648682343E-3</v>
      </c>
      <c r="F37" s="89">
        <f t="shared" si="7"/>
        <v>2425.0767496773906</v>
      </c>
      <c r="G37" s="89">
        <f t="shared" si="0"/>
        <v>186371.58069135653</v>
      </c>
      <c r="H37" s="89">
        <f t="shared" si="8"/>
        <v>8913.4863573784387</v>
      </c>
      <c r="I37" s="89">
        <f t="shared" si="1"/>
        <v>273361.17154487246</v>
      </c>
      <c r="J37" s="89">
        <f t="shared" si="2"/>
        <v>46478.874351521932</v>
      </c>
      <c r="K37" s="89">
        <f t="shared" si="3"/>
        <v>76913.526418670008</v>
      </c>
      <c r="L37" s="89">
        <f t="shared" si="4"/>
        <v>1330.0625928283446</v>
      </c>
      <c r="M37" s="89">
        <f t="shared" si="5"/>
        <v>850.66160951566997</v>
      </c>
    </row>
    <row r="38" spans="1:13" x14ac:dyDescent="0.25">
      <c r="A38" s="82">
        <v>60651</v>
      </c>
      <c r="B38" s="82" t="s">
        <v>39</v>
      </c>
      <c r="C38" s="82" t="s">
        <v>20</v>
      </c>
      <c r="D38" s="83">
        <v>2960369.09</v>
      </c>
      <c r="E38" s="11">
        <f t="shared" si="6"/>
        <v>1.3866776625448953E-3</v>
      </c>
      <c r="F38" s="89">
        <f t="shared" si="7"/>
        <v>2530.0211288664123</v>
      </c>
      <c r="G38" s="89">
        <f t="shared" si="0"/>
        <v>194436.74804605282</v>
      </c>
      <c r="H38" s="89">
        <f t="shared" si="8"/>
        <v>9299.2144760078099</v>
      </c>
      <c r="I38" s="89">
        <f t="shared" si="1"/>
        <v>285190.78413176339</v>
      </c>
      <c r="J38" s="89">
        <f t="shared" si="2"/>
        <v>48490.231977573923</v>
      </c>
      <c r="K38" s="89">
        <f t="shared" si="3"/>
        <v>80241.93335767492</v>
      </c>
      <c r="L38" s="89">
        <f t="shared" si="4"/>
        <v>1387.6206033554258</v>
      </c>
      <c r="M38" s="89">
        <f t="shared" si="5"/>
        <v>887.47370402873298</v>
      </c>
    </row>
    <row r="39" spans="1:13" x14ac:dyDescent="0.25">
      <c r="A39" s="82">
        <v>60653</v>
      </c>
      <c r="B39" s="82" t="s">
        <v>40</v>
      </c>
      <c r="C39" s="82" t="s">
        <v>20</v>
      </c>
      <c r="D39" s="83">
        <v>5548550.8499999996</v>
      </c>
      <c r="E39" s="11">
        <f t="shared" si="6"/>
        <v>2.599017652623002E-3</v>
      </c>
      <c r="F39" s="89">
        <f t="shared" si="7"/>
        <v>4741.9596875637199</v>
      </c>
      <c r="G39" s="89">
        <f t="shared" si="0"/>
        <v>364428.26919333974</v>
      </c>
      <c r="H39" s="89">
        <f t="shared" si="8"/>
        <v>17429.301150143223</v>
      </c>
      <c r="I39" s="89">
        <f t="shared" si="1"/>
        <v>534526.44572317915</v>
      </c>
      <c r="J39" s="89">
        <f t="shared" si="2"/>
        <v>90884.112648218812</v>
      </c>
      <c r="K39" s="89">
        <f t="shared" si="3"/>
        <v>150395.58717233146</v>
      </c>
      <c r="L39" s="89">
        <f t="shared" si="4"/>
        <v>2600.7849846267854</v>
      </c>
      <c r="M39" s="89">
        <f t="shared" si="5"/>
        <v>1663.3712976787212</v>
      </c>
    </row>
    <row r="40" spans="1:13" x14ac:dyDescent="0.25">
      <c r="A40" s="82">
        <v>60654</v>
      </c>
      <c r="B40" s="82" t="s">
        <v>41</v>
      </c>
      <c r="C40" s="82" t="s">
        <v>20</v>
      </c>
      <c r="D40" s="83">
        <v>3352495.82</v>
      </c>
      <c r="E40" s="11">
        <f t="shared" si="6"/>
        <v>1.5703552246484009E-3</v>
      </c>
      <c r="F40" s="89">
        <f t="shared" si="7"/>
        <v>2865.1445144755003</v>
      </c>
      <c r="G40" s="89">
        <f t="shared" si="0"/>
        <v>220191.59275804533</v>
      </c>
      <c r="H40" s="89">
        <f t="shared" si="8"/>
        <v>10530.976615520491</v>
      </c>
      <c r="I40" s="89">
        <f t="shared" si="1"/>
        <v>322966.79320626846</v>
      </c>
      <c r="J40" s="89">
        <f t="shared" si="2"/>
        <v>54913.186522849057</v>
      </c>
      <c r="K40" s="89">
        <f t="shared" si="3"/>
        <v>90870.677943176255</v>
      </c>
      <c r="L40" s="89">
        <f t="shared" si="4"/>
        <v>1571.4230662011619</v>
      </c>
      <c r="M40" s="89">
        <f t="shared" si="5"/>
        <v>1005.0273437749765</v>
      </c>
    </row>
    <row r="41" spans="1:13" x14ac:dyDescent="0.25">
      <c r="A41" s="82">
        <v>60655</v>
      </c>
      <c r="B41" s="82" t="s">
        <v>42</v>
      </c>
      <c r="C41" s="82" t="s">
        <v>20</v>
      </c>
      <c r="D41" s="83">
        <v>5002716.57</v>
      </c>
      <c r="E41" s="11">
        <f t="shared" si="6"/>
        <v>2.3433413566894853E-3</v>
      </c>
      <c r="F41" s="89">
        <f t="shared" si="7"/>
        <v>4275.4731721070993</v>
      </c>
      <c r="G41" s="89">
        <f t="shared" si="0"/>
        <v>328577.92785118689</v>
      </c>
      <c r="H41" s="89">
        <f t="shared" si="8"/>
        <v>15714.707501931169</v>
      </c>
      <c r="I41" s="89">
        <f t="shared" si="1"/>
        <v>481942.83145527163</v>
      </c>
      <c r="J41" s="89">
        <f t="shared" si="2"/>
        <v>81943.460299186205</v>
      </c>
      <c r="K41" s="89">
        <f t="shared" si="3"/>
        <v>135600.5408154279</v>
      </c>
      <c r="L41" s="89">
        <f t="shared" si="4"/>
        <v>2344.9348288120341</v>
      </c>
      <c r="M41" s="89">
        <f t="shared" si="5"/>
        <v>1499.7384682812706</v>
      </c>
    </row>
    <row r="42" spans="1:13" x14ac:dyDescent="0.25">
      <c r="A42" s="82">
        <v>60656</v>
      </c>
      <c r="B42" s="82" t="s">
        <v>43</v>
      </c>
      <c r="C42" s="82" t="s">
        <v>20</v>
      </c>
      <c r="D42" s="83">
        <v>3690741.34</v>
      </c>
      <c r="E42" s="11">
        <f t="shared" si="6"/>
        <v>1.7287940857432121E-3</v>
      </c>
      <c r="F42" s="89">
        <f t="shared" si="7"/>
        <v>3154.2193853202052</v>
      </c>
      <c r="G42" s="89">
        <f t="shared" si="0"/>
        <v>242407.52494437489</v>
      </c>
      <c r="H42" s="89">
        <f t="shared" si="8"/>
        <v>11593.485221847275</v>
      </c>
      <c r="I42" s="89">
        <f t="shared" si="1"/>
        <v>355552.08988556056</v>
      </c>
      <c r="J42" s="89">
        <f t="shared" si="2"/>
        <v>60453.578018483517</v>
      </c>
      <c r="K42" s="89">
        <f t="shared" si="3"/>
        <v>100038.95177972414</v>
      </c>
      <c r="L42" s="89">
        <f t="shared" si="4"/>
        <v>1729.9696657215175</v>
      </c>
      <c r="M42" s="89">
        <f t="shared" si="5"/>
        <v>1106.4282148756558</v>
      </c>
    </row>
    <row r="43" spans="1:13" x14ac:dyDescent="0.25">
      <c r="A43" s="82">
        <v>60659</v>
      </c>
      <c r="B43" s="82" t="s">
        <v>44</v>
      </c>
      <c r="C43" s="82" t="s">
        <v>20</v>
      </c>
      <c r="D43" s="83">
        <v>5444655.2599999998</v>
      </c>
      <c r="E43" s="11">
        <f t="shared" si="6"/>
        <v>2.5503515270454231E-3</v>
      </c>
      <c r="F43" s="89">
        <f t="shared" si="7"/>
        <v>4653.1673681249158</v>
      </c>
      <c r="G43" s="89">
        <f t="shared" si="0"/>
        <v>357604.41715267207</v>
      </c>
      <c r="H43" s="89">
        <f t="shared" si="8"/>
        <v>17102.940704824097</v>
      </c>
      <c r="I43" s="89">
        <f t="shared" si="1"/>
        <v>524517.53673949151</v>
      </c>
      <c r="J43" s="89">
        <f t="shared" si="2"/>
        <v>89182.324422701669</v>
      </c>
      <c r="K43" s="89">
        <f t="shared" si="3"/>
        <v>147579.45757649912</v>
      </c>
      <c r="L43" s="89">
        <f t="shared" si="4"/>
        <v>2552.0857660838142</v>
      </c>
      <c r="M43" s="89">
        <f t="shared" si="5"/>
        <v>1632.2249773090707</v>
      </c>
    </row>
    <row r="44" spans="1:13" x14ac:dyDescent="0.25">
      <c r="A44" s="82">
        <v>60660</v>
      </c>
      <c r="B44" s="82" t="s">
        <v>45</v>
      </c>
      <c r="C44" s="82" t="s">
        <v>20</v>
      </c>
      <c r="D44" s="83">
        <v>6329704.1799999997</v>
      </c>
      <c r="E44" s="11">
        <f t="shared" si="6"/>
        <v>2.9649206332319372E-3</v>
      </c>
      <c r="F44" s="89">
        <f t="shared" si="7"/>
        <v>5409.5569937443342</v>
      </c>
      <c r="G44" s="89">
        <f t="shared" si="0"/>
        <v>415734.34238657972</v>
      </c>
      <c r="H44" s="89">
        <f t="shared" si="8"/>
        <v>19883.087192855117</v>
      </c>
      <c r="I44" s="89">
        <f t="shared" si="1"/>
        <v>609779.80904951971</v>
      </c>
      <c r="J44" s="89">
        <f t="shared" si="2"/>
        <v>103679.24225205964</v>
      </c>
      <c r="K44" s="89">
        <f t="shared" si="3"/>
        <v>171569.04613720192</v>
      </c>
      <c r="L44" s="89">
        <f t="shared" si="4"/>
        <v>2966.9367792625349</v>
      </c>
      <c r="M44" s="89">
        <f t="shared" si="5"/>
        <v>1897.5492052684399</v>
      </c>
    </row>
    <row r="45" spans="1:13" x14ac:dyDescent="0.25">
      <c r="A45" s="82">
        <v>60661</v>
      </c>
      <c r="B45" s="82" t="s">
        <v>46</v>
      </c>
      <c r="C45" s="82" t="s">
        <v>20</v>
      </c>
      <c r="D45" s="83">
        <v>8638623.1300000008</v>
      </c>
      <c r="E45" s="11">
        <f t="shared" si="6"/>
        <v>4.0464500761000274E-3</v>
      </c>
      <c r="F45" s="89">
        <f t="shared" si="7"/>
        <v>7382.8290928460219</v>
      </c>
      <c r="G45" s="89">
        <f t="shared" si="0"/>
        <v>567383.90988693049</v>
      </c>
      <c r="H45" s="89">
        <f t="shared" si="8"/>
        <v>27135.943803301878</v>
      </c>
      <c r="I45" s="89">
        <f t="shared" si="1"/>
        <v>832212.34561109694</v>
      </c>
      <c r="J45" s="89">
        <f t="shared" si="2"/>
        <v>141498.85598911447</v>
      </c>
      <c r="K45" s="89">
        <f t="shared" si="3"/>
        <v>234153.17496762853</v>
      </c>
      <c r="L45" s="89">
        <f t="shared" si="4"/>
        <v>4049.2016621517755</v>
      </c>
      <c r="M45" s="89">
        <f t="shared" si="5"/>
        <v>2589.7280487040175</v>
      </c>
    </row>
    <row r="46" spans="1:13" x14ac:dyDescent="0.25">
      <c r="A46" s="82">
        <v>60662</v>
      </c>
      <c r="B46" s="82" t="s">
        <v>47</v>
      </c>
      <c r="C46" s="82" t="s">
        <v>20</v>
      </c>
      <c r="D46" s="83">
        <v>6720886.8799999999</v>
      </c>
      <c r="E46" s="11">
        <f t="shared" si="6"/>
        <v>3.1481559986788858E-3</v>
      </c>
      <c r="F46" s="89">
        <f t="shared" si="7"/>
        <v>5743.8735827096007</v>
      </c>
      <c r="G46" s="89">
        <f t="shared" si="0"/>
        <v>441427.18330185715</v>
      </c>
      <c r="H46" s="89">
        <f t="shared" si="8"/>
        <v>21111.883912457339</v>
      </c>
      <c r="I46" s="89">
        <f t="shared" si="1"/>
        <v>647464.87383709336</v>
      </c>
      <c r="J46" s="89">
        <f t="shared" si="2"/>
        <v>110086.73378164244</v>
      </c>
      <c r="K46" s="89">
        <f t="shared" si="3"/>
        <v>182172.20242947197</v>
      </c>
      <c r="L46" s="89">
        <f t="shared" si="4"/>
        <v>3150.2967447579877</v>
      </c>
      <c r="M46" s="89">
        <f t="shared" si="5"/>
        <v>2014.819839154487</v>
      </c>
    </row>
    <row r="47" spans="1:13" x14ac:dyDescent="0.25">
      <c r="A47" s="82">
        <v>60663</v>
      </c>
      <c r="B47" s="82" t="s">
        <v>48</v>
      </c>
      <c r="C47" s="82" t="s">
        <v>20</v>
      </c>
      <c r="D47" s="83">
        <v>10316188.02</v>
      </c>
      <c r="E47" s="11">
        <f t="shared" si="6"/>
        <v>4.8322445799983856E-3</v>
      </c>
      <c r="F47" s="89">
        <f t="shared" si="7"/>
        <v>8816.5268810986545</v>
      </c>
      <c r="G47" s="89">
        <f t="shared" si="0"/>
        <v>677566.20538165688</v>
      </c>
      <c r="H47" s="89">
        <f t="shared" si="8"/>
        <v>32405.569054500014</v>
      </c>
      <c r="I47" s="89">
        <f t="shared" si="1"/>
        <v>993822.61509645195</v>
      </c>
      <c r="J47" s="89">
        <f t="shared" si="2"/>
        <v>168977.02110991476</v>
      </c>
      <c r="K47" s="89">
        <f t="shared" si="3"/>
        <v>279624.21118445217</v>
      </c>
      <c r="L47" s="89">
        <f t="shared" si="4"/>
        <v>4835.5305063127844</v>
      </c>
      <c r="M47" s="89">
        <f t="shared" si="5"/>
        <v>3092.6365311989666</v>
      </c>
    </row>
    <row r="48" spans="1:13" x14ac:dyDescent="0.25">
      <c r="A48" s="82">
        <v>60664</v>
      </c>
      <c r="B48" s="82" t="s">
        <v>49</v>
      </c>
      <c r="C48" s="82" t="s">
        <v>20</v>
      </c>
      <c r="D48" s="83">
        <v>18182268.359999999</v>
      </c>
      <c r="E48" s="11">
        <f t="shared" si="6"/>
        <v>8.5168249710406239E-3</v>
      </c>
      <c r="F48" s="89">
        <f t="shared" si="7"/>
        <v>15539.117496163039</v>
      </c>
      <c r="G48" s="89">
        <f t="shared" si="0"/>
        <v>1194209.5814880428</v>
      </c>
      <c r="H48" s="89">
        <f t="shared" si="8"/>
        <v>57114.774543187385</v>
      </c>
      <c r="I48" s="89">
        <f t="shared" si="1"/>
        <v>1751611.1043040757</v>
      </c>
      <c r="J48" s="89">
        <f t="shared" si="2"/>
        <v>297821.78635533003</v>
      </c>
      <c r="K48" s="89">
        <f t="shared" si="3"/>
        <v>492837.31915822747</v>
      </c>
      <c r="L48" s="89">
        <f t="shared" si="4"/>
        <v>8522.6164120209323</v>
      </c>
      <c r="M48" s="89">
        <f t="shared" si="5"/>
        <v>5450.7679814659996</v>
      </c>
    </row>
    <row r="49" spans="1:13" x14ac:dyDescent="0.25">
      <c r="A49" s="82">
        <v>60665</v>
      </c>
      <c r="B49" s="82" t="s">
        <v>50</v>
      </c>
      <c r="C49" s="82" t="s">
        <v>20</v>
      </c>
      <c r="D49" s="83">
        <v>8562463.3399999999</v>
      </c>
      <c r="E49" s="11">
        <f t="shared" si="6"/>
        <v>4.0107757813190644E-3</v>
      </c>
      <c r="F49" s="89">
        <f t="shared" si="7"/>
        <v>7317.7406285322595</v>
      </c>
      <c r="G49" s="89">
        <f t="shared" si="0"/>
        <v>562381.74243777955</v>
      </c>
      <c r="H49" s="89">
        <f t="shared" si="8"/>
        <v>26896.708018801193</v>
      </c>
      <c r="I49" s="89">
        <f t="shared" si="1"/>
        <v>824875.39890982909</v>
      </c>
      <c r="J49" s="89">
        <f t="shared" si="2"/>
        <v>140251.37441766509</v>
      </c>
      <c r="K49" s="89">
        <f t="shared" si="3"/>
        <v>232088.83481005899</v>
      </c>
      <c r="L49" s="89">
        <f t="shared" si="4"/>
        <v>4013.5031088503615</v>
      </c>
      <c r="M49" s="89">
        <f t="shared" si="5"/>
        <v>2566.8965000442013</v>
      </c>
    </row>
    <row r="50" spans="1:13" x14ac:dyDescent="0.25">
      <c r="A50" s="82">
        <v>60666</v>
      </c>
      <c r="B50" s="82" t="s">
        <v>51</v>
      </c>
      <c r="C50" s="82" t="s">
        <v>20</v>
      </c>
      <c r="D50" s="83">
        <v>3282227.19</v>
      </c>
      <c r="E50" s="11">
        <f t="shared" si="6"/>
        <v>1.5374404303655598E-3</v>
      </c>
      <c r="F50" s="89">
        <f t="shared" si="7"/>
        <v>2805.0908140105712</v>
      </c>
      <c r="G50" s="89">
        <f t="shared" si="0"/>
        <v>215576.35611305953</v>
      </c>
      <c r="H50" s="89">
        <f t="shared" si="8"/>
        <v>10310.246347962795</v>
      </c>
      <c r="I50" s="89">
        <f t="shared" si="1"/>
        <v>316197.3786230468</v>
      </c>
      <c r="J50" s="89">
        <f t="shared" si="2"/>
        <v>53762.200930898325</v>
      </c>
      <c r="K50" s="89">
        <f t="shared" si="3"/>
        <v>88966.019924471198</v>
      </c>
      <c r="L50" s="89">
        <f t="shared" si="4"/>
        <v>1538.4858898582083</v>
      </c>
      <c r="M50" s="89">
        <f t="shared" si="5"/>
        <v>983.9618754339582</v>
      </c>
    </row>
    <row r="51" spans="1:13" x14ac:dyDescent="0.25">
      <c r="A51" s="82">
        <v>60667</v>
      </c>
      <c r="B51" s="82" t="s">
        <v>52</v>
      </c>
      <c r="C51" s="82" t="s">
        <v>20</v>
      </c>
      <c r="D51" s="83">
        <v>16196157.890000001</v>
      </c>
      <c r="E51" s="11">
        <f t="shared" si="6"/>
        <v>7.5865034670772307E-3</v>
      </c>
      <c r="F51" s="89">
        <f t="shared" si="7"/>
        <v>13841.727305751749</v>
      </c>
      <c r="G51" s="89">
        <f t="shared" si="0"/>
        <v>1063762.0429187838</v>
      </c>
      <c r="H51" s="89">
        <f t="shared" si="8"/>
        <v>50875.9351714472</v>
      </c>
      <c r="I51" s="89">
        <f t="shared" si="1"/>
        <v>1560276.7182557452</v>
      </c>
      <c r="J51" s="89">
        <f t="shared" si="2"/>
        <v>265289.70859897556</v>
      </c>
      <c r="K51" s="89">
        <f t="shared" si="3"/>
        <v>439003.03730700049</v>
      </c>
      <c r="L51" s="89">
        <f t="shared" si="4"/>
        <v>7591.6622894348429</v>
      </c>
      <c r="M51" s="89">
        <f t="shared" si="5"/>
        <v>4855.3622189294274</v>
      </c>
    </row>
    <row r="52" spans="1:13" x14ac:dyDescent="0.25">
      <c r="A52" s="82">
        <v>60668</v>
      </c>
      <c r="B52" s="82" t="s">
        <v>53</v>
      </c>
      <c r="C52" s="82" t="s">
        <v>20</v>
      </c>
      <c r="D52" s="83">
        <v>4385642.66</v>
      </c>
      <c r="E52" s="11">
        <f t="shared" si="6"/>
        <v>2.0542954366970429E-3</v>
      </c>
      <c r="F52" s="89">
        <f t="shared" si="7"/>
        <v>3748.103110162489</v>
      </c>
      <c r="G52" s="89">
        <f t="shared" si="0"/>
        <v>288048.57468040951</v>
      </c>
      <c r="H52" s="89">
        <f t="shared" si="8"/>
        <v>13776.33344714777</v>
      </c>
      <c r="I52" s="89">
        <f t="shared" si="1"/>
        <v>422496.26012921002</v>
      </c>
      <c r="J52" s="89">
        <f t="shared" si="2"/>
        <v>71835.917579501678</v>
      </c>
      <c r="K52" s="89">
        <f t="shared" si="3"/>
        <v>118874.51711445083</v>
      </c>
      <c r="L52" s="89">
        <f t="shared" si="4"/>
        <v>2055.6923575939968</v>
      </c>
      <c r="M52" s="89">
        <f t="shared" si="5"/>
        <v>1314.7490794861076</v>
      </c>
    </row>
    <row r="53" spans="1:13" x14ac:dyDescent="0.25">
      <c r="A53" s="82">
        <v>60669</v>
      </c>
      <c r="B53" s="82" t="s">
        <v>54</v>
      </c>
      <c r="C53" s="82" t="s">
        <v>20</v>
      </c>
      <c r="D53" s="83">
        <v>22157713.129999999</v>
      </c>
      <c r="E53" s="11">
        <f t="shared" si="6"/>
        <v>1.0378978065349527E-2</v>
      </c>
      <c r="F53" s="89">
        <f t="shared" si="7"/>
        <v>18936.653059791519</v>
      </c>
      <c r="G53" s="89">
        <f t="shared" si="0"/>
        <v>1455316.3994610303</v>
      </c>
      <c r="H53" s="89">
        <f t="shared" si="8"/>
        <v>69602.580093728902</v>
      </c>
      <c r="I53" s="89">
        <f t="shared" si="1"/>
        <v>2134590.4480144973</v>
      </c>
      <c r="J53" s="89">
        <f t="shared" si="2"/>
        <v>362938.74753510405</v>
      </c>
      <c r="K53" s="89">
        <f t="shared" si="3"/>
        <v>600593.26600249659</v>
      </c>
      <c r="L53" s="89">
        <f t="shared" si="4"/>
        <v>10386.035770433964</v>
      </c>
      <c r="M53" s="89">
        <f t="shared" si="5"/>
        <v>6642.5459618236973</v>
      </c>
    </row>
    <row r="54" spans="1:13" x14ac:dyDescent="0.25">
      <c r="A54" s="82">
        <v>60670</v>
      </c>
      <c r="B54" s="82" t="s">
        <v>55</v>
      </c>
      <c r="C54" s="82" t="s">
        <v>20</v>
      </c>
      <c r="D54" s="83">
        <v>17611017.329999998</v>
      </c>
      <c r="E54" s="11">
        <f t="shared" si="6"/>
        <v>8.2492431192767394E-3</v>
      </c>
      <c r="F54" s="89">
        <f t="shared" si="7"/>
        <v>15050.909055982796</v>
      </c>
      <c r="G54" s="89">
        <f t="shared" si="0"/>
        <v>1156689.8705282318</v>
      </c>
      <c r="H54" s="89">
        <f t="shared" si="8"/>
        <v>55320.340914774388</v>
      </c>
      <c r="I54" s="89">
        <f t="shared" si="1"/>
        <v>1696578.9362774268</v>
      </c>
      <c r="J54" s="89">
        <f t="shared" si="2"/>
        <v>288464.81291046535</v>
      </c>
      <c r="K54" s="89">
        <f t="shared" si="3"/>
        <v>477353.34209786594</v>
      </c>
      <c r="L54" s="89">
        <f t="shared" si="4"/>
        <v>8254.8526045978469</v>
      </c>
      <c r="M54" s="89">
        <f t="shared" si="5"/>
        <v>5279.5155963371135</v>
      </c>
    </row>
    <row r="55" spans="1:13" x14ac:dyDescent="0.25">
      <c r="A55" s="82">
        <v>61001</v>
      </c>
      <c r="B55" s="82" t="s">
        <v>56</v>
      </c>
      <c r="C55" s="82" t="s">
        <v>57</v>
      </c>
      <c r="D55" s="83">
        <v>1905383.85</v>
      </c>
      <c r="E55" s="11">
        <f t="shared" si="6"/>
        <v>8.9250804309971832E-4</v>
      </c>
      <c r="F55" s="89">
        <f t="shared" si="7"/>
        <v>1628.3987747962981</v>
      </c>
      <c r="G55" s="89">
        <f t="shared" si="0"/>
        <v>125145.42217891762</v>
      </c>
      <c r="H55" s="89">
        <f t="shared" si="8"/>
        <v>5985.258101810372</v>
      </c>
      <c r="I55" s="89">
        <f t="shared" si="1"/>
        <v>183557.48818249494</v>
      </c>
      <c r="J55" s="89">
        <f t="shared" si="2"/>
        <v>31209.792456258536</v>
      </c>
      <c r="K55" s="89">
        <f t="shared" si="3"/>
        <v>51646.156024582095</v>
      </c>
      <c r="L55" s="89">
        <f t="shared" si="4"/>
        <v>893.11494856902618</v>
      </c>
      <c r="M55" s="89">
        <f t="shared" si="5"/>
        <v>571.20514758381978</v>
      </c>
    </row>
    <row r="56" spans="1:13" x14ac:dyDescent="0.25">
      <c r="A56" s="82">
        <v>61002</v>
      </c>
      <c r="B56" s="82" t="s">
        <v>58</v>
      </c>
      <c r="C56" s="82" t="s">
        <v>57</v>
      </c>
      <c r="D56" s="83">
        <v>1358953.08</v>
      </c>
      <c r="E56" s="11">
        <f t="shared" si="6"/>
        <v>6.3655234303320815E-4</v>
      </c>
      <c r="F56" s="89">
        <f t="shared" si="7"/>
        <v>1161.402480910949</v>
      </c>
      <c r="G56" s="89">
        <f t="shared" si="0"/>
        <v>89255.903432759966</v>
      </c>
      <c r="H56" s="89">
        <f t="shared" si="8"/>
        <v>4268.7907384384298</v>
      </c>
      <c r="I56" s="89">
        <f t="shared" si="1"/>
        <v>130916.41031945615</v>
      </c>
      <c r="J56" s="89">
        <f t="shared" si="2"/>
        <v>22259.369724684762</v>
      </c>
      <c r="K56" s="89">
        <f t="shared" si="3"/>
        <v>36834.941578709397</v>
      </c>
      <c r="L56" s="89">
        <f t="shared" si="4"/>
        <v>636.98519862647072</v>
      </c>
      <c r="M56" s="89">
        <f t="shared" si="5"/>
        <v>407.39349954125322</v>
      </c>
    </row>
    <row r="57" spans="1:13" x14ac:dyDescent="0.25">
      <c r="A57" s="82">
        <v>61007</v>
      </c>
      <c r="B57" s="82" t="s">
        <v>59</v>
      </c>
      <c r="C57" s="82" t="s">
        <v>57</v>
      </c>
      <c r="D57" s="83">
        <v>1701455.01</v>
      </c>
      <c r="E57" s="11">
        <f t="shared" si="6"/>
        <v>7.9698496520651816E-4</v>
      </c>
      <c r="F57" s="89">
        <f t="shared" si="7"/>
        <v>1454.1150087185965</v>
      </c>
      <c r="G57" s="89">
        <f t="shared" si="0"/>
        <v>111751.3962054861</v>
      </c>
      <c r="H57" s="89">
        <f t="shared" si="8"/>
        <v>5344.6697280804319</v>
      </c>
      <c r="I57" s="89">
        <f t="shared" si="1"/>
        <v>163911.75347220551</v>
      </c>
      <c r="J57" s="89">
        <f t="shared" si="2"/>
        <v>27869.480333719261</v>
      </c>
      <c r="K57" s="89">
        <f t="shared" si="3"/>
        <v>46118.587031829244</v>
      </c>
      <c r="L57" s="89">
        <f t="shared" si="4"/>
        <v>797.52691498285856</v>
      </c>
      <c r="M57" s="89">
        <f t="shared" si="5"/>
        <v>510.07037773217161</v>
      </c>
    </row>
    <row r="58" spans="1:13" x14ac:dyDescent="0.25">
      <c r="A58" s="82">
        <v>61008</v>
      </c>
      <c r="B58" s="82" t="s">
        <v>60</v>
      </c>
      <c r="C58" s="82" t="s">
        <v>57</v>
      </c>
      <c r="D58" s="83">
        <v>2240086.4900000002</v>
      </c>
      <c r="E58" s="11">
        <f t="shared" si="6"/>
        <v>1.0492873703973175E-3</v>
      </c>
      <c r="F58" s="89">
        <f t="shared" si="7"/>
        <v>1914.4457930373137</v>
      </c>
      <c r="G58" s="89">
        <f t="shared" si="0"/>
        <v>147128.65835844036</v>
      </c>
      <c r="H58" s="89">
        <f t="shared" si="8"/>
        <v>7036.637690105571</v>
      </c>
      <c r="I58" s="89">
        <f t="shared" si="1"/>
        <v>215801.47717529023</v>
      </c>
      <c r="J58" s="89">
        <f t="shared" si="2"/>
        <v>36692.152311970451</v>
      </c>
      <c r="K58" s="89">
        <f t="shared" si="3"/>
        <v>60718.398747369705</v>
      </c>
      <c r="L58" s="89">
        <f t="shared" si="4"/>
        <v>1050.0008858091876</v>
      </c>
      <c r="M58" s="89">
        <f t="shared" si="5"/>
        <v>671.54391705428316</v>
      </c>
    </row>
    <row r="59" spans="1:13" x14ac:dyDescent="0.25">
      <c r="A59" s="82">
        <v>61012</v>
      </c>
      <c r="B59" s="82" t="s">
        <v>61</v>
      </c>
      <c r="C59" s="82" t="s">
        <v>57</v>
      </c>
      <c r="D59" s="83">
        <v>3880678.16</v>
      </c>
      <c r="E59" s="11">
        <f t="shared" si="6"/>
        <v>1.8177631087202798E-3</v>
      </c>
      <c r="F59" s="89">
        <f t="shared" si="7"/>
        <v>3316.545147122325</v>
      </c>
      <c r="G59" s="89">
        <f t="shared" si="0"/>
        <v>254882.55643276559</v>
      </c>
      <c r="H59" s="89">
        <f t="shared" si="8"/>
        <v>12190.121375101697</v>
      </c>
      <c r="I59" s="89">
        <f t="shared" si="1"/>
        <v>373849.8862023346</v>
      </c>
      <c r="J59" s="89">
        <f t="shared" si="2"/>
        <v>63564.703754120324</v>
      </c>
      <c r="K59" s="89">
        <f t="shared" si="3"/>
        <v>105187.2617334025</v>
      </c>
      <c r="L59" s="89">
        <f t="shared" si="4"/>
        <v>1818.9991876342096</v>
      </c>
      <c r="M59" s="89">
        <f t="shared" si="5"/>
        <v>1163.3683895809791</v>
      </c>
    </row>
    <row r="60" spans="1:13" x14ac:dyDescent="0.25">
      <c r="A60" s="82">
        <v>61013</v>
      </c>
      <c r="B60" s="82" t="s">
        <v>62</v>
      </c>
      <c r="C60" s="82" t="s">
        <v>57</v>
      </c>
      <c r="D60" s="83">
        <v>2942370.94</v>
      </c>
      <c r="E60" s="11">
        <f t="shared" si="6"/>
        <v>1.3782470811500153E-3</v>
      </c>
      <c r="F60" s="89">
        <f t="shared" si="7"/>
        <v>2514.6393644998261</v>
      </c>
      <c r="G60" s="89">
        <f t="shared" si="0"/>
        <v>193254.63134017782</v>
      </c>
      <c r="H60" s="89">
        <f t="shared" si="8"/>
        <v>9242.6780604687083</v>
      </c>
      <c r="I60" s="89">
        <f t="shared" si="1"/>
        <v>283456.91029530164</v>
      </c>
      <c r="J60" s="89">
        <f t="shared" si="2"/>
        <v>48195.426011785668</v>
      </c>
      <c r="K60" s="89">
        <f t="shared" si="3"/>
        <v>79754.086636892753</v>
      </c>
      <c r="L60" s="89">
        <f t="shared" si="4"/>
        <v>1379.1842891651972</v>
      </c>
      <c r="M60" s="89">
        <f t="shared" si="5"/>
        <v>882.07813193600975</v>
      </c>
    </row>
    <row r="61" spans="1:13" x14ac:dyDescent="0.25">
      <c r="A61" s="82">
        <v>61016</v>
      </c>
      <c r="B61" s="82" t="s">
        <v>63</v>
      </c>
      <c r="C61" s="82" t="s">
        <v>57</v>
      </c>
      <c r="D61" s="83">
        <v>2550509.9700000002</v>
      </c>
      <c r="E61" s="11">
        <f t="shared" si="6"/>
        <v>1.1946940046915068E-3</v>
      </c>
      <c r="F61" s="89">
        <f t="shared" si="7"/>
        <v>2179.743105439748</v>
      </c>
      <c r="G61" s="89">
        <f t="shared" si="0"/>
        <v>167517.24171861145</v>
      </c>
      <c r="H61" s="89">
        <f t="shared" si="8"/>
        <v>8011.750735522729</v>
      </c>
      <c r="I61" s="89">
        <f t="shared" si="1"/>
        <v>245706.5035360778</v>
      </c>
      <c r="J61" s="89">
        <f t="shared" si="2"/>
        <v>41776.824560215609</v>
      </c>
      <c r="K61" s="89">
        <f t="shared" si="3"/>
        <v>69132.545577560231</v>
      </c>
      <c r="L61" s="89">
        <f t="shared" si="4"/>
        <v>1195.506396614697</v>
      </c>
      <c r="M61" s="89">
        <f t="shared" si="5"/>
        <v>764.60416300256429</v>
      </c>
    </row>
    <row r="62" spans="1:13" x14ac:dyDescent="0.25">
      <c r="A62" s="82">
        <v>61017</v>
      </c>
      <c r="B62" s="82" t="s">
        <v>64</v>
      </c>
      <c r="C62" s="82" t="s">
        <v>57</v>
      </c>
      <c r="D62" s="83">
        <v>1801920.62</v>
      </c>
      <c r="E62" s="11">
        <f t="shared" si="6"/>
        <v>8.4404444090214743E-4</v>
      </c>
      <c r="F62" s="89">
        <f t="shared" si="7"/>
        <v>1539.975963314786</v>
      </c>
      <c r="G62" s="89">
        <f t="shared" si="0"/>
        <v>118349.96750014281</v>
      </c>
      <c r="H62" s="89">
        <f t="shared" si="8"/>
        <v>5660.2558007795487</v>
      </c>
      <c r="I62" s="89">
        <f t="shared" si="1"/>
        <v>173590.23112925197</v>
      </c>
      <c r="J62" s="89">
        <f t="shared" si="2"/>
        <v>29515.086197908469</v>
      </c>
      <c r="K62" s="89">
        <f t="shared" si="3"/>
        <v>48841.745711464755</v>
      </c>
      <c r="L62" s="89">
        <f t="shared" si="4"/>
        <v>844.61839112196094</v>
      </c>
      <c r="M62" s="89">
        <f t="shared" si="5"/>
        <v>540.18844217737433</v>
      </c>
    </row>
    <row r="63" spans="1:13" x14ac:dyDescent="0.25">
      <c r="A63" s="82">
        <v>61019</v>
      </c>
      <c r="B63" s="82" t="s">
        <v>65</v>
      </c>
      <c r="C63" s="82" t="s">
        <v>57</v>
      </c>
      <c r="D63" s="83">
        <v>2220859.0499999998</v>
      </c>
      <c r="E63" s="11">
        <f t="shared" si="6"/>
        <v>1.0402809726322594E-3</v>
      </c>
      <c r="F63" s="89">
        <f t="shared" si="7"/>
        <v>1898.01344018701</v>
      </c>
      <c r="G63" s="89">
        <f t="shared" si="0"/>
        <v>145865.80200735922</v>
      </c>
      <c r="H63" s="89">
        <f t="shared" si="8"/>
        <v>6976.2397860102483</v>
      </c>
      <c r="I63" s="89">
        <f t="shared" si="1"/>
        <v>213949.17818021911</v>
      </c>
      <c r="J63" s="89">
        <f t="shared" si="2"/>
        <v>36377.210830827331</v>
      </c>
      <c r="K63" s="89">
        <f t="shared" si="3"/>
        <v>60197.231652249568</v>
      </c>
      <c r="L63" s="89">
        <f t="shared" si="4"/>
        <v>1040.9883636936493</v>
      </c>
      <c r="M63" s="89">
        <f t="shared" si="5"/>
        <v>665.77982248464605</v>
      </c>
    </row>
    <row r="64" spans="1:13" x14ac:dyDescent="0.25">
      <c r="A64" s="82">
        <v>61020</v>
      </c>
      <c r="B64" s="82" t="s">
        <v>66</v>
      </c>
      <c r="C64" s="82" t="s">
        <v>57</v>
      </c>
      <c r="D64" s="83">
        <v>2022214.79</v>
      </c>
      <c r="E64" s="11">
        <f t="shared" si="6"/>
        <v>9.4723326480919195E-4</v>
      </c>
      <c r="F64" s="89">
        <f t="shared" si="7"/>
        <v>1728.2460363096668</v>
      </c>
      <c r="G64" s="89">
        <f t="shared" si="0"/>
        <v>132818.86672388937</v>
      </c>
      <c r="H64" s="89">
        <f t="shared" si="8"/>
        <v>6352.2515190040367</v>
      </c>
      <c r="I64" s="89">
        <f t="shared" si="1"/>
        <v>194812.53996032951</v>
      </c>
      <c r="J64" s="89">
        <f t="shared" si="2"/>
        <v>33123.459033137304</v>
      </c>
      <c r="K64" s="89">
        <f t="shared" si="3"/>
        <v>54812.903216093444</v>
      </c>
      <c r="L64" s="89">
        <f t="shared" si="4"/>
        <v>947.87738342926218</v>
      </c>
      <c r="M64" s="89">
        <f t="shared" si="5"/>
        <v>606.22928947788284</v>
      </c>
    </row>
    <row r="65" spans="1:13" x14ac:dyDescent="0.25">
      <c r="A65" s="82">
        <v>61021</v>
      </c>
      <c r="B65" s="82" t="s">
        <v>67</v>
      </c>
      <c r="C65" s="82" t="s">
        <v>57</v>
      </c>
      <c r="D65" s="83">
        <v>5157184.1900000004</v>
      </c>
      <c r="E65" s="11">
        <f t="shared" si="6"/>
        <v>2.4156961177778987E-3</v>
      </c>
      <c r="F65" s="89">
        <f t="shared" si="7"/>
        <v>4407.4858808081317</v>
      </c>
      <c r="G65" s="89">
        <f t="shared" si="0"/>
        <v>338723.34580351843</v>
      </c>
      <c r="H65" s="89">
        <f t="shared" si="8"/>
        <v>16199.926568982864</v>
      </c>
      <c r="I65" s="89">
        <f t="shared" si="1"/>
        <v>496823.65892356797</v>
      </c>
      <c r="J65" s="89">
        <f t="shared" si="2"/>
        <v>84473.607891972933</v>
      </c>
      <c r="K65" s="89">
        <f t="shared" si="3"/>
        <v>139787.44457409356</v>
      </c>
      <c r="L65" s="89">
        <f t="shared" si="4"/>
        <v>2417.3387911379878</v>
      </c>
      <c r="M65" s="89">
        <f t="shared" si="5"/>
        <v>1546.0455153778553</v>
      </c>
    </row>
    <row r="66" spans="1:13" x14ac:dyDescent="0.25">
      <c r="A66" s="82">
        <v>61024</v>
      </c>
      <c r="B66" s="82" t="s">
        <v>68</v>
      </c>
      <c r="C66" s="82" t="s">
        <v>57</v>
      </c>
      <c r="D66" s="83">
        <v>2604438.2200000002</v>
      </c>
      <c r="E66" s="11">
        <f t="shared" si="6"/>
        <v>1.2199547398842041E-3</v>
      </c>
      <c r="F66" s="89">
        <f t="shared" si="7"/>
        <v>2225.8318220135279</v>
      </c>
      <c r="G66" s="89">
        <f t="shared" si="0"/>
        <v>171059.24382680617</v>
      </c>
      <c r="H66" s="89">
        <f t="shared" si="8"/>
        <v>8181.1520323947234</v>
      </c>
      <c r="I66" s="89">
        <f t="shared" si="1"/>
        <v>250901.74758733687</v>
      </c>
      <c r="J66" s="89">
        <f t="shared" si="2"/>
        <v>42660.158115304373</v>
      </c>
      <c r="K66" s="89">
        <f t="shared" si="3"/>
        <v>70594.291363656113</v>
      </c>
      <c r="L66" s="89">
        <f t="shared" si="4"/>
        <v>1220.7843091073253</v>
      </c>
      <c r="M66" s="89">
        <f t="shared" si="5"/>
        <v>780.77103352589063</v>
      </c>
    </row>
    <row r="67" spans="1:13" x14ac:dyDescent="0.25">
      <c r="A67" s="82">
        <v>61027</v>
      </c>
      <c r="B67" s="82" t="s">
        <v>69</v>
      </c>
      <c r="C67" s="82" t="s">
        <v>57</v>
      </c>
      <c r="D67" s="83">
        <v>2115610.06</v>
      </c>
      <c r="E67" s="11">
        <f t="shared" si="6"/>
        <v>9.909808958508163E-4</v>
      </c>
      <c r="F67" s="89">
        <f t="shared" si="7"/>
        <v>1808.0644640977314</v>
      </c>
      <c r="G67" s="89">
        <f t="shared" ref="G67:G130" si="9">$G$289*E67</f>
        <v>138953.05878900213</v>
      </c>
      <c r="H67" s="89">
        <f t="shared" si="8"/>
        <v>6645.62799348096</v>
      </c>
      <c r="I67" s="89">
        <f t="shared" ref="I67:I130" si="10">$I$289*E67</f>
        <v>203809.88774897897</v>
      </c>
      <c r="J67" s="89">
        <f t="shared" ref="J67:J130" si="11">$J$289*E67</f>
        <v>34653.254193884692</v>
      </c>
      <c r="K67" s="89">
        <f t="shared" ref="K67:K130" si="12">$K$289*E67</f>
        <v>57344.417633190009</v>
      </c>
      <c r="L67" s="89">
        <f t="shared" ref="L67:L130" si="13">$L$289*E67</f>
        <v>991.65476285999489</v>
      </c>
      <c r="M67" s="89">
        <f t="shared" ref="M67:M130" si="14">$M$289*E67</f>
        <v>634.22777334452246</v>
      </c>
    </row>
    <row r="68" spans="1:13" x14ac:dyDescent="0.25">
      <c r="A68" s="82">
        <v>61030</v>
      </c>
      <c r="B68" s="82" t="s">
        <v>70</v>
      </c>
      <c r="C68" s="82" t="s">
        <v>57</v>
      </c>
      <c r="D68" s="83">
        <v>2076525.41</v>
      </c>
      <c r="E68" s="11">
        <f t="shared" ref="E68:E131" si="15">D68/$D$289</f>
        <v>9.7267310737725625E-4</v>
      </c>
      <c r="F68" s="89">
        <f t="shared" ref="F68:F131" si="16">$F$289*E68</f>
        <v>1774.6615378719516</v>
      </c>
      <c r="G68" s="89">
        <f t="shared" si="9"/>
        <v>136385.98285573794</v>
      </c>
      <c r="H68" s="89">
        <f t="shared" si="8"/>
        <v>6522.8539298355035</v>
      </c>
      <c r="I68" s="89">
        <f t="shared" si="10"/>
        <v>200044.62009412193</v>
      </c>
      <c r="J68" s="89">
        <f t="shared" si="11"/>
        <v>34013.055729556618</v>
      </c>
      <c r="K68" s="89">
        <f t="shared" si="12"/>
        <v>56285.013286886671</v>
      </c>
      <c r="L68" s="89">
        <f t="shared" si="13"/>
        <v>973.33452509027279</v>
      </c>
      <c r="M68" s="89">
        <f t="shared" si="14"/>
        <v>622.51078872144399</v>
      </c>
    </row>
    <row r="69" spans="1:13" x14ac:dyDescent="0.25">
      <c r="A69" s="82">
        <v>61032</v>
      </c>
      <c r="B69" s="82" t="s">
        <v>71</v>
      </c>
      <c r="C69" s="82" t="s">
        <v>57</v>
      </c>
      <c r="D69" s="83">
        <v>2479911.94</v>
      </c>
      <c r="E69" s="11">
        <f t="shared" si="15"/>
        <v>1.1616249149109907E-3</v>
      </c>
      <c r="F69" s="89">
        <f t="shared" si="16"/>
        <v>2119.4078897534009</v>
      </c>
      <c r="G69" s="89">
        <f t="shared" si="9"/>
        <v>162880.37011431507</v>
      </c>
      <c r="H69" s="89">
        <f t="shared" ref="H69:H132" si="17">$H$289*E69</f>
        <v>7789.9857452141605</v>
      </c>
      <c r="I69" s="89">
        <f t="shared" si="10"/>
        <v>238905.35580018593</v>
      </c>
      <c r="J69" s="89">
        <f t="shared" si="11"/>
        <v>40620.443464553064</v>
      </c>
      <c r="K69" s="89">
        <f t="shared" si="12"/>
        <v>67218.959046212156</v>
      </c>
      <c r="L69" s="89">
        <f t="shared" si="13"/>
        <v>1162.4148198531302</v>
      </c>
      <c r="M69" s="89">
        <f t="shared" si="14"/>
        <v>743.43994554303401</v>
      </c>
    </row>
    <row r="70" spans="1:13" x14ac:dyDescent="0.25">
      <c r="A70" s="82">
        <v>61033</v>
      </c>
      <c r="B70" s="82" t="s">
        <v>72</v>
      </c>
      <c r="C70" s="82" t="s">
        <v>57</v>
      </c>
      <c r="D70" s="83">
        <v>2816341.36</v>
      </c>
      <c r="E70" s="11">
        <f t="shared" si="15"/>
        <v>1.3192130897479786E-3</v>
      </c>
      <c r="F70" s="89">
        <f t="shared" si="16"/>
        <v>2406.9306665069821</v>
      </c>
      <c r="G70" s="89">
        <f t="shared" si="9"/>
        <v>184977.02103287322</v>
      </c>
      <c r="H70" s="89">
        <f t="shared" si="17"/>
        <v>8846.7895549779332</v>
      </c>
      <c r="I70" s="89">
        <f t="shared" si="10"/>
        <v>271315.69626040006</v>
      </c>
      <c r="J70" s="89">
        <f t="shared" si="11"/>
        <v>46131.087618684753</v>
      </c>
      <c r="K70" s="89">
        <f t="shared" si="12"/>
        <v>76338.006799545255</v>
      </c>
      <c r="L70" s="89">
        <f t="shared" si="13"/>
        <v>1320.1101546490072</v>
      </c>
      <c r="M70" s="89">
        <f t="shared" si="14"/>
        <v>844.29637743870637</v>
      </c>
    </row>
    <row r="71" spans="1:13" x14ac:dyDescent="0.25">
      <c r="A71" s="82">
        <v>61043</v>
      </c>
      <c r="B71" s="82" t="s">
        <v>73</v>
      </c>
      <c r="C71" s="82" t="s">
        <v>57</v>
      </c>
      <c r="D71" s="83">
        <v>5197594.7</v>
      </c>
      <c r="E71" s="11">
        <f t="shared" si="15"/>
        <v>2.4346249573399432E-3</v>
      </c>
      <c r="F71" s="89">
        <f t="shared" si="16"/>
        <v>4442.0219271658734</v>
      </c>
      <c r="G71" s="89">
        <f t="shared" si="9"/>
        <v>341377.50409000507</v>
      </c>
      <c r="H71" s="89">
        <f t="shared" si="17"/>
        <v>16326.865470231442</v>
      </c>
      <c r="I71" s="89">
        <f t="shared" si="10"/>
        <v>500716.65492632799</v>
      </c>
      <c r="J71" s="89">
        <f t="shared" si="11"/>
        <v>85135.523668235837</v>
      </c>
      <c r="K71" s="89">
        <f t="shared" si="12"/>
        <v>140882.7868614195</v>
      </c>
      <c r="L71" s="89">
        <f t="shared" si="13"/>
        <v>2436.2805023109345</v>
      </c>
      <c r="M71" s="89">
        <f t="shared" si="14"/>
        <v>1558.1599726975637</v>
      </c>
    </row>
    <row r="72" spans="1:13" x14ac:dyDescent="0.25">
      <c r="A72" s="82">
        <v>61045</v>
      </c>
      <c r="B72" s="82" t="s">
        <v>74</v>
      </c>
      <c r="C72" s="82" t="s">
        <v>57</v>
      </c>
      <c r="D72" s="83">
        <v>8008982.9000000004</v>
      </c>
      <c r="E72" s="11">
        <f t="shared" si="15"/>
        <v>3.7515179187112909E-3</v>
      </c>
      <c r="F72" s="89">
        <f t="shared" si="16"/>
        <v>6844.7194730471247</v>
      </c>
      <c r="G72" s="89">
        <f t="shared" si="9"/>
        <v>526029.20206562674</v>
      </c>
      <c r="H72" s="89">
        <f t="shared" si="17"/>
        <v>25158.095986530865</v>
      </c>
      <c r="I72" s="89">
        <f t="shared" si="10"/>
        <v>771555.18244817387</v>
      </c>
      <c r="J72" s="89">
        <f t="shared" si="11"/>
        <v>131185.47955296439</v>
      </c>
      <c r="K72" s="89">
        <f t="shared" si="12"/>
        <v>217086.53636988153</v>
      </c>
      <c r="L72" s="89">
        <f t="shared" si="13"/>
        <v>3754.0689508960145</v>
      </c>
      <c r="M72" s="89">
        <f t="shared" si="14"/>
        <v>2400.971467975226</v>
      </c>
    </row>
    <row r="73" spans="1:13" x14ac:dyDescent="0.25">
      <c r="A73" s="82">
        <v>61049</v>
      </c>
      <c r="B73" s="82" t="s">
        <v>75</v>
      </c>
      <c r="C73" s="82" t="s">
        <v>57</v>
      </c>
      <c r="D73" s="83">
        <v>3635018.16</v>
      </c>
      <c r="E73" s="11">
        <f t="shared" si="15"/>
        <v>1.7026925806123206E-3</v>
      </c>
      <c r="F73" s="89">
        <f t="shared" si="16"/>
        <v>3106.596667178791</v>
      </c>
      <c r="G73" s="89">
        <f t="shared" si="9"/>
        <v>238747.6320119079</v>
      </c>
      <c r="H73" s="89">
        <f t="shared" si="17"/>
        <v>11418.445628353484</v>
      </c>
      <c r="I73" s="89">
        <f t="shared" si="10"/>
        <v>350183.92905311682</v>
      </c>
      <c r="J73" s="89">
        <f t="shared" si="11"/>
        <v>59540.843882103218</v>
      </c>
      <c r="K73" s="89">
        <f t="shared" si="12"/>
        <v>98528.553731338339</v>
      </c>
      <c r="L73" s="89">
        <f t="shared" si="13"/>
        <v>1703.8504115671369</v>
      </c>
      <c r="M73" s="89">
        <f t="shared" si="14"/>
        <v>1089.7232515918852</v>
      </c>
    </row>
    <row r="74" spans="1:13" x14ac:dyDescent="0.25">
      <c r="A74" s="82">
        <v>61050</v>
      </c>
      <c r="B74" s="82" t="s">
        <v>76</v>
      </c>
      <c r="C74" s="82" t="s">
        <v>57</v>
      </c>
      <c r="D74" s="83">
        <v>4556562.3499999996</v>
      </c>
      <c r="E74" s="11">
        <f t="shared" si="15"/>
        <v>2.134356574010194E-3</v>
      </c>
      <c r="F74" s="89">
        <f t="shared" si="16"/>
        <v>3894.176256413079</v>
      </c>
      <c r="G74" s="89">
        <f t="shared" si="9"/>
        <v>299274.56295764813</v>
      </c>
      <c r="H74" s="89">
        <f t="shared" si="17"/>
        <v>14313.232329402606</v>
      </c>
      <c r="I74" s="89">
        <f t="shared" si="10"/>
        <v>438962.01792249177</v>
      </c>
      <c r="J74" s="89">
        <f t="shared" si="11"/>
        <v>74635.546668195835</v>
      </c>
      <c r="K74" s="89">
        <f t="shared" si="12"/>
        <v>123507.36050577757</v>
      </c>
      <c r="L74" s="89">
        <f t="shared" si="13"/>
        <v>2135.8079364805208</v>
      </c>
      <c r="M74" s="89">
        <f t="shared" si="14"/>
        <v>1365.9882073665242</v>
      </c>
    </row>
    <row r="75" spans="1:13" x14ac:dyDescent="0.25">
      <c r="A75" s="82">
        <v>61051</v>
      </c>
      <c r="B75" s="82" t="s">
        <v>77</v>
      </c>
      <c r="C75" s="82" t="s">
        <v>57</v>
      </c>
      <c r="D75" s="83">
        <v>4117933.69</v>
      </c>
      <c r="E75" s="11">
        <f t="shared" si="15"/>
        <v>1.9288968673038252E-3</v>
      </c>
      <c r="F75" s="89">
        <f t="shared" si="16"/>
        <v>3519.3109123331751</v>
      </c>
      <c r="G75" s="89">
        <f t="shared" si="9"/>
        <v>270465.47609807755</v>
      </c>
      <c r="H75" s="89">
        <f t="shared" si="17"/>
        <v>12935.396708012602</v>
      </c>
      <c r="I75" s="89">
        <f t="shared" si="10"/>
        <v>396706.18843466771</v>
      </c>
      <c r="J75" s="89">
        <f t="shared" si="11"/>
        <v>67450.900149875233</v>
      </c>
      <c r="K75" s="89">
        <f t="shared" si="12"/>
        <v>111618.16337040068</v>
      </c>
      <c r="L75" s="89">
        <f t="shared" si="13"/>
        <v>1930.2085171735916</v>
      </c>
      <c r="M75" s="89">
        <f t="shared" si="14"/>
        <v>1234.4939950744481</v>
      </c>
    </row>
    <row r="76" spans="1:13" x14ac:dyDescent="0.25">
      <c r="A76" s="82">
        <v>61052</v>
      </c>
      <c r="B76" s="82" t="s">
        <v>78</v>
      </c>
      <c r="C76" s="82" t="s">
        <v>57</v>
      </c>
      <c r="D76" s="83">
        <v>3454426.41</v>
      </c>
      <c r="E76" s="11">
        <f t="shared" si="15"/>
        <v>1.6181009171569733E-3</v>
      </c>
      <c r="F76" s="89">
        <f t="shared" si="16"/>
        <v>2952.2574853712408</v>
      </c>
      <c r="G76" s="89">
        <f t="shared" si="9"/>
        <v>226886.38379371839</v>
      </c>
      <c r="H76" s="89">
        <f t="shared" si="17"/>
        <v>10851.164534411382</v>
      </c>
      <c r="I76" s="89">
        <f t="shared" si="10"/>
        <v>332786.4015069055</v>
      </c>
      <c r="J76" s="89">
        <f t="shared" si="11"/>
        <v>56582.788455732021</v>
      </c>
      <c r="K76" s="89">
        <f t="shared" si="12"/>
        <v>93633.545464498908</v>
      </c>
      <c r="L76" s="89">
        <f t="shared" si="13"/>
        <v>1619.20122578064</v>
      </c>
      <c r="M76" s="89">
        <f t="shared" si="14"/>
        <v>1035.584586980463</v>
      </c>
    </row>
    <row r="77" spans="1:13" x14ac:dyDescent="0.25">
      <c r="A77" s="82">
        <v>61053</v>
      </c>
      <c r="B77" s="82" t="s">
        <v>57</v>
      </c>
      <c r="C77" s="82" t="s">
        <v>57</v>
      </c>
      <c r="D77" s="83">
        <v>21159399.789999999</v>
      </c>
      <c r="E77" s="11">
        <f t="shared" si="15"/>
        <v>9.9113543445524047E-3</v>
      </c>
      <c r="F77" s="89">
        <f t="shared" si="16"/>
        <v>18083.464228722754</v>
      </c>
      <c r="G77" s="89">
        <f t="shared" si="9"/>
        <v>1389747.2783618115</v>
      </c>
      <c r="H77" s="89">
        <f t="shared" si="17"/>
        <v>66466.643465327026</v>
      </c>
      <c r="I77" s="89">
        <f t="shared" si="10"/>
        <v>2038416.7090015013</v>
      </c>
      <c r="J77" s="89">
        <f t="shared" si="11"/>
        <v>346586.58198708901</v>
      </c>
      <c r="K77" s="89">
        <f t="shared" si="12"/>
        <v>573533.60213525966</v>
      </c>
      <c r="L77" s="89">
        <f t="shared" si="13"/>
        <v>9918.0940655067006</v>
      </c>
      <c r="M77" s="89">
        <f t="shared" si="14"/>
        <v>6343.2667805135388</v>
      </c>
    </row>
    <row r="78" spans="1:13" x14ac:dyDescent="0.25">
      <c r="A78" s="82">
        <v>61054</v>
      </c>
      <c r="B78" s="82" t="s">
        <v>79</v>
      </c>
      <c r="C78" s="82" t="s">
        <v>57</v>
      </c>
      <c r="D78" s="83">
        <v>4661728.03</v>
      </c>
      <c r="E78" s="11">
        <f t="shared" si="15"/>
        <v>2.183617627239994E-3</v>
      </c>
      <c r="F78" s="89">
        <f t="shared" si="16"/>
        <v>3984.054033251914</v>
      </c>
      <c r="G78" s="89">
        <f t="shared" si="9"/>
        <v>306181.83438347286</v>
      </c>
      <c r="H78" s="89">
        <f t="shared" si="17"/>
        <v>14643.582425658748</v>
      </c>
      <c r="I78" s="89">
        <f t="shared" si="10"/>
        <v>449093.28258278791</v>
      </c>
      <c r="J78" s="89">
        <f t="shared" si="11"/>
        <v>76358.138704609548</v>
      </c>
      <c r="K78" s="89">
        <f t="shared" si="12"/>
        <v>126357.91637551021</v>
      </c>
      <c r="L78" s="89">
        <f t="shared" si="13"/>
        <v>2185.102487226517</v>
      </c>
      <c r="M78" s="89">
        <f t="shared" si="14"/>
        <v>1397.5152814335961</v>
      </c>
    </row>
    <row r="79" spans="1:13" x14ac:dyDescent="0.25">
      <c r="A79" s="82">
        <v>61055</v>
      </c>
      <c r="B79" s="82" t="s">
        <v>80</v>
      </c>
      <c r="C79" s="82" t="s">
        <v>57</v>
      </c>
      <c r="D79" s="83">
        <v>1926908.58</v>
      </c>
      <c r="E79" s="11">
        <f t="shared" si="15"/>
        <v>9.0259052314726866E-4</v>
      </c>
      <c r="F79" s="89">
        <f t="shared" si="16"/>
        <v>1646.7944612926547</v>
      </c>
      <c r="G79" s="89">
        <f t="shared" si="9"/>
        <v>126559.16430921709</v>
      </c>
      <c r="H79" s="89">
        <f t="shared" si="17"/>
        <v>6052.8723332534382</v>
      </c>
      <c r="I79" s="89">
        <f t="shared" si="10"/>
        <v>185631.09942497837</v>
      </c>
      <c r="J79" s="89">
        <f t="shared" si="11"/>
        <v>31562.363071348504</v>
      </c>
      <c r="K79" s="89">
        <f t="shared" si="12"/>
        <v>52229.592041407253</v>
      </c>
      <c r="L79" s="89">
        <f t="shared" si="13"/>
        <v>903.20428470300885</v>
      </c>
      <c r="M79" s="89">
        <f t="shared" si="14"/>
        <v>577.65793481425192</v>
      </c>
    </row>
    <row r="80" spans="1:13" x14ac:dyDescent="0.25">
      <c r="A80" s="82">
        <v>61057</v>
      </c>
      <c r="B80" s="82" t="s">
        <v>81</v>
      </c>
      <c r="C80" s="82" t="s">
        <v>57</v>
      </c>
      <c r="D80" s="83">
        <v>3561161.94</v>
      </c>
      <c r="E80" s="11">
        <f t="shared" si="15"/>
        <v>1.668097309752361E-3</v>
      </c>
      <c r="F80" s="89">
        <f t="shared" si="16"/>
        <v>3043.4769035893778</v>
      </c>
      <c r="G80" s="89">
        <f t="shared" si="9"/>
        <v>233896.76281175221</v>
      </c>
      <c r="H80" s="89">
        <f t="shared" si="17"/>
        <v>11186.44589815524</v>
      </c>
      <c r="I80" s="89">
        <f t="shared" si="10"/>
        <v>343068.89959075738</v>
      </c>
      <c r="J80" s="89">
        <f t="shared" si="11"/>
        <v>58331.094309698805</v>
      </c>
      <c r="K80" s="89">
        <f t="shared" si="12"/>
        <v>96526.652717269244</v>
      </c>
      <c r="L80" s="89">
        <f t="shared" si="13"/>
        <v>1669.2316159229927</v>
      </c>
      <c r="M80" s="89">
        <f t="shared" si="14"/>
        <v>1067.5822782415109</v>
      </c>
    </row>
    <row r="81" spans="1:13" x14ac:dyDescent="0.25">
      <c r="A81" s="82">
        <v>61059</v>
      </c>
      <c r="B81" s="82" t="s">
        <v>82</v>
      </c>
      <c r="C81" s="82" t="s">
        <v>57</v>
      </c>
      <c r="D81" s="83">
        <v>7755516.9000000004</v>
      </c>
      <c r="E81" s="11">
        <f t="shared" si="15"/>
        <v>3.6327909526711866E-3</v>
      </c>
      <c r="F81" s="89">
        <f t="shared" si="16"/>
        <v>6628.0997489676338</v>
      </c>
      <c r="G81" s="89">
        <f t="shared" si="9"/>
        <v>509381.58033943153</v>
      </c>
      <c r="H81" s="89">
        <f t="shared" si="17"/>
        <v>24361.899760750181</v>
      </c>
      <c r="I81" s="89">
        <f t="shared" si="10"/>
        <v>747137.22472292907</v>
      </c>
      <c r="J81" s="89">
        <f t="shared" si="11"/>
        <v>127033.75901921577</v>
      </c>
      <c r="K81" s="89">
        <f t="shared" si="12"/>
        <v>210216.24376037574</v>
      </c>
      <c r="L81" s="89">
        <f t="shared" si="13"/>
        <v>3635.2612505190032</v>
      </c>
      <c r="M81" s="89">
        <f t="shared" si="14"/>
        <v>2324.9862097095593</v>
      </c>
    </row>
    <row r="82" spans="1:13" x14ac:dyDescent="0.25">
      <c r="A82" s="82">
        <v>61060</v>
      </c>
      <c r="B82" s="82" t="s">
        <v>83</v>
      </c>
      <c r="C82" s="82" t="s">
        <v>57</v>
      </c>
      <c r="D82" s="83">
        <v>5718688.21</v>
      </c>
      <c r="E82" s="11">
        <f t="shared" si="15"/>
        <v>2.6787123357871071E-3</v>
      </c>
      <c r="F82" s="89">
        <f t="shared" si="16"/>
        <v>4887.3642308902927</v>
      </c>
      <c r="G82" s="89">
        <f t="shared" si="9"/>
        <v>375602.8741138163</v>
      </c>
      <c r="H82" s="89">
        <f t="shared" si="17"/>
        <v>17963.742550158571</v>
      </c>
      <c r="I82" s="89">
        <f t="shared" si="10"/>
        <v>550916.83679718827</v>
      </c>
      <c r="J82" s="89">
        <f t="shared" si="11"/>
        <v>93670.927333698462</v>
      </c>
      <c r="K82" s="89">
        <f t="shared" si="12"/>
        <v>155007.2252106042</v>
      </c>
      <c r="L82" s="89">
        <f t="shared" si="13"/>
        <v>2680.5338601754424</v>
      </c>
      <c r="M82" s="89">
        <f t="shared" si="14"/>
        <v>1714.3758949037485</v>
      </c>
    </row>
    <row r="83" spans="1:13" x14ac:dyDescent="0.25">
      <c r="A83" s="82">
        <v>61061</v>
      </c>
      <c r="B83" s="82" t="s">
        <v>84</v>
      </c>
      <c r="C83" s="82" t="s">
        <v>57</v>
      </c>
      <c r="D83" s="83">
        <v>8903752.6799999997</v>
      </c>
      <c r="E83" s="11">
        <f t="shared" si="15"/>
        <v>4.1706404096322489E-3</v>
      </c>
      <c r="F83" s="89">
        <f t="shared" si="16"/>
        <v>7609.4168401822308</v>
      </c>
      <c r="G83" s="89">
        <f t="shared" si="9"/>
        <v>584797.59241964237</v>
      </c>
      <c r="H83" s="89">
        <f t="shared" si="17"/>
        <v>27968.777978508533</v>
      </c>
      <c r="I83" s="89">
        <f t="shared" si="10"/>
        <v>857753.92571893451</v>
      </c>
      <c r="J83" s="89">
        <f t="shared" si="11"/>
        <v>145841.62305388265</v>
      </c>
      <c r="K83" s="89">
        <f t="shared" si="12"/>
        <v>241339.61254871081</v>
      </c>
      <c r="L83" s="89">
        <f t="shared" si="13"/>
        <v>4173.4764451107985</v>
      </c>
      <c r="M83" s="89">
        <f t="shared" si="14"/>
        <v>2669.2098621646392</v>
      </c>
    </row>
    <row r="84" spans="1:13" x14ac:dyDescent="0.25">
      <c r="A84" s="82">
        <v>61101</v>
      </c>
      <c r="B84" s="82" t="s">
        <v>85</v>
      </c>
      <c r="C84" s="82" t="s">
        <v>86</v>
      </c>
      <c r="D84" s="83">
        <v>5509555.3899999997</v>
      </c>
      <c r="E84" s="11">
        <f t="shared" si="15"/>
        <v>2.5807516419740855E-3</v>
      </c>
      <c r="F84" s="89">
        <f t="shared" si="16"/>
        <v>4708.6329858145582</v>
      </c>
      <c r="G84" s="89">
        <f t="shared" si="9"/>
        <v>361867.05125042441</v>
      </c>
      <c r="H84" s="89">
        <f t="shared" si="17"/>
        <v>17306.807253231676</v>
      </c>
      <c r="I84" s="89">
        <f t="shared" si="10"/>
        <v>530769.77029627189</v>
      </c>
      <c r="J84" s="89">
        <f t="shared" si="11"/>
        <v>90245.375097600685</v>
      </c>
      <c r="K84" s="89">
        <f t="shared" si="12"/>
        <v>149338.60035499785</v>
      </c>
      <c r="L84" s="89">
        <f t="shared" si="13"/>
        <v>2582.5065530906277</v>
      </c>
      <c r="M84" s="89">
        <f t="shared" si="14"/>
        <v>1651.6810508634146</v>
      </c>
    </row>
    <row r="85" spans="1:13" x14ac:dyDescent="0.25">
      <c r="A85" s="82">
        <v>61105</v>
      </c>
      <c r="B85" s="82" t="s">
        <v>87</v>
      </c>
      <c r="C85" s="82" t="s">
        <v>86</v>
      </c>
      <c r="D85" s="83">
        <v>1441234.86</v>
      </c>
      <c r="E85" s="11">
        <f t="shared" si="15"/>
        <v>6.7509426226410832E-4</v>
      </c>
      <c r="F85" s="89">
        <f t="shared" si="16"/>
        <v>1231.7229833861109</v>
      </c>
      <c r="G85" s="89">
        <f t="shared" si="9"/>
        <v>94660.162577568408</v>
      </c>
      <c r="H85" s="89">
        <f t="shared" si="17"/>
        <v>4527.2571311164083</v>
      </c>
      <c r="I85" s="89">
        <f t="shared" si="10"/>
        <v>138843.12642969537</v>
      </c>
      <c r="J85" s="89">
        <f t="shared" si="11"/>
        <v>23607.128223179188</v>
      </c>
      <c r="K85" s="89">
        <f t="shared" si="12"/>
        <v>39065.220610338816</v>
      </c>
      <c r="L85" s="89">
        <f t="shared" si="13"/>
        <v>675.55332636244793</v>
      </c>
      <c r="M85" s="89">
        <f t="shared" si="14"/>
        <v>432.06032784902931</v>
      </c>
    </row>
    <row r="86" spans="1:13" x14ac:dyDescent="0.25">
      <c r="A86" s="82">
        <v>61106</v>
      </c>
      <c r="B86" s="82" t="s">
        <v>88</v>
      </c>
      <c r="C86" s="82" t="s">
        <v>86</v>
      </c>
      <c r="D86" s="83">
        <v>2182093.15</v>
      </c>
      <c r="E86" s="11">
        <f t="shared" si="15"/>
        <v>1.0221224910496643E-3</v>
      </c>
      <c r="F86" s="89">
        <f t="shared" si="16"/>
        <v>1864.8829273699337</v>
      </c>
      <c r="G86" s="89">
        <f t="shared" si="9"/>
        <v>143319.66154246253</v>
      </c>
      <c r="H86" s="89">
        <f t="shared" si="17"/>
        <v>6854.4669909647946</v>
      </c>
      <c r="I86" s="89">
        <f t="shared" si="10"/>
        <v>210214.61769723101</v>
      </c>
      <c r="J86" s="89">
        <f t="shared" si="11"/>
        <v>35742.233425418934</v>
      </c>
      <c r="K86" s="89">
        <f t="shared" si="12"/>
        <v>59146.467146277013</v>
      </c>
      <c r="L86" s="89">
        <f t="shared" si="13"/>
        <v>1022.8175343435781</v>
      </c>
      <c r="M86" s="89">
        <f t="shared" si="14"/>
        <v>654.15839427178514</v>
      </c>
    </row>
    <row r="87" spans="1:13" x14ac:dyDescent="0.25">
      <c r="A87" s="82">
        <v>61107</v>
      </c>
      <c r="B87" s="82" t="s">
        <v>89</v>
      </c>
      <c r="C87" s="82" t="s">
        <v>86</v>
      </c>
      <c r="D87" s="83">
        <v>1656212.8</v>
      </c>
      <c r="E87" s="11">
        <f t="shared" si="15"/>
        <v>7.7579289080502336E-4</v>
      </c>
      <c r="F87" s="89">
        <f t="shared" si="16"/>
        <v>1415.4496451315813</v>
      </c>
      <c r="G87" s="89">
        <f t="shared" si="9"/>
        <v>108779.89234249426</v>
      </c>
      <c r="H87" s="89">
        <f t="shared" si="17"/>
        <v>5202.5533225350055</v>
      </c>
      <c r="I87" s="89">
        <f t="shared" si="10"/>
        <v>159553.28972883697</v>
      </c>
      <c r="J87" s="89">
        <f t="shared" si="11"/>
        <v>27128.422313120172</v>
      </c>
      <c r="K87" s="89">
        <f t="shared" si="12"/>
        <v>44892.279673048542</v>
      </c>
      <c r="L87" s="89">
        <f t="shared" si="13"/>
        <v>776.32042997077076</v>
      </c>
      <c r="M87" s="89">
        <f t="shared" si="14"/>
        <v>496.50745011521497</v>
      </c>
    </row>
    <row r="88" spans="1:13" x14ac:dyDescent="0.25">
      <c r="A88" s="82">
        <v>61108</v>
      </c>
      <c r="B88" s="82" t="s">
        <v>86</v>
      </c>
      <c r="C88" s="82" t="s">
        <v>86</v>
      </c>
      <c r="D88" s="83">
        <v>52433101.850000001</v>
      </c>
      <c r="E88" s="11">
        <f t="shared" si="15"/>
        <v>2.4560387202710737E-2</v>
      </c>
      <c r="F88" s="89">
        <f t="shared" si="16"/>
        <v>44810.917659089791</v>
      </c>
      <c r="G88" s="89">
        <f t="shared" si="9"/>
        <v>3443800.926080294</v>
      </c>
      <c r="H88" s="89">
        <f t="shared" si="17"/>
        <v>164704.68543687975</v>
      </c>
      <c r="I88" s="89">
        <f t="shared" si="10"/>
        <v>5051207.1219680635</v>
      </c>
      <c r="J88" s="89">
        <f t="shared" si="11"/>
        <v>858843.33835219883</v>
      </c>
      <c r="K88" s="89">
        <f t="shared" si="12"/>
        <v>1421219.2251959643</v>
      </c>
      <c r="L88" s="89">
        <f t="shared" si="13"/>
        <v>24577.088266008581</v>
      </c>
      <c r="M88" s="89">
        <f t="shared" si="14"/>
        <v>15718.647809734872</v>
      </c>
    </row>
    <row r="89" spans="1:13" x14ac:dyDescent="0.25">
      <c r="A89" s="82">
        <v>61109</v>
      </c>
      <c r="B89" s="82" t="s">
        <v>90</v>
      </c>
      <c r="C89" s="82" t="s">
        <v>86</v>
      </c>
      <c r="D89" s="83">
        <v>2311552.7000000002</v>
      </c>
      <c r="E89" s="11">
        <f t="shared" si="15"/>
        <v>1.0827631276495127E-3</v>
      </c>
      <c r="F89" s="89">
        <f t="shared" si="16"/>
        <v>1975.5229816590891</v>
      </c>
      <c r="G89" s="89">
        <f t="shared" si="9"/>
        <v>151822.55193897904</v>
      </c>
      <c r="H89" s="89">
        <f t="shared" si="17"/>
        <v>7261.1298376632294</v>
      </c>
      <c r="I89" s="89">
        <f t="shared" si="10"/>
        <v>222686.26209541151</v>
      </c>
      <c r="J89" s="89">
        <f t="shared" si="11"/>
        <v>37862.754016049854</v>
      </c>
      <c r="K89" s="89">
        <f t="shared" si="12"/>
        <v>62655.517628767549</v>
      </c>
      <c r="L89" s="89">
        <f t="shared" si="13"/>
        <v>1083.4994065763144</v>
      </c>
      <c r="M89" s="89">
        <f t="shared" si="14"/>
        <v>692.96840169568816</v>
      </c>
    </row>
    <row r="90" spans="1:13" x14ac:dyDescent="0.25">
      <c r="A90" s="82">
        <v>61110</v>
      </c>
      <c r="B90" s="82" t="s">
        <v>91</v>
      </c>
      <c r="C90" s="82" t="s">
        <v>86</v>
      </c>
      <c r="D90" s="83">
        <v>4242055.04</v>
      </c>
      <c r="E90" s="11">
        <f t="shared" si="15"/>
        <v>1.9870370174868948E-3</v>
      </c>
      <c r="F90" s="89">
        <f t="shared" si="16"/>
        <v>3625.3887791451893</v>
      </c>
      <c r="G90" s="89">
        <f t="shared" si="9"/>
        <v>278617.7540483537</v>
      </c>
      <c r="H90" s="89">
        <f t="shared" si="17"/>
        <v>13325.291014976074</v>
      </c>
      <c r="I90" s="89">
        <f t="shared" si="10"/>
        <v>408663.57079403871</v>
      </c>
      <c r="J90" s="89">
        <f t="shared" si="11"/>
        <v>69483.982131172932</v>
      </c>
      <c r="K90" s="89">
        <f t="shared" si="12"/>
        <v>114982.51990574226</v>
      </c>
      <c r="L90" s="89">
        <f t="shared" si="13"/>
        <v>1988.388202658786</v>
      </c>
      <c r="M90" s="89">
        <f t="shared" si="14"/>
        <v>1271.7036911916127</v>
      </c>
    </row>
    <row r="91" spans="1:13" x14ac:dyDescent="0.25">
      <c r="A91" s="82">
        <v>61111</v>
      </c>
      <c r="B91" s="82" t="s">
        <v>92</v>
      </c>
      <c r="C91" s="82" t="s">
        <v>86</v>
      </c>
      <c r="D91" s="83">
        <v>1855496.41</v>
      </c>
      <c r="E91" s="11">
        <f t="shared" si="15"/>
        <v>8.691400789755053E-4</v>
      </c>
      <c r="F91" s="89">
        <f t="shared" si="16"/>
        <v>1585.7634568923888</v>
      </c>
      <c r="G91" s="89">
        <f t="shared" si="9"/>
        <v>121868.82007051544</v>
      </c>
      <c r="H91" s="89">
        <f t="shared" si="17"/>
        <v>5828.5499380256415</v>
      </c>
      <c r="I91" s="89">
        <f t="shared" si="10"/>
        <v>178751.5205144815</v>
      </c>
      <c r="J91" s="89">
        <f t="shared" si="11"/>
        <v>30392.646531266015</v>
      </c>
      <c r="K91" s="89">
        <f t="shared" si="12"/>
        <v>50293.937934821864</v>
      </c>
      <c r="L91" s="89">
        <f t="shared" si="13"/>
        <v>869.73109422920868</v>
      </c>
      <c r="M91" s="89">
        <f t="shared" si="14"/>
        <v>556.24965054432334</v>
      </c>
    </row>
    <row r="92" spans="1:13" x14ac:dyDescent="0.25">
      <c r="A92" s="82">
        <v>61112</v>
      </c>
      <c r="B92" s="82" t="s">
        <v>93</v>
      </c>
      <c r="C92" s="82" t="s">
        <v>86</v>
      </c>
      <c r="D92" s="83">
        <v>655988.52</v>
      </c>
      <c r="E92" s="11">
        <f t="shared" si="15"/>
        <v>3.0727405938760341E-4</v>
      </c>
      <c r="F92" s="89">
        <f t="shared" si="16"/>
        <v>560.62766683387019</v>
      </c>
      <c r="G92" s="89">
        <f t="shared" si="9"/>
        <v>43085.260893716164</v>
      </c>
      <c r="H92" s="89">
        <f t="shared" si="17"/>
        <v>2060.6139828594619</v>
      </c>
      <c r="I92" s="89">
        <f t="shared" si="10"/>
        <v>63195.457969139577</v>
      </c>
      <c r="J92" s="89">
        <f t="shared" si="11"/>
        <v>10744.955964063724</v>
      </c>
      <c r="K92" s="89">
        <f t="shared" si="12"/>
        <v>17780.819048222063</v>
      </c>
      <c r="L92" s="89">
        <f t="shared" si="13"/>
        <v>307.48300574798697</v>
      </c>
      <c r="M92" s="89">
        <f t="shared" si="14"/>
        <v>196.65539800806619</v>
      </c>
    </row>
    <row r="93" spans="1:13" x14ac:dyDescent="0.25">
      <c r="A93" s="82">
        <v>61113</v>
      </c>
      <c r="B93" s="82" t="s">
        <v>94</v>
      </c>
      <c r="C93" s="82" t="s">
        <v>86</v>
      </c>
      <c r="D93" s="83">
        <v>4093919.99</v>
      </c>
      <c r="E93" s="11">
        <f t="shared" si="15"/>
        <v>1.91764851942128E-3</v>
      </c>
      <c r="F93" s="89">
        <f t="shared" si="16"/>
        <v>3498.7880766545136</v>
      </c>
      <c r="G93" s="89">
        <f t="shared" si="9"/>
        <v>268888.25866518193</v>
      </c>
      <c r="H93" s="89">
        <f t="shared" si="17"/>
        <v>12859.964037330818</v>
      </c>
      <c r="I93" s="89">
        <f t="shared" si="10"/>
        <v>394392.79921707365</v>
      </c>
      <c r="J93" s="89">
        <f t="shared" si="11"/>
        <v>67057.560722175753</v>
      </c>
      <c r="K93" s="89">
        <f t="shared" si="12"/>
        <v>110967.262872358</v>
      </c>
      <c r="L93" s="89">
        <f t="shared" si="13"/>
        <v>1918.9525204144863</v>
      </c>
      <c r="M93" s="89">
        <f t="shared" si="14"/>
        <v>1227.2950524296191</v>
      </c>
    </row>
    <row r="94" spans="1:13" x14ac:dyDescent="0.25">
      <c r="A94" s="82">
        <v>61114</v>
      </c>
      <c r="B94" s="82" t="s">
        <v>95</v>
      </c>
      <c r="C94" s="82" t="s">
        <v>86</v>
      </c>
      <c r="D94" s="83">
        <v>3750760.72</v>
      </c>
      <c r="E94" s="11">
        <f t="shared" si="15"/>
        <v>1.7569079901367331E-3</v>
      </c>
      <c r="F94" s="89">
        <f t="shared" si="16"/>
        <v>3205.5137661642721</v>
      </c>
      <c r="G94" s="89">
        <f t="shared" si="9"/>
        <v>246349.59186648979</v>
      </c>
      <c r="H94" s="89">
        <f t="shared" si="17"/>
        <v>11782.020188389917</v>
      </c>
      <c r="I94" s="89">
        <f t="shared" si="10"/>
        <v>361334.13040987321</v>
      </c>
      <c r="J94" s="89">
        <f t="shared" si="11"/>
        <v>61436.683020214972</v>
      </c>
      <c r="K94" s="89">
        <f t="shared" si="12"/>
        <v>101665.79996780904</v>
      </c>
      <c r="L94" s="89">
        <f t="shared" si="13"/>
        <v>1758.1026875700261</v>
      </c>
      <c r="M94" s="89">
        <f t="shared" si="14"/>
        <v>1124.4211136875092</v>
      </c>
    </row>
    <row r="95" spans="1:13" x14ac:dyDescent="0.25">
      <c r="A95" s="82">
        <v>61115</v>
      </c>
      <c r="B95" s="82" t="s">
        <v>96</v>
      </c>
      <c r="C95" s="82" t="s">
        <v>86</v>
      </c>
      <c r="D95" s="83">
        <v>2381712.44</v>
      </c>
      <c r="E95" s="11">
        <f t="shared" si="15"/>
        <v>1.1156269163563315E-3</v>
      </c>
      <c r="F95" s="89">
        <f t="shared" si="16"/>
        <v>2035.4836214304539</v>
      </c>
      <c r="G95" s="89">
        <f t="shared" si="9"/>
        <v>156430.63669957104</v>
      </c>
      <c r="H95" s="89">
        <f t="shared" si="17"/>
        <v>7481.5180561609923</v>
      </c>
      <c r="I95" s="89">
        <f t="shared" si="10"/>
        <v>229445.18662704164</v>
      </c>
      <c r="J95" s="89">
        <f t="shared" si="11"/>
        <v>39011.956012374671</v>
      </c>
      <c r="K95" s="89">
        <f t="shared" si="12"/>
        <v>64557.224142488711</v>
      </c>
      <c r="L95" s="89">
        <f t="shared" si="13"/>
        <v>1116.3855426594539</v>
      </c>
      <c r="M95" s="89">
        <f t="shared" si="14"/>
        <v>714.00122646805221</v>
      </c>
    </row>
    <row r="96" spans="1:13" x14ac:dyDescent="0.25">
      <c r="A96" s="82">
        <v>61116</v>
      </c>
      <c r="B96" s="82" t="s">
        <v>97</v>
      </c>
      <c r="C96" s="82" t="s">
        <v>86</v>
      </c>
      <c r="D96" s="83">
        <v>2847551.03</v>
      </c>
      <c r="E96" s="11">
        <f t="shared" si="15"/>
        <v>1.3338321291071543E-3</v>
      </c>
      <c r="F96" s="89">
        <f t="shared" si="16"/>
        <v>2433.603396198585</v>
      </c>
      <c r="G96" s="89">
        <f t="shared" si="9"/>
        <v>187026.86906124538</v>
      </c>
      <c r="H96" s="89">
        <f t="shared" si="17"/>
        <v>8944.82645721279</v>
      </c>
      <c r="I96" s="89">
        <f t="shared" si="10"/>
        <v>274322.31806639704</v>
      </c>
      <c r="J96" s="89">
        <f t="shared" si="11"/>
        <v>46642.295543181601</v>
      </c>
      <c r="K96" s="89">
        <f t="shared" si="12"/>
        <v>77183.956809195908</v>
      </c>
      <c r="L96" s="89">
        <f t="shared" si="13"/>
        <v>1334.7391349549471</v>
      </c>
      <c r="M96" s="89">
        <f t="shared" si="14"/>
        <v>853.65256262857872</v>
      </c>
    </row>
    <row r="97" spans="1:13" x14ac:dyDescent="0.25">
      <c r="A97" s="82">
        <v>61118</v>
      </c>
      <c r="B97" s="82" t="s">
        <v>98</v>
      </c>
      <c r="C97" s="82" t="s">
        <v>86</v>
      </c>
      <c r="D97" s="83">
        <v>1314475.6399999999</v>
      </c>
      <c r="E97" s="11">
        <f t="shared" si="15"/>
        <v>6.1571849743486046E-4</v>
      </c>
      <c r="F97" s="89">
        <f t="shared" si="16"/>
        <v>1123.3907129398517</v>
      </c>
      <c r="G97" s="89">
        <f t="shared" si="9"/>
        <v>86334.629587472824</v>
      </c>
      <c r="H97" s="89">
        <f t="shared" si="17"/>
        <v>4129.0766550489934</v>
      </c>
      <c r="I97" s="89">
        <f t="shared" si="10"/>
        <v>126631.62163124108</v>
      </c>
      <c r="J97" s="89">
        <f t="shared" si="11"/>
        <v>21530.838478140558</v>
      </c>
      <c r="K97" s="89">
        <f t="shared" si="12"/>
        <v>35629.363602484817</v>
      </c>
      <c r="L97" s="89">
        <f t="shared" si="13"/>
        <v>616.13718601311621</v>
      </c>
      <c r="M97" s="89">
        <f t="shared" si="14"/>
        <v>394.05983835831069</v>
      </c>
    </row>
    <row r="98" spans="1:13" x14ac:dyDescent="0.25">
      <c r="A98" s="82">
        <v>61119</v>
      </c>
      <c r="B98" s="82" t="s">
        <v>99</v>
      </c>
      <c r="C98" s="82" t="s">
        <v>86</v>
      </c>
      <c r="D98" s="83">
        <v>741949.7</v>
      </c>
      <c r="E98" s="11">
        <f t="shared" si="15"/>
        <v>3.4753946026435723E-4</v>
      </c>
      <c r="F98" s="89">
        <f t="shared" si="16"/>
        <v>634.09269604152507</v>
      </c>
      <c r="G98" s="89">
        <f t="shared" si="9"/>
        <v>48731.182665383283</v>
      </c>
      <c r="H98" s="89">
        <f t="shared" si="17"/>
        <v>2330.6382349471337</v>
      </c>
      <c r="I98" s="89">
        <f t="shared" si="10"/>
        <v>71476.633587376971</v>
      </c>
      <c r="J98" s="89">
        <f t="shared" si="11"/>
        <v>12152.982271778614</v>
      </c>
      <c r="K98" s="89">
        <f t="shared" si="12"/>
        <v>20110.829620284581</v>
      </c>
      <c r="L98" s="89">
        <f t="shared" si="13"/>
        <v>347.775787097337</v>
      </c>
      <c r="M98" s="89">
        <f t="shared" si="14"/>
        <v>222.42525456918864</v>
      </c>
    </row>
    <row r="99" spans="1:13" x14ac:dyDescent="0.25">
      <c r="A99" s="82">
        <v>61120</v>
      </c>
      <c r="B99" s="82" t="s">
        <v>100</v>
      </c>
      <c r="C99" s="82" t="s">
        <v>86</v>
      </c>
      <c r="D99" s="83">
        <v>15652245.050000001</v>
      </c>
      <c r="E99" s="11">
        <f t="shared" si="15"/>
        <v>7.3317272001086559E-3</v>
      </c>
      <c r="F99" s="89">
        <f t="shared" si="16"/>
        <v>13376.882911142246</v>
      </c>
      <c r="G99" s="89">
        <f t="shared" si="9"/>
        <v>1028037.9015651483</v>
      </c>
      <c r="H99" s="89">
        <f t="shared" si="17"/>
        <v>49167.377217474466</v>
      </c>
      <c r="I99" s="89">
        <f t="shared" si="10"/>
        <v>1507878.2082649067</v>
      </c>
      <c r="J99" s="89">
        <f t="shared" si="11"/>
        <v>256380.52903880755</v>
      </c>
      <c r="K99" s="89">
        <f t="shared" si="12"/>
        <v>424260.07231419149</v>
      </c>
      <c r="L99" s="89">
        <f t="shared" si="13"/>
        <v>7336.7127746047299</v>
      </c>
      <c r="M99" s="89">
        <f t="shared" si="14"/>
        <v>4692.3054080695401</v>
      </c>
    </row>
    <row r="100" spans="1:13" x14ac:dyDescent="0.25">
      <c r="A100" s="82">
        <v>61203</v>
      </c>
      <c r="B100" s="82" t="s">
        <v>101</v>
      </c>
      <c r="C100" s="82" t="s">
        <v>102</v>
      </c>
      <c r="D100" s="83">
        <v>3664919.17</v>
      </c>
      <c r="E100" s="11">
        <f t="shared" si="15"/>
        <v>1.7166986255999512E-3</v>
      </c>
      <c r="F100" s="89">
        <f t="shared" si="16"/>
        <v>3132.150976379623</v>
      </c>
      <c r="G100" s="89">
        <f t="shared" si="9"/>
        <v>240711.52738135064</v>
      </c>
      <c r="H100" s="89">
        <f t="shared" si="17"/>
        <v>11512.371722224181</v>
      </c>
      <c r="I100" s="89">
        <f t="shared" si="10"/>
        <v>353064.47949428885</v>
      </c>
      <c r="J100" s="89">
        <f t="shared" si="11"/>
        <v>60030.616227099476</v>
      </c>
      <c r="K100" s="89">
        <f t="shared" si="12"/>
        <v>99339.032012526965</v>
      </c>
      <c r="L100" s="89">
        <f t="shared" si="13"/>
        <v>1717.8659806653591</v>
      </c>
      <c r="M100" s="89">
        <f t="shared" si="14"/>
        <v>1098.6871203839687</v>
      </c>
    </row>
    <row r="101" spans="1:13" x14ac:dyDescent="0.25">
      <c r="A101" s="82">
        <v>61204</v>
      </c>
      <c r="B101" s="82" t="s">
        <v>103</v>
      </c>
      <c r="C101" s="82" t="s">
        <v>102</v>
      </c>
      <c r="D101" s="83">
        <v>3197590</v>
      </c>
      <c r="E101" s="11">
        <f t="shared" si="15"/>
        <v>1.4977952046435305E-3</v>
      </c>
      <c r="F101" s="89">
        <f t="shared" si="16"/>
        <v>2732.7573067762141</v>
      </c>
      <c r="G101" s="89">
        <f t="shared" si="9"/>
        <v>210017.39387320049</v>
      </c>
      <c r="H101" s="89">
        <f t="shared" si="17"/>
        <v>10044.381059369127</v>
      </c>
      <c r="I101" s="89">
        <f t="shared" si="10"/>
        <v>308043.75120397075</v>
      </c>
      <c r="J101" s="89">
        <f t="shared" si="11"/>
        <v>52375.86130490595</v>
      </c>
      <c r="K101" s="89">
        <f t="shared" si="12"/>
        <v>86671.896606368027</v>
      </c>
      <c r="L101" s="89">
        <f t="shared" si="13"/>
        <v>1498.8137053826881</v>
      </c>
      <c r="M101" s="89">
        <f t="shared" si="14"/>
        <v>958.58893097185955</v>
      </c>
    </row>
    <row r="102" spans="1:13" x14ac:dyDescent="0.25">
      <c r="A102" s="82">
        <v>61205</v>
      </c>
      <c r="B102" s="82" t="s">
        <v>104</v>
      </c>
      <c r="C102" s="82" t="s">
        <v>102</v>
      </c>
      <c r="D102" s="83">
        <v>1965812.92</v>
      </c>
      <c r="E102" s="11">
        <f t="shared" si="15"/>
        <v>9.2081385193295456E-4</v>
      </c>
      <c r="F102" s="89">
        <f t="shared" si="16"/>
        <v>1680.0432891287142</v>
      </c>
      <c r="G102" s="89">
        <f t="shared" si="9"/>
        <v>129114.39749957511</v>
      </c>
      <c r="H102" s="89">
        <f t="shared" si="17"/>
        <v>6175.0800008478627</v>
      </c>
      <c r="I102" s="89">
        <f t="shared" si="10"/>
        <v>189378.9966950207</v>
      </c>
      <c r="J102" s="89">
        <f t="shared" si="11"/>
        <v>32199.608095256794</v>
      </c>
      <c r="K102" s="89">
        <f t="shared" si="12"/>
        <v>53284.109016384966</v>
      </c>
      <c r="L102" s="89">
        <f t="shared" si="13"/>
        <v>921.44000535226894</v>
      </c>
      <c r="M102" s="89">
        <f t="shared" si="14"/>
        <v>589.32086523709097</v>
      </c>
    </row>
    <row r="103" spans="1:13" x14ac:dyDescent="0.25">
      <c r="A103" s="82">
        <v>61206</v>
      </c>
      <c r="B103" s="82" t="s">
        <v>105</v>
      </c>
      <c r="C103" s="82" t="s">
        <v>102</v>
      </c>
      <c r="D103" s="83">
        <v>1566899</v>
      </c>
      <c r="E103" s="11">
        <f t="shared" si="15"/>
        <v>7.3395707653599849E-4</v>
      </c>
      <c r="F103" s="89">
        <f t="shared" si="16"/>
        <v>1339.11936528146</v>
      </c>
      <c r="G103" s="89">
        <f t="shared" si="9"/>
        <v>102913.77082193902</v>
      </c>
      <c r="H103" s="89">
        <f t="shared" si="17"/>
        <v>4921.9977037532726</v>
      </c>
      <c r="I103" s="89">
        <f t="shared" si="10"/>
        <v>150949.13535436083</v>
      </c>
      <c r="J103" s="89">
        <f t="shared" si="11"/>
        <v>25665.48078483978</v>
      </c>
      <c r="K103" s="89">
        <f t="shared" si="12"/>
        <v>42471.395057096583</v>
      </c>
      <c r="L103" s="89">
        <f t="shared" si="13"/>
        <v>734.45616734804298</v>
      </c>
      <c r="M103" s="89">
        <f t="shared" si="14"/>
        <v>469.73252898303906</v>
      </c>
    </row>
    <row r="104" spans="1:13" x14ac:dyDescent="0.25">
      <c r="A104" s="82">
        <v>61207</v>
      </c>
      <c r="B104" s="82" t="s">
        <v>106</v>
      </c>
      <c r="C104" s="82" t="s">
        <v>102</v>
      </c>
      <c r="D104" s="83">
        <v>7542937.5599999996</v>
      </c>
      <c r="E104" s="11">
        <f t="shared" si="15"/>
        <v>3.5332158614123674E-3</v>
      </c>
      <c r="F104" s="89">
        <f t="shared" si="16"/>
        <v>6446.4230034640923</v>
      </c>
      <c r="G104" s="89">
        <f t="shared" si="9"/>
        <v>495419.39038447005</v>
      </c>
      <c r="H104" s="89">
        <f t="shared" si="17"/>
        <v>23694.138135179299</v>
      </c>
      <c r="I104" s="89">
        <f t="shared" si="10"/>
        <v>726658.13349420228</v>
      </c>
      <c r="J104" s="89">
        <f t="shared" si="11"/>
        <v>123551.75350001897</v>
      </c>
      <c r="K104" s="89">
        <f t="shared" si="12"/>
        <v>204454.1996655637</v>
      </c>
      <c r="L104" s="89">
        <f t="shared" si="13"/>
        <v>3535.6184481981277</v>
      </c>
      <c r="M104" s="89">
        <f t="shared" si="14"/>
        <v>2261.2581513039149</v>
      </c>
    </row>
    <row r="105" spans="1:13" x14ac:dyDescent="0.25">
      <c r="A105" s="82">
        <v>61213</v>
      </c>
      <c r="B105" s="82" t="s">
        <v>107</v>
      </c>
      <c r="C105" s="82" t="s">
        <v>102</v>
      </c>
      <c r="D105" s="83">
        <v>5195403.87</v>
      </c>
      <c r="E105" s="11">
        <f t="shared" si="15"/>
        <v>2.4335987423879987E-3</v>
      </c>
      <c r="F105" s="89">
        <f t="shared" si="16"/>
        <v>4440.1495774617515</v>
      </c>
      <c r="G105" s="89">
        <f t="shared" si="9"/>
        <v>341233.61059302167</v>
      </c>
      <c r="H105" s="89">
        <f t="shared" si="17"/>
        <v>16319.983558743012</v>
      </c>
      <c r="I105" s="89">
        <f t="shared" si="10"/>
        <v>500505.59863347927</v>
      </c>
      <c r="J105" s="89">
        <f t="shared" si="11"/>
        <v>85099.638327018663</v>
      </c>
      <c r="K105" s="89">
        <f t="shared" si="12"/>
        <v>140823.40357862148</v>
      </c>
      <c r="L105" s="89">
        <f t="shared" si="13"/>
        <v>2435.2535895328224</v>
      </c>
      <c r="M105" s="89">
        <f t="shared" si="14"/>
        <v>1557.5031951283192</v>
      </c>
    </row>
    <row r="106" spans="1:13" x14ac:dyDescent="0.25">
      <c r="A106" s="82">
        <v>61215</v>
      </c>
      <c r="B106" s="82" t="s">
        <v>108</v>
      </c>
      <c r="C106" s="82" t="s">
        <v>102</v>
      </c>
      <c r="D106" s="83">
        <v>1959213.86</v>
      </c>
      <c r="E106" s="11">
        <f t="shared" si="15"/>
        <v>9.1772276132310313E-4</v>
      </c>
      <c r="F106" s="89">
        <f t="shared" si="16"/>
        <v>1674.4035324892282</v>
      </c>
      <c r="G106" s="89">
        <f t="shared" si="9"/>
        <v>128680.97189366163</v>
      </c>
      <c r="H106" s="89">
        <f t="shared" si="17"/>
        <v>6154.3508037733036</v>
      </c>
      <c r="I106" s="89">
        <f t="shared" si="10"/>
        <v>188743.26816296374</v>
      </c>
      <c r="J106" s="89">
        <f t="shared" si="11"/>
        <v>32091.516860513519</v>
      </c>
      <c r="K106" s="89">
        <f t="shared" si="12"/>
        <v>53105.238978006309</v>
      </c>
      <c r="L106" s="89">
        <f t="shared" si="13"/>
        <v>918.34681280080281</v>
      </c>
      <c r="M106" s="89">
        <f t="shared" si="14"/>
        <v>587.34256724678596</v>
      </c>
    </row>
    <row r="107" spans="1:13" x14ac:dyDescent="0.25">
      <c r="A107" s="82">
        <v>61217</v>
      </c>
      <c r="B107" s="82" t="s">
        <v>109</v>
      </c>
      <c r="C107" s="82" t="s">
        <v>102</v>
      </c>
      <c r="D107" s="83">
        <v>4349086.01</v>
      </c>
      <c r="E107" s="11">
        <f t="shared" si="15"/>
        <v>2.0371717982481385E-3</v>
      </c>
      <c r="F107" s="89">
        <f t="shared" si="16"/>
        <v>3716.8606893396936</v>
      </c>
      <c r="G107" s="89">
        <f t="shared" si="9"/>
        <v>285647.53753626824</v>
      </c>
      <c r="H107" s="89">
        <f t="shared" si="17"/>
        <v>13661.500425136195</v>
      </c>
      <c r="I107" s="89">
        <f t="shared" si="10"/>
        <v>418974.53045234375</v>
      </c>
      <c r="J107" s="89">
        <f t="shared" si="11"/>
        <v>71237.127231091785</v>
      </c>
      <c r="K107" s="89">
        <f t="shared" si="12"/>
        <v>117883.63517240222</v>
      </c>
      <c r="L107" s="89">
        <f t="shared" si="13"/>
        <v>2038.5570750709473</v>
      </c>
      <c r="M107" s="89">
        <f t="shared" si="14"/>
        <v>1303.7899508788087</v>
      </c>
    </row>
    <row r="108" spans="1:13" x14ac:dyDescent="0.25">
      <c r="A108" s="82">
        <v>61222</v>
      </c>
      <c r="B108" s="82" t="s">
        <v>110</v>
      </c>
      <c r="C108" s="82" t="s">
        <v>102</v>
      </c>
      <c r="D108" s="83">
        <v>2157937.06</v>
      </c>
      <c r="E108" s="11">
        <f t="shared" si="15"/>
        <v>1.0108074457296147E-3</v>
      </c>
      <c r="F108" s="89">
        <f t="shared" si="16"/>
        <v>1844.2384008825968</v>
      </c>
      <c r="G108" s="89">
        <f t="shared" si="9"/>
        <v>141733.09194849755</v>
      </c>
      <c r="H108" s="89">
        <f t="shared" si="17"/>
        <v>6778.5870398564857</v>
      </c>
      <c r="I108" s="89">
        <f t="shared" si="10"/>
        <v>207887.51116449208</v>
      </c>
      <c r="J108" s="89">
        <f t="shared" si="11"/>
        <v>35346.561679038437</v>
      </c>
      <c r="K108" s="89">
        <f t="shared" si="12"/>
        <v>58491.707112972523</v>
      </c>
      <c r="L108" s="89">
        <f t="shared" si="13"/>
        <v>1011.4947947927109</v>
      </c>
      <c r="M108" s="89">
        <f t="shared" si="14"/>
        <v>646.91676526695346</v>
      </c>
    </row>
    <row r="109" spans="1:13" x14ac:dyDescent="0.25">
      <c r="A109" s="82">
        <v>61236</v>
      </c>
      <c r="B109" s="82" t="s">
        <v>111</v>
      </c>
      <c r="C109" s="82" t="s">
        <v>102</v>
      </c>
      <c r="D109" s="83">
        <v>4841430.01</v>
      </c>
      <c r="E109" s="11">
        <f t="shared" si="15"/>
        <v>2.267792510170247E-3</v>
      </c>
      <c r="F109" s="89">
        <f t="shared" si="16"/>
        <v>4137.632790655819</v>
      </c>
      <c r="G109" s="89">
        <f t="shared" si="9"/>
        <v>317984.64259636257</v>
      </c>
      <c r="H109" s="89">
        <f t="shared" si="17"/>
        <v>15208.068543091918</v>
      </c>
      <c r="I109" s="89">
        <f t="shared" si="10"/>
        <v>466405.09304566181</v>
      </c>
      <c r="J109" s="89">
        <f t="shared" si="11"/>
        <v>79301.619882839703</v>
      </c>
      <c r="K109" s="89">
        <f t="shared" si="12"/>
        <v>131228.80708711478</v>
      </c>
      <c r="L109" s="89">
        <f t="shared" si="13"/>
        <v>2269.3346090771629</v>
      </c>
      <c r="M109" s="89">
        <f t="shared" si="14"/>
        <v>1451.3872065089581</v>
      </c>
    </row>
    <row r="110" spans="1:13" x14ac:dyDescent="0.25">
      <c r="A110" s="82">
        <v>61243</v>
      </c>
      <c r="B110" s="82" t="s">
        <v>112</v>
      </c>
      <c r="C110" s="82" t="s">
        <v>102</v>
      </c>
      <c r="D110" s="83">
        <v>1976967.54</v>
      </c>
      <c r="E110" s="11">
        <f t="shared" si="15"/>
        <v>9.260388296022683E-4</v>
      </c>
      <c r="F110" s="89">
        <f t="shared" si="16"/>
        <v>1689.5763653859306</v>
      </c>
      <c r="G110" s="89">
        <f t="shared" si="9"/>
        <v>129847.03183419771</v>
      </c>
      <c r="H110" s="89">
        <f t="shared" si="17"/>
        <v>6210.1192816350995</v>
      </c>
      <c r="I110" s="89">
        <f t="shared" si="10"/>
        <v>190453.59068238459</v>
      </c>
      <c r="J110" s="89">
        <f t="shared" si="11"/>
        <v>32382.318458383063</v>
      </c>
      <c r="K110" s="89">
        <f t="shared" si="12"/>
        <v>53586.45924619033</v>
      </c>
      <c r="L110" s="89">
        <f t="shared" si="13"/>
        <v>926.66853600639786</v>
      </c>
      <c r="M110" s="89">
        <f t="shared" si="14"/>
        <v>592.66485094545169</v>
      </c>
    </row>
    <row r="111" spans="1:13" x14ac:dyDescent="0.25">
      <c r="A111" s="82">
        <v>61247</v>
      </c>
      <c r="B111" s="82" t="s">
        <v>113</v>
      </c>
      <c r="C111" s="82" t="s">
        <v>102</v>
      </c>
      <c r="D111" s="83">
        <v>4980162.1399999997</v>
      </c>
      <c r="E111" s="11">
        <f t="shared" si="15"/>
        <v>2.3327765509772243E-3</v>
      </c>
      <c r="F111" s="89">
        <f t="shared" si="16"/>
        <v>4256.1974727889656</v>
      </c>
      <c r="G111" s="89">
        <f t="shared" si="9"/>
        <v>327096.55512707413</v>
      </c>
      <c r="H111" s="89">
        <f t="shared" si="17"/>
        <v>15643.858740990314</v>
      </c>
      <c r="I111" s="89">
        <f t="shared" si="10"/>
        <v>479770.02280142065</v>
      </c>
      <c r="J111" s="89">
        <f t="shared" si="11"/>
        <v>81574.023411564209</v>
      </c>
      <c r="K111" s="89">
        <f t="shared" si="12"/>
        <v>134989.19438734438</v>
      </c>
      <c r="L111" s="89">
        <f t="shared" si="13"/>
        <v>2334.3628390318886</v>
      </c>
      <c r="M111" s="89">
        <f t="shared" si="14"/>
        <v>1492.9769926254235</v>
      </c>
    </row>
    <row r="112" spans="1:13" x14ac:dyDescent="0.25">
      <c r="A112" s="82">
        <v>61251</v>
      </c>
      <c r="B112" s="82" t="s">
        <v>114</v>
      </c>
      <c r="C112" s="82" t="s">
        <v>102</v>
      </c>
      <c r="D112" s="83">
        <v>708752.5</v>
      </c>
      <c r="E112" s="11">
        <f t="shared" si="15"/>
        <v>3.3198943447381119E-4</v>
      </c>
      <c r="F112" s="89">
        <f t="shared" si="16"/>
        <v>605.72136298615794</v>
      </c>
      <c r="G112" s="89">
        <f t="shared" si="9"/>
        <v>46550.793863852319</v>
      </c>
      <c r="H112" s="89">
        <f t="shared" si="17"/>
        <v>2226.3580342634664</v>
      </c>
      <c r="I112" s="89">
        <f t="shared" si="10"/>
        <v>68278.540643169486</v>
      </c>
      <c r="J112" s="89">
        <f t="shared" si="11"/>
        <v>11609.219017918293</v>
      </c>
      <c r="K112" s="89">
        <f t="shared" si="12"/>
        <v>19211.006851880589</v>
      </c>
      <c r="L112" s="89">
        <f t="shared" si="13"/>
        <v>332.21518728925338</v>
      </c>
      <c r="M112" s="89">
        <f t="shared" si="14"/>
        <v>212.47323806323917</v>
      </c>
    </row>
    <row r="113" spans="1:13" x14ac:dyDescent="0.25">
      <c r="A113" s="82">
        <v>61252</v>
      </c>
      <c r="B113" s="82" t="s">
        <v>115</v>
      </c>
      <c r="C113" s="82" t="s">
        <v>102</v>
      </c>
      <c r="D113" s="83">
        <v>1504714.73</v>
      </c>
      <c r="E113" s="11">
        <f t="shared" si="15"/>
        <v>7.0482910784387134E-4</v>
      </c>
      <c r="F113" s="89">
        <f t="shared" si="16"/>
        <v>1285.9748038433002</v>
      </c>
      <c r="G113" s="89">
        <f t="shared" si="9"/>
        <v>98829.514139466439</v>
      </c>
      <c r="H113" s="89">
        <f t="shared" si="17"/>
        <v>4726.6623093535218</v>
      </c>
      <c r="I113" s="89">
        <f t="shared" si="10"/>
        <v>144958.53749888824</v>
      </c>
      <c r="J113" s="89">
        <f t="shared" si="11"/>
        <v>24646.915333713514</v>
      </c>
      <c r="K113" s="89">
        <f t="shared" si="12"/>
        <v>40785.866699807972</v>
      </c>
      <c r="L113" s="89">
        <f t="shared" si="13"/>
        <v>705.3083916372052</v>
      </c>
      <c r="M113" s="89">
        <f t="shared" si="14"/>
        <v>451.09062902007764</v>
      </c>
    </row>
    <row r="114" spans="1:13" x14ac:dyDescent="0.25">
      <c r="A114" s="82">
        <v>61253</v>
      </c>
      <c r="B114" s="82" t="s">
        <v>116</v>
      </c>
      <c r="C114" s="82" t="s">
        <v>102</v>
      </c>
      <c r="D114" s="83">
        <v>6824434</v>
      </c>
      <c r="E114" s="11">
        <f t="shared" si="15"/>
        <v>3.1966588961080899E-3</v>
      </c>
      <c r="F114" s="89">
        <f t="shared" si="16"/>
        <v>5832.3680891271324</v>
      </c>
      <c r="G114" s="89">
        <f t="shared" si="9"/>
        <v>448228.14786750678</v>
      </c>
      <c r="H114" s="89">
        <f t="shared" si="17"/>
        <v>21437.149731677509</v>
      </c>
      <c r="I114" s="89">
        <f t="shared" si="10"/>
        <v>657440.2125362911</v>
      </c>
      <c r="J114" s="89">
        <f t="shared" si="11"/>
        <v>111782.8141408012</v>
      </c>
      <c r="K114" s="89">
        <f t="shared" si="12"/>
        <v>184978.8866130375</v>
      </c>
      <c r="L114" s="89">
        <f t="shared" si="13"/>
        <v>3198.8326241574432</v>
      </c>
      <c r="M114" s="89">
        <f t="shared" si="14"/>
        <v>2045.8616935091775</v>
      </c>
    </row>
    <row r="115" spans="1:13" x14ac:dyDescent="0.25">
      <c r="A115" s="82">
        <v>61254</v>
      </c>
      <c r="B115" s="82" t="s">
        <v>117</v>
      </c>
      <c r="C115" s="82" t="s">
        <v>102</v>
      </c>
      <c r="D115" s="83">
        <v>1789847.95</v>
      </c>
      <c r="E115" s="11">
        <f t="shared" si="15"/>
        <v>8.383894359661662E-4</v>
      </c>
      <c r="F115" s="89">
        <f t="shared" si="16"/>
        <v>1529.6582937089895</v>
      </c>
      <c r="G115" s="89">
        <f t="shared" si="9"/>
        <v>117557.03573262689</v>
      </c>
      <c r="H115" s="89">
        <f t="shared" si="17"/>
        <v>5622.3327093625694</v>
      </c>
      <c r="I115" s="89">
        <f t="shared" si="10"/>
        <v>172427.19567009437</v>
      </c>
      <c r="J115" s="89">
        <f t="shared" si="11"/>
        <v>29317.338366103919</v>
      </c>
      <c r="K115" s="89">
        <f t="shared" si="12"/>
        <v>48514.511386237682</v>
      </c>
      <c r="L115" s="89">
        <f t="shared" si="13"/>
        <v>838.95954078262321</v>
      </c>
      <c r="M115" s="89">
        <f t="shared" si="14"/>
        <v>536.56923901834637</v>
      </c>
    </row>
    <row r="116" spans="1:13" x14ac:dyDescent="0.25">
      <c r="A116" s="82">
        <v>61255</v>
      </c>
      <c r="B116" s="82" t="s">
        <v>118</v>
      </c>
      <c r="C116" s="82" t="s">
        <v>102</v>
      </c>
      <c r="D116" s="83">
        <v>7968133.0700000003</v>
      </c>
      <c r="E116" s="11">
        <f t="shared" si="15"/>
        <v>3.73238329560936E-3</v>
      </c>
      <c r="F116" s="89">
        <f t="shared" si="16"/>
        <v>6809.8079705051896</v>
      </c>
      <c r="G116" s="89">
        <f t="shared" si="9"/>
        <v>523346.18928513792</v>
      </c>
      <c r="H116" s="89">
        <f t="shared" si="17"/>
        <v>25029.777077999614</v>
      </c>
      <c r="I116" s="89">
        <f t="shared" si="10"/>
        <v>767619.86401483987</v>
      </c>
      <c r="J116" s="89">
        <f t="shared" si="11"/>
        <v>130516.3678061773</v>
      </c>
      <c r="K116" s="89">
        <f t="shared" si="12"/>
        <v>215979.28614638583</v>
      </c>
      <c r="L116" s="89">
        <f t="shared" si="13"/>
        <v>3734.9213162503743</v>
      </c>
      <c r="M116" s="89">
        <f t="shared" si="14"/>
        <v>2388.7253091899906</v>
      </c>
    </row>
    <row r="117" spans="1:13" x14ac:dyDescent="0.25">
      <c r="A117" s="82">
        <v>61256</v>
      </c>
      <c r="B117" s="82" t="s">
        <v>119</v>
      </c>
      <c r="C117" s="82" t="s">
        <v>102</v>
      </c>
      <c r="D117" s="83">
        <v>1966393.98</v>
      </c>
      <c r="E117" s="11">
        <f t="shared" si="15"/>
        <v>9.2108602844139062E-4</v>
      </c>
      <c r="F117" s="89">
        <f t="shared" si="16"/>
        <v>1680.539880611886</v>
      </c>
      <c r="G117" s="89">
        <f t="shared" si="9"/>
        <v>129152.56146271108</v>
      </c>
      <c r="H117" s="89">
        <f t="shared" si="17"/>
        <v>6176.9052467544225</v>
      </c>
      <c r="I117" s="89">
        <f t="shared" si="10"/>
        <v>189434.9738221929</v>
      </c>
      <c r="J117" s="89">
        <f t="shared" si="11"/>
        <v>32209.125737596751</v>
      </c>
      <c r="K117" s="89">
        <f t="shared" si="12"/>
        <v>53299.85886931861</v>
      </c>
      <c r="L117" s="89">
        <f t="shared" si="13"/>
        <v>921.71236694073082</v>
      </c>
      <c r="M117" s="89">
        <f t="shared" si="14"/>
        <v>589.49505820248999</v>
      </c>
    </row>
    <row r="118" spans="1:13" x14ac:dyDescent="0.25">
      <c r="A118" s="82">
        <v>61257</v>
      </c>
      <c r="B118" s="82" t="s">
        <v>120</v>
      </c>
      <c r="C118" s="82" t="s">
        <v>102</v>
      </c>
      <c r="D118" s="83">
        <v>5654141.4299999997</v>
      </c>
      <c r="E118" s="11">
        <f t="shared" si="15"/>
        <v>2.6484777348660441E-3</v>
      </c>
      <c r="F118" s="89">
        <f t="shared" si="16"/>
        <v>4832.2005968177946</v>
      </c>
      <c r="G118" s="89">
        <f t="shared" si="9"/>
        <v>371363.44800899772</v>
      </c>
      <c r="H118" s="89">
        <f t="shared" si="17"/>
        <v>17760.985957075882</v>
      </c>
      <c r="I118" s="89">
        <f t="shared" si="10"/>
        <v>544698.64364567795</v>
      </c>
      <c r="J118" s="89">
        <f t="shared" si="11"/>
        <v>92613.664458546147</v>
      </c>
      <c r="K118" s="89">
        <f t="shared" si="12"/>
        <v>153257.66011863368</v>
      </c>
      <c r="L118" s="89">
        <f t="shared" si="13"/>
        <v>2650.2786997257531</v>
      </c>
      <c r="M118" s="89">
        <f t="shared" si="14"/>
        <v>1695.0257503142682</v>
      </c>
    </row>
    <row r="119" spans="1:13" x14ac:dyDescent="0.25">
      <c r="A119" s="82">
        <v>61258</v>
      </c>
      <c r="B119" s="82" t="s">
        <v>121</v>
      </c>
      <c r="C119" s="82" t="s">
        <v>102</v>
      </c>
      <c r="D119" s="83">
        <v>3668289.79</v>
      </c>
      <c r="E119" s="11">
        <f t="shared" si="15"/>
        <v>1.7182774704401827E-3</v>
      </c>
      <c r="F119" s="89">
        <f t="shared" si="16"/>
        <v>3135.0316103675223</v>
      </c>
      <c r="G119" s="89">
        <f t="shared" si="9"/>
        <v>240932.90936845247</v>
      </c>
      <c r="H119" s="89">
        <f t="shared" si="17"/>
        <v>11522.959631145068</v>
      </c>
      <c r="I119" s="89">
        <f t="shared" si="10"/>
        <v>353389.1923025861</v>
      </c>
      <c r="J119" s="89">
        <f t="shared" si="11"/>
        <v>60085.826283933391</v>
      </c>
      <c r="K119" s="89">
        <f t="shared" si="12"/>
        <v>99430.393953282153</v>
      </c>
      <c r="L119" s="89">
        <f t="shared" si="13"/>
        <v>1719.445899120082</v>
      </c>
      <c r="M119" s="89">
        <f t="shared" si="14"/>
        <v>1099.6975810817169</v>
      </c>
    </row>
    <row r="120" spans="1:13" x14ac:dyDescent="0.25">
      <c r="A120" s="82">
        <v>61259</v>
      </c>
      <c r="B120" s="82" t="s">
        <v>102</v>
      </c>
      <c r="C120" s="82" t="s">
        <v>102</v>
      </c>
      <c r="D120" s="83">
        <v>14533042.66</v>
      </c>
      <c r="E120" s="11">
        <f t="shared" si="15"/>
        <v>6.8074773829752593E-3</v>
      </c>
      <c r="F120" s="89">
        <f t="shared" si="16"/>
        <v>12420.37863478602</v>
      </c>
      <c r="G120" s="89">
        <f t="shared" si="9"/>
        <v>954528.79965888232</v>
      </c>
      <c r="H120" s="89">
        <f t="shared" si="17"/>
        <v>45651.699695429219</v>
      </c>
      <c r="I120" s="89">
        <f t="shared" si="10"/>
        <v>1400058.4744741302</v>
      </c>
      <c r="J120" s="89">
        <f t="shared" si="11"/>
        <v>238048.22591340396</v>
      </c>
      <c r="K120" s="89">
        <f t="shared" si="12"/>
        <v>393923.66463600891</v>
      </c>
      <c r="L120" s="89">
        <f t="shared" si="13"/>
        <v>6812.1064675956823</v>
      </c>
      <c r="M120" s="89">
        <f t="shared" si="14"/>
        <v>4356.7855251041656</v>
      </c>
    </row>
    <row r="121" spans="1:13" x14ac:dyDescent="0.25">
      <c r="A121" s="82">
        <v>61260</v>
      </c>
      <c r="B121" s="82" t="s">
        <v>122</v>
      </c>
      <c r="C121" s="82" t="s">
        <v>102</v>
      </c>
      <c r="D121" s="83">
        <v>1846437.99</v>
      </c>
      <c r="E121" s="11">
        <f t="shared" si="15"/>
        <v>8.6489699026255369E-4</v>
      </c>
      <c r="F121" s="89">
        <f t="shared" si="16"/>
        <v>1578.0218566738345</v>
      </c>
      <c r="G121" s="89">
        <f t="shared" si="9"/>
        <v>121273.86394386728</v>
      </c>
      <c r="H121" s="89">
        <f t="shared" si="17"/>
        <v>5800.095313675487</v>
      </c>
      <c r="I121" s="89">
        <f t="shared" si="10"/>
        <v>177878.86652295006</v>
      </c>
      <c r="J121" s="89">
        <f t="shared" si="11"/>
        <v>30244.271489574745</v>
      </c>
      <c r="K121" s="89">
        <f t="shared" si="12"/>
        <v>50048.406005569814</v>
      </c>
      <c r="L121" s="89">
        <f t="shared" si="13"/>
        <v>865.48512021593217</v>
      </c>
      <c r="M121" s="89">
        <f t="shared" si="14"/>
        <v>553.53407376803432</v>
      </c>
    </row>
    <row r="122" spans="1:13" x14ac:dyDescent="0.25">
      <c r="A122" s="82">
        <v>61261</v>
      </c>
      <c r="B122" s="82" t="s">
        <v>123</v>
      </c>
      <c r="C122" s="82" t="s">
        <v>102</v>
      </c>
      <c r="D122" s="83">
        <v>2626494.42</v>
      </c>
      <c r="E122" s="11">
        <f t="shared" si="15"/>
        <v>1.2302861678010599E-3</v>
      </c>
      <c r="F122" s="89">
        <f t="shared" si="16"/>
        <v>2244.6817188763898</v>
      </c>
      <c r="G122" s="89">
        <f t="shared" si="9"/>
        <v>172507.89285396293</v>
      </c>
      <c r="H122" s="89">
        <f t="shared" si="17"/>
        <v>8250.4357359094502</v>
      </c>
      <c r="I122" s="89">
        <f t="shared" si="10"/>
        <v>253026.55864357142</v>
      </c>
      <c r="J122" s="89">
        <f t="shared" si="11"/>
        <v>43021.434098814854</v>
      </c>
      <c r="K122" s="89">
        <f t="shared" si="12"/>
        <v>71192.133077549821</v>
      </c>
      <c r="L122" s="89">
        <f t="shared" si="13"/>
        <v>1231.1227623951645</v>
      </c>
      <c r="M122" s="89">
        <f t="shared" si="14"/>
        <v>787.38314739267832</v>
      </c>
    </row>
    <row r="123" spans="1:13" x14ac:dyDescent="0.25">
      <c r="A123" s="82">
        <v>61262</v>
      </c>
      <c r="B123" s="82" t="s">
        <v>124</v>
      </c>
      <c r="C123" s="82" t="s">
        <v>102</v>
      </c>
      <c r="D123" s="83">
        <v>2549294.0699999998</v>
      </c>
      <c r="E123" s="11">
        <f t="shared" si="15"/>
        <v>1.1941244603817839E-3</v>
      </c>
      <c r="F123" s="89">
        <f t="shared" si="16"/>
        <v>2178.7039604557722</v>
      </c>
      <c r="G123" s="89">
        <f t="shared" si="9"/>
        <v>167437.38152727656</v>
      </c>
      <c r="H123" s="89">
        <f t="shared" si="17"/>
        <v>8007.9313081007977</v>
      </c>
      <c r="I123" s="89">
        <f t="shared" si="10"/>
        <v>245589.36831952751</v>
      </c>
      <c r="J123" s="89">
        <f t="shared" si="11"/>
        <v>41756.908370284866</v>
      </c>
      <c r="K123" s="89">
        <f t="shared" si="12"/>
        <v>69099.588144279624</v>
      </c>
      <c r="L123" s="89">
        <f t="shared" si="13"/>
        <v>1194.9364650148434</v>
      </c>
      <c r="M123" s="89">
        <f t="shared" si="14"/>
        <v>764.23965464434173</v>
      </c>
    </row>
    <row r="124" spans="1:13" x14ac:dyDescent="0.25">
      <c r="A124" s="82">
        <v>61263</v>
      </c>
      <c r="B124" s="82" t="s">
        <v>125</v>
      </c>
      <c r="C124" s="82" t="s">
        <v>102</v>
      </c>
      <c r="D124" s="83">
        <v>8381659.1299999999</v>
      </c>
      <c r="E124" s="11">
        <f t="shared" si="15"/>
        <v>3.9260845986729583E-3</v>
      </c>
      <c r="F124" s="89">
        <f t="shared" si="16"/>
        <v>7163.2198719707858</v>
      </c>
      <c r="G124" s="89">
        <f t="shared" si="9"/>
        <v>550506.53986787447</v>
      </c>
      <c r="H124" s="89">
        <f t="shared" si="17"/>
        <v>26328.759538108483</v>
      </c>
      <c r="I124" s="89">
        <f t="shared" si="10"/>
        <v>807457.40376915422</v>
      </c>
      <c r="J124" s="89">
        <f t="shared" si="11"/>
        <v>137289.83894053916</v>
      </c>
      <c r="K124" s="89">
        <f t="shared" si="12"/>
        <v>227188.06773388098</v>
      </c>
      <c r="L124" s="89">
        <f t="shared" si="13"/>
        <v>3928.7543362000561</v>
      </c>
      <c r="M124" s="89">
        <f t="shared" si="14"/>
        <v>2512.6941431506934</v>
      </c>
    </row>
    <row r="125" spans="1:13" x14ac:dyDescent="0.25">
      <c r="A125" s="82">
        <v>61264</v>
      </c>
      <c r="B125" s="82" t="s">
        <v>126</v>
      </c>
      <c r="C125" s="82" t="s">
        <v>102</v>
      </c>
      <c r="D125" s="83">
        <v>2726768.51</v>
      </c>
      <c r="E125" s="11">
        <f t="shared" si="15"/>
        <v>1.2772559328903907E-3</v>
      </c>
      <c r="F125" s="89">
        <f t="shared" si="16"/>
        <v>2330.3789946771758</v>
      </c>
      <c r="G125" s="89">
        <f t="shared" si="9"/>
        <v>179093.88513402594</v>
      </c>
      <c r="H125" s="89">
        <f t="shared" si="17"/>
        <v>8565.4201993151637</v>
      </c>
      <c r="I125" s="89">
        <f t="shared" si="10"/>
        <v>262686.58598671563</v>
      </c>
      <c r="J125" s="89">
        <f t="shared" si="11"/>
        <v>44663.902905108233</v>
      </c>
      <c r="K125" s="89">
        <f t="shared" si="12"/>
        <v>73910.100534533878</v>
      </c>
      <c r="L125" s="89">
        <f t="shared" si="13"/>
        <v>1278.1244669247562</v>
      </c>
      <c r="M125" s="89">
        <f t="shared" si="14"/>
        <v>817.4437970498501</v>
      </c>
    </row>
    <row r="126" spans="1:13" x14ac:dyDescent="0.25">
      <c r="A126" s="82">
        <v>61265</v>
      </c>
      <c r="B126" s="82" t="s">
        <v>127</v>
      </c>
      <c r="C126" s="82" t="s">
        <v>102</v>
      </c>
      <c r="D126" s="83">
        <v>13904433.359999999</v>
      </c>
      <c r="E126" s="11">
        <f t="shared" si="15"/>
        <v>6.5130281274001769E-3</v>
      </c>
      <c r="F126" s="89">
        <f t="shared" si="16"/>
        <v>11883.15007900417</v>
      </c>
      <c r="G126" s="89">
        <f t="shared" si="9"/>
        <v>913241.80321766972</v>
      </c>
      <c r="H126" s="89">
        <f t="shared" si="17"/>
        <v>43677.090271874826</v>
      </c>
      <c r="I126" s="89">
        <f t="shared" si="10"/>
        <v>1339500.6272161319</v>
      </c>
      <c r="J126" s="89">
        <f t="shared" si="11"/>
        <v>227751.73589693091</v>
      </c>
      <c r="K126" s="89">
        <f t="shared" si="12"/>
        <v>376884.9697891394</v>
      </c>
      <c r="L126" s="89">
        <f t="shared" si="13"/>
        <v>6517.4569865268095</v>
      </c>
      <c r="M126" s="89">
        <f t="shared" si="14"/>
        <v>4168.3380015361136</v>
      </c>
    </row>
    <row r="127" spans="1:13" x14ac:dyDescent="0.25">
      <c r="A127" s="82">
        <v>61266</v>
      </c>
      <c r="B127" s="82" t="s">
        <v>128</v>
      </c>
      <c r="C127" s="82" t="s">
        <v>102</v>
      </c>
      <c r="D127" s="83">
        <v>1855337.34</v>
      </c>
      <c r="E127" s="11">
        <f t="shared" si="15"/>
        <v>8.6906556839622454E-4</v>
      </c>
      <c r="F127" s="89">
        <f t="shared" si="16"/>
        <v>1585.6275108502796</v>
      </c>
      <c r="G127" s="89">
        <f t="shared" si="9"/>
        <v>121858.37236870146</v>
      </c>
      <c r="H127" s="89">
        <f t="shared" si="17"/>
        <v>5828.0502618022629</v>
      </c>
      <c r="I127" s="89">
        <f t="shared" si="10"/>
        <v>178736.19631109585</v>
      </c>
      <c r="J127" s="89">
        <f t="shared" si="11"/>
        <v>30390.040997642955</v>
      </c>
      <c r="K127" s="89">
        <f t="shared" si="12"/>
        <v>50289.626281797813</v>
      </c>
      <c r="L127" s="89">
        <f t="shared" si="13"/>
        <v>869.65653298273401</v>
      </c>
      <c r="M127" s="89">
        <f t="shared" si="14"/>
        <v>556.20196377358366</v>
      </c>
    </row>
    <row r="128" spans="1:13" x14ac:dyDescent="0.25">
      <c r="A128" s="82">
        <v>61267</v>
      </c>
      <c r="B128" s="82" t="s">
        <v>129</v>
      </c>
      <c r="C128" s="82" t="s">
        <v>102</v>
      </c>
      <c r="D128" s="83">
        <v>4553662.7</v>
      </c>
      <c r="E128" s="11">
        <f t="shared" si="15"/>
        <v>2.1329983380058456E-3</v>
      </c>
      <c r="F128" s="89">
        <f t="shared" si="16"/>
        <v>3891.6981276584256</v>
      </c>
      <c r="G128" s="89">
        <f t="shared" si="9"/>
        <v>299084.11423340754</v>
      </c>
      <c r="H128" s="89">
        <f t="shared" si="17"/>
        <v>14304.12384784656</v>
      </c>
      <c r="I128" s="89">
        <f t="shared" si="10"/>
        <v>438682.67658630462</v>
      </c>
      <c r="J128" s="89">
        <f t="shared" si="11"/>
        <v>74588.051002324733</v>
      </c>
      <c r="K128" s="89">
        <f t="shared" si="12"/>
        <v>123428.76438651442</v>
      </c>
      <c r="L128" s="89">
        <f t="shared" si="13"/>
        <v>2134.4487768756894</v>
      </c>
      <c r="M128" s="89">
        <f t="shared" si="14"/>
        <v>1365.1189363237413</v>
      </c>
    </row>
    <row r="129" spans="1:13" x14ac:dyDescent="0.25">
      <c r="A129" s="82">
        <v>61410</v>
      </c>
      <c r="B129" s="82" t="s">
        <v>130</v>
      </c>
      <c r="C129" s="82" t="s">
        <v>131</v>
      </c>
      <c r="D129" s="83">
        <v>1057282.45</v>
      </c>
      <c r="E129" s="11">
        <f t="shared" si="15"/>
        <v>4.9524566425456775E-4</v>
      </c>
      <c r="F129" s="89">
        <f t="shared" si="16"/>
        <v>903.58561934574391</v>
      </c>
      <c r="G129" s="89">
        <f t="shared" si="9"/>
        <v>69442.206391961576</v>
      </c>
      <c r="H129" s="89">
        <f t="shared" si="17"/>
        <v>3321.1724502463999</v>
      </c>
      <c r="I129" s="89">
        <f t="shared" si="10"/>
        <v>101854.60048978282</v>
      </c>
      <c r="J129" s="89">
        <f t="shared" si="11"/>
        <v>17318.067344878848</v>
      </c>
      <c r="K129" s="89">
        <f t="shared" si="12"/>
        <v>28658.044086367379</v>
      </c>
      <c r="L129" s="89">
        <f t="shared" si="13"/>
        <v>495.58243130626084</v>
      </c>
      <c r="M129" s="89">
        <f t="shared" si="14"/>
        <v>316.95722512292338</v>
      </c>
    </row>
    <row r="130" spans="1:13" x14ac:dyDescent="0.25">
      <c r="A130" s="82">
        <v>61413</v>
      </c>
      <c r="B130" s="82" t="s">
        <v>132</v>
      </c>
      <c r="C130" s="82" t="s">
        <v>131</v>
      </c>
      <c r="D130" s="83">
        <v>840589.49</v>
      </c>
      <c r="E130" s="11">
        <f t="shared" si="15"/>
        <v>3.937436967202646E-4</v>
      </c>
      <c r="F130" s="89">
        <f t="shared" si="16"/>
        <v>718.39324954005713</v>
      </c>
      <c r="G130" s="89">
        <f t="shared" si="9"/>
        <v>55209.834283633209</v>
      </c>
      <c r="H130" s="89">
        <f t="shared" si="17"/>
        <v>2640.4889782807531</v>
      </c>
      <c r="I130" s="89">
        <f t="shared" si="10"/>
        <v>80979.218637233877</v>
      </c>
      <c r="J130" s="89">
        <f t="shared" si="11"/>
        <v>13768.681582880114</v>
      </c>
      <c r="K130" s="89">
        <f t="shared" si="12"/>
        <v>22784.498752397783</v>
      </c>
      <c r="L130" s="89">
        <f t="shared" si="13"/>
        <v>394.01144243403439</v>
      </c>
      <c r="M130" s="89">
        <f t="shared" si="14"/>
        <v>251.99596590096934</v>
      </c>
    </row>
    <row r="131" spans="1:13" x14ac:dyDescent="0.25">
      <c r="A131" s="82">
        <v>61425</v>
      </c>
      <c r="B131" s="82" t="s">
        <v>133</v>
      </c>
      <c r="C131" s="82" t="s">
        <v>131</v>
      </c>
      <c r="D131" s="83">
        <v>2542556.64</v>
      </c>
      <c r="E131" s="11">
        <f t="shared" si="15"/>
        <v>1.1909685553578061E-3</v>
      </c>
      <c r="F131" s="89">
        <f t="shared" si="16"/>
        <v>2172.9459486214246</v>
      </c>
      <c r="G131" s="89">
        <f t="shared" ref="G131:G194" si="18">$G$289*E131</f>
        <v>166994.86779349486</v>
      </c>
      <c r="H131" s="89">
        <f t="shared" si="17"/>
        <v>7986.7674583637072</v>
      </c>
      <c r="I131" s="89">
        <f t="shared" ref="I131:I194" si="19">$I$289*E131</f>
        <v>244940.30974395212</v>
      </c>
      <c r="J131" s="89">
        <f t="shared" ref="J131:J194" si="20">$J$289*E131</f>
        <v>41646.550663627197</v>
      </c>
      <c r="K131" s="89">
        <f t="shared" ref="K131:K194" si="21">$K$289*E131</f>
        <v>68916.967534272524</v>
      </c>
      <c r="L131" s="89">
        <f t="shared" ref="L131:L194" si="22">$L$289*E131</f>
        <v>1191.7784139754494</v>
      </c>
      <c r="M131" s="89">
        <f t="shared" ref="M131:M194" si="23">$M$289*E131</f>
        <v>762.21987542899592</v>
      </c>
    </row>
    <row r="132" spans="1:13" x14ac:dyDescent="0.25">
      <c r="A132" s="82">
        <v>61428</v>
      </c>
      <c r="B132" s="82" t="s">
        <v>134</v>
      </c>
      <c r="C132" s="82" t="s">
        <v>131</v>
      </c>
      <c r="D132" s="83">
        <v>1130454.8599999999</v>
      </c>
      <c r="E132" s="11">
        <f t="shared" ref="E132:E195" si="24">D132/$D$289</f>
        <v>5.2952062909065057E-4</v>
      </c>
      <c r="F132" s="89">
        <f t="shared" ref="F132:F195" si="25">$F$289*E132</f>
        <v>966.12097818847383</v>
      </c>
      <c r="G132" s="89">
        <f t="shared" si="18"/>
        <v>74248.163019178086</v>
      </c>
      <c r="H132" s="89">
        <f t="shared" si="17"/>
        <v>3551.0241726599647</v>
      </c>
      <c r="I132" s="89">
        <f t="shared" si="19"/>
        <v>108903.75427780283</v>
      </c>
      <c r="J132" s="89">
        <f t="shared" si="20"/>
        <v>18516.616251244486</v>
      </c>
      <c r="K132" s="89">
        <f t="shared" si="21"/>
        <v>30641.410169560895</v>
      </c>
      <c r="L132" s="89">
        <f t="shared" si="22"/>
        <v>529.88070311843217</v>
      </c>
      <c r="M132" s="89">
        <f t="shared" si="23"/>
        <v>338.89320261801635</v>
      </c>
    </row>
    <row r="133" spans="1:13" x14ac:dyDescent="0.25">
      <c r="A133" s="82">
        <v>61437</v>
      </c>
      <c r="B133" s="82" t="s">
        <v>135</v>
      </c>
      <c r="C133" s="82" t="s">
        <v>131</v>
      </c>
      <c r="D133" s="83">
        <v>1697766.51</v>
      </c>
      <c r="E133" s="11">
        <f t="shared" si="24"/>
        <v>7.9525722099530664E-4</v>
      </c>
      <c r="F133" s="89">
        <f t="shared" si="25"/>
        <v>1450.9627048503569</v>
      </c>
      <c r="G133" s="89">
        <f t="shared" si="18"/>
        <v>111509.13589153049</v>
      </c>
      <c r="H133" s="89">
        <f t="shared" ref="H133:H196" si="26">$H$289*E133</f>
        <v>5333.0832834338444</v>
      </c>
      <c r="I133" s="89">
        <f t="shared" si="19"/>
        <v>163556.41730455554</v>
      </c>
      <c r="J133" s="89">
        <f t="shared" si="20"/>
        <v>27809.06346838532</v>
      </c>
      <c r="K133" s="89">
        <f t="shared" si="21"/>
        <v>46018.608832425132</v>
      </c>
      <c r="L133" s="89">
        <f t="shared" si="22"/>
        <v>795.79799590558343</v>
      </c>
      <c r="M133" s="89">
        <f t="shared" si="23"/>
        <v>508.96462143699625</v>
      </c>
    </row>
    <row r="134" spans="1:13" x14ac:dyDescent="0.25">
      <c r="A134" s="82">
        <v>61438</v>
      </c>
      <c r="B134" s="82" t="s">
        <v>131</v>
      </c>
      <c r="C134" s="82" t="s">
        <v>131</v>
      </c>
      <c r="D134" s="83">
        <v>6048313.6299999999</v>
      </c>
      <c r="E134" s="11">
        <f t="shared" si="24"/>
        <v>2.8331134232950769E-3</v>
      </c>
      <c r="F134" s="89">
        <f t="shared" si="25"/>
        <v>5169.0721030703335</v>
      </c>
      <c r="G134" s="89">
        <f t="shared" si="18"/>
        <v>397252.63898759912</v>
      </c>
      <c r="H134" s="89">
        <f t="shared" si="26"/>
        <v>18999.173398183048</v>
      </c>
      <c r="I134" s="89">
        <f t="shared" si="19"/>
        <v>582671.70557929738</v>
      </c>
      <c r="J134" s="89">
        <f t="shared" si="20"/>
        <v>99070.123378373159</v>
      </c>
      <c r="K134" s="89">
        <f t="shared" si="21"/>
        <v>163941.84794868837</v>
      </c>
      <c r="L134" s="89">
        <f t="shared" si="22"/>
        <v>2835.0399404229174</v>
      </c>
      <c r="M134" s="89">
        <f t="shared" si="23"/>
        <v>1813.1925909088493</v>
      </c>
    </row>
    <row r="135" spans="1:13" x14ac:dyDescent="0.25">
      <c r="A135" s="82">
        <v>61439</v>
      </c>
      <c r="B135" s="82" t="s">
        <v>136</v>
      </c>
      <c r="C135" s="82" t="s">
        <v>131</v>
      </c>
      <c r="D135" s="83">
        <v>6689278.0999999996</v>
      </c>
      <c r="E135" s="11">
        <f t="shared" si="24"/>
        <v>3.13335001069774E-3</v>
      </c>
      <c r="F135" s="89">
        <f t="shared" si="25"/>
        <v>5716.8597615182407</v>
      </c>
      <c r="G135" s="89">
        <f t="shared" si="18"/>
        <v>439351.12176829239</v>
      </c>
      <c r="H135" s="89">
        <f t="shared" si="26"/>
        <v>21012.593311992063</v>
      </c>
      <c r="I135" s="89">
        <f t="shared" si="19"/>
        <v>644419.80328014854</v>
      </c>
      <c r="J135" s="89">
        <f t="shared" si="20"/>
        <v>109568.98851808542</v>
      </c>
      <c r="K135" s="89">
        <f t="shared" si="21"/>
        <v>181315.43439103884</v>
      </c>
      <c r="L135" s="89">
        <f t="shared" si="22"/>
        <v>3135.4806887050145</v>
      </c>
      <c r="M135" s="89">
        <f t="shared" si="23"/>
        <v>2005.3440068465536</v>
      </c>
    </row>
    <row r="136" spans="1:13" x14ac:dyDescent="0.25">
      <c r="A136" s="82">
        <v>61440</v>
      </c>
      <c r="B136" s="82" t="s">
        <v>137</v>
      </c>
      <c r="C136" s="82" t="s">
        <v>131</v>
      </c>
      <c r="D136" s="83">
        <v>3953136.09</v>
      </c>
      <c r="E136" s="11">
        <f t="shared" si="24"/>
        <v>1.8517034012819891E-3</v>
      </c>
      <c r="F136" s="89">
        <f t="shared" si="25"/>
        <v>3378.4698897070148</v>
      </c>
      <c r="G136" s="89">
        <f t="shared" si="18"/>
        <v>259641.58608448665</v>
      </c>
      <c r="H136" s="89">
        <f t="shared" si="26"/>
        <v>12417.728748058546</v>
      </c>
      <c r="I136" s="89">
        <f t="shared" si="19"/>
        <v>380830.20968398004</v>
      </c>
      <c r="J136" s="89">
        <f t="shared" si="20"/>
        <v>64751.549626205415</v>
      </c>
      <c r="K136" s="89">
        <f t="shared" si="21"/>
        <v>107151.26156367199</v>
      </c>
      <c r="L136" s="89">
        <f t="shared" si="22"/>
        <v>1852.9625595948607</v>
      </c>
      <c r="M136" s="89">
        <f t="shared" si="23"/>
        <v>1185.0901768204731</v>
      </c>
    </row>
    <row r="137" spans="1:13" x14ac:dyDescent="0.25">
      <c r="A137" s="82">
        <v>61441</v>
      </c>
      <c r="B137" s="82" t="s">
        <v>138</v>
      </c>
      <c r="C137" s="82" t="s">
        <v>131</v>
      </c>
      <c r="D137" s="83">
        <v>1345001.13</v>
      </c>
      <c r="E137" s="11">
        <f t="shared" si="24"/>
        <v>6.3001705745706284E-4</v>
      </c>
      <c r="F137" s="89">
        <f t="shared" si="25"/>
        <v>1149.4787216715604</v>
      </c>
      <c r="G137" s="89">
        <f t="shared" si="18"/>
        <v>88339.5407413426</v>
      </c>
      <c r="H137" s="89">
        <f t="shared" si="26"/>
        <v>4224.9643872422894</v>
      </c>
      <c r="I137" s="89">
        <f t="shared" si="19"/>
        <v>129572.33211849534</v>
      </c>
      <c r="J137" s="89">
        <f t="shared" si="20"/>
        <v>22030.839676075346</v>
      </c>
      <c r="K137" s="89">
        <f t="shared" si="21"/>
        <v>36456.768652268787</v>
      </c>
      <c r="L137" s="89">
        <f t="shared" si="22"/>
        <v>630.44546905613367</v>
      </c>
      <c r="M137" s="89">
        <f t="shared" si="23"/>
        <v>403.21091677252019</v>
      </c>
    </row>
    <row r="138" spans="1:13" x14ac:dyDescent="0.25">
      <c r="A138" s="82">
        <v>61442</v>
      </c>
      <c r="B138" s="82" t="s">
        <v>139</v>
      </c>
      <c r="C138" s="82" t="s">
        <v>131</v>
      </c>
      <c r="D138" s="83">
        <v>2834928.42</v>
      </c>
      <c r="E138" s="11">
        <f t="shared" si="24"/>
        <v>1.3279195246994331E-3</v>
      </c>
      <c r="F138" s="89">
        <f t="shared" si="25"/>
        <v>2422.8157312046096</v>
      </c>
      <c r="G138" s="89">
        <f t="shared" si="18"/>
        <v>186197.81728910521</v>
      </c>
      <c r="H138" s="89">
        <f t="shared" si="26"/>
        <v>8905.1758751169618</v>
      </c>
      <c r="I138" s="89">
        <f t="shared" si="19"/>
        <v>273106.30346340395</v>
      </c>
      <c r="J138" s="89">
        <f t="shared" si="20"/>
        <v>46435.539808185582</v>
      </c>
      <c r="K138" s="89">
        <f t="shared" si="21"/>
        <v>76841.816150505299</v>
      </c>
      <c r="L138" s="89">
        <f t="shared" si="22"/>
        <v>1328.8225099762287</v>
      </c>
      <c r="M138" s="89">
        <f t="shared" si="23"/>
        <v>849.86849580763715</v>
      </c>
    </row>
    <row r="139" spans="1:13" x14ac:dyDescent="0.25">
      <c r="A139" s="82">
        <v>61443</v>
      </c>
      <c r="B139" s="82" t="s">
        <v>140</v>
      </c>
      <c r="C139" s="82" t="s">
        <v>131</v>
      </c>
      <c r="D139" s="83">
        <v>2523504.35</v>
      </c>
      <c r="E139" s="11">
        <f t="shared" si="24"/>
        <v>1.1820442002655404E-3</v>
      </c>
      <c r="F139" s="89">
        <f t="shared" si="25"/>
        <v>2156.6632842684839</v>
      </c>
      <c r="G139" s="89">
        <f t="shared" si="18"/>
        <v>165743.51527703201</v>
      </c>
      <c r="H139" s="89">
        <f t="shared" si="26"/>
        <v>7926.9197415477283</v>
      </c>
      <c r="I139" s="89">
        <f t="shared" si="19"/>
        <v>243104.88403877232</v>
      </c>
      <c r="J139" s="89">
        <f t="shared" si="20"/>
        <v>41334.478103173584</v>
      </c>
      <c r="K139" s="89">
        <f t="shared" si="21"/>
        <v>68400.547946709848</v>
      </c>
      <c r="L139" s="89">
        <f t="shared" si="22"/>
        <v>1182.847990321721</v>
      </c>
      <c r="M139" s="89">
        <f t="shared" si="23"/>
        <v>756.5082881699459</v>
      </c>
    </row>
    <row r="140" spans="1:13" x14ac:dyDescent="0.25">
      <c r="A140" s="82">
        <v>61444</v>
      </c>
      <c r="B140" s="82" t="s">
        <v>141</v>
      </c>
      <c r="C140" s="82" t="s">
        <v>131</v>
      </c>
      <c r="D140" s="83">
        <v>3178676.01</v>
      </c>
      <c r="E140" s="11">
        <f t="shared" si="24"/>
        <v>1.4889356311764269E-3</v>
      </c>
      <c r="F140" s="89">
        <f t="shared" si="25"/>
        <v>2716.5928377940145</v>
      </c>
      <c r="G140" s="89">
        <f t="shared" si="18"/>
        <v>208775.12488701282</v>
      </c>
      <c r="H140" s="89">
        <f t="shared" si="26"/>
        <v>9984.9677753292417</v>
      </c>
      <c r="I140" s="89">
        <f t="shared" si="19"/>
        <v>306221.64879877359</v>
      </c>
      <c r="J140" s="89">
        <f t="shared" si="20"/>
        <v>52066.054069781247</v>
      </c>
      <c r="K140" s="89">
        <f t="shared" si="21"/>
        <v>86159.225693057102</v>
      </c>
      <c r="L140" s="89">
        <f t="shared" si="22"/>
        <v>1489.9481074056268</v>
      </c>
      <c r="M140" s="89">
        <f t="shared" si="23"/>
        <v>952.91880395291321</v>
      </c>
    </row>
    <row r="141" spans="1:13" x14ac:dyDescent="0.25">
      <c r="A141" s="82">
        <v>61445</v>
      </c>
      <c r="B141" s="82" t="s">
        <v>142</v>
      </c>
      <c r="C141" s="82" t="s">
        <v>131</v>
      </c>
      <c r="D141" s="83">
        <v>2915083.33</v>
      </c>
      <c r="E141" s="11">
        <f t="shared" si="24"/>
        <v>1.3654651887234743E-3</v>
      </c>
      <c r="F141" s="89">
        <f t="shared" si="25"/>
        <v>2491.3185461297535</v>
      </c>
      <c r="G141" s="89">
        <f t="shared" si="18"/>
        <v>191462.38382338287</v>
      </c>
      <c r="H141" s="89">
        <f t="shared" si="26"/>
        <v>9156.9612696858203</v>
      </c>
      <c r="I141" s="89">
        <f t="shared" si="19"/>
        <v>280828.12494577561</v>
      </c>
      <c r="J141" s="89">
        <f t="shared" si="20"/>
        <v>47748.460617003235</v>
      </c>
      <c r="K141" s="89">
        <f t="shared" si="21"/>
        <v>79014.445559532949</v>
      </c>
      <c r="L141" s="89">
        <f t="shared" si="22"/>
        <v>1366.3937050518064</v>
      </c>
      <c r="M141" s="89">
        <f t="shared" si="23"/>
        <v>873.8977207830236</v>
      </c>
    </row>
    <row r="142" spans="1:13" x14ac:dyDescent="0.25">
      <c r="A142" s="82">
        <v>61446</v>
      </c>
      <c r="B142" s="82" t="s">
        <v>143</v>
      </c>
      <c r="C142" s="82" t="s">
        <v>131</v>
      </c>
      <c r="D142" s="83">
        <v>3159678.68</v>
      </c>
      <c r="E142" s="11">
        <f t="shared" si="24"/>
        <v>1.4800370201052669E-3</v>
      </c>
      <c r="F142" s="89">
        <f t="shared" si="25"/>
        <v>2700.3571439224615</v>
      </c>
      <c r="G142" s="89">
        <f t="shared" si="18"/>
        <v>207527.38213789579</v>
      </c>
      <c r="H142" s="89">
        <f t="shared" si="26"/>
        <v>9925.2927007791641</v>
      </c>
      <c r="I142" s="89">
        <f t="shared" si="19"/>
        <v>304391.51773254568</v>
      </c>
      <c r="J142" s="89">
        <f t="shared" si="20"/>
        <v>51754.881742733836</v>
      </c>
      <c r="K142" s="89">
        <f t="shared" si="21"/>
        <v>85644.295817257807</v>
      </c>
      <c r="L142" s="89">
        <f t="shared" si="22"/>
        <v>1481.0434452789384</v>
      </c>
      <c r="M142" s="89">
        <f t="shared" si="23"/>
        <v>947.2236928673708</v>
      </c>
    </row>
    <row r="143" spans="1:13" x14ac:dyDescent="0.25">
      <c r="A143" s="82">
        <v>61611</v>
      </c>
      <c r="B143" s="82" t="s">
        <v>144</v>
      </c>
      <c r="C143" s="82" t="s">
        <v>145</v>
      </c>
      <c r="D143" s="83">
        <v>3112606.19</v>
      </c>
      <c r="E143" s="11">
        <f t="shared" si="24"/>
        <v>1.4579876173386112E-3</v>
      </c>
      <c r="F143" s="89">
        <f t="shared" si="25"/>
        <v>2660.1275675866427</v>
      </c>
      <c r="G143" s="89">
        <f t="shared" si="18"/>
        <v>204435.66566613977</v>
      </c>
      <c r="H143" s="89">
        <f t="shared" si="26"/>
        <v>9777.4269559609274</v>
      </c>
      <c r="I143" s="89">
        <f t="shared" si="19"/>
        <v>299856.731722422</v>
      </c>
      <c r="J143" s="89">
        <f t="shared" si="20"/>
        <v>50983.844115171654</v>
      </c>
      <c r="K143" s="89">
        <f t="shared" si="21"/>
        <v>84368.37802095362</v>
      </c>
      <c r="L143" s="89">
        <f t="shared" si="22"/>
        <v>1458.9790489184015</v>
      </c>
      <c r="M143" s="89">
        <f t="shared" si="23"/>
        <v>933.11207509671112</v>
      </c>
    </row>
    <row r="144" spans="1:13" x14ac:dyDescent="0.25">
      <c r="A144" s="82">
        <v>61612</v>
      </c>
      <c r="B144" s="82" t="s">
        <v>146</v>
      </c>
      <c r="C144" s="82" t="s">
        <v>145</v>
      </c>
      <c r="D144" s="83">
        <v>4102433.93</v>
      </c>
      <c r="E144" s="11">
        <f t="shared" si="24"/>
        <v>1.921636566201706E-3</v>
      </c>
      <c r="F144" s="89">
        <f t="shared" si="25"/>
        <v>3506.0643477663366</v>
      </c>
      <c r="G144" s="89">
        <f t="shared" si="18"/>
        <v>269447.45339946391</v>
      </c>
      <c r="H144" s="89">
        <f t="shared" si="26"/>
        <v>12886.708322144255</v>
      </c>
      <c r="I144" s="89">
        <f t="shared" si="19"/>
        <v>395213.00006056059</v>
      </c>
      <c r="J144" s="89">
        <f t="shared" si="20"/>
        <v>67197.017294343619</v>
      </c>
      <c r="K144" s="89">
        <f t="shared" si="21"/>
        <v>111198.0364635291</v>
      </c>
      <c r="L144" s="89">
        <f t="shared" si="22"/>
        <v>1922.9432790667231</v>
      </c>
      <c r="M144" s="89">
        <f t="shared" si="23"/>
        <v>1229.8474023690919</v>
      </c>
    </row>
    <row r="145" spans="1:13" x14ac:dyDescent="0.25">
      <c r="A145" s="82">
        <v>61615</v>
      </c>
      <c r="B145" s="82" t="s">
        <v>147</v>
      </c>
      <c r="C145" s="82" t="s">
        <v>145</v>
      </c>
      <c r="D145" s="83">
        <v>2708629.1</v>
      </c>
      <c r="E145" s="11">
        <f t="shared" si="24"/>
        <v>1.2687591833655729E-3</v>
      </c>
      <c r="F145" s="89">
        <f t="shared" si="25"/>
        <v>2314.876505234155</v>
      </c>
      <c r="G145" s="89">
        <f t="shared" si="18"/>
        <v>177902.49048536949</v>
      </c>
      <c r="H145" s="89">
        <f t="shared" si="26"/>
        <v>8508.4400529448885</v>
      </c>
      <c r="I145" s="89">
        <f t="shared" si="19"/>
        <v>260939.10369504389</v>
      </c>
      <c r="J145" s="89">
        <f t="shared" si="20"/>
        <v>44366.783129804709</v>
      </c>
      <c r="K145" s="89">
        <f t="shared" si="21"/>
        <v>73418.424907570923</v>
      </c>
      <c r="L145" s="89">
        <f t="shared" si="22"/>
        <v>1269.6219396102615</v>
      </c>
      <c r="M145" s="89">
        <f t="shared" si="23"/>
        <v>812.00587735396664</v>
      </c>
    </row>
    <row r="146" spans="1:13" x14ac:dyDescent="0.25">
      <c r="A146" s="82">
        <v>61618</v>
      </c>
      <c r="B146" s="82" t="s">
        <v>148</v>
      </c>
      <c r="C146" s="82" t="s">
        <v>145</v>
      </c>
      <c r="D146" s="83">
        <v>2424343.6</v>
      </c>
      <c r="E146" s="11">
        <f t="shared" si="24"/>
        <v>1.1355959389691092E-3</v>
      </c>
      <c r="F146" s="89">
        <f t="shared" si="25"/>
        <v>2071.9175025679192</v>
      </c>
      <c r="G146" s="89">
        <f t="shared" si="18"/>
        <v>159230.64705768184</v>
      </c>
      <c r="H146" s="89">
        <f t="shared" si="26"/>
        <v>7615.4325405204436</v>
      </c>
      <c r="I146" s="89">
        <f t="shared" si="19"/>
        <v>233552.11166889404</v>
      </c>
      <c r="J146" s="89">
        <f t="shared" si="20"/>
        <v>39710.245575272747</v>
      </c>
      <c r="K146" s="89">
        <f t="shared" si="21"/>
        <v>65712.75799508694</v>
      </c>
      <c r="L146" s="89">
        <f t="shared" si="22"/>
        <v>1136.3681442076081</v>
      </c>
      <c r="M146" s="89">
        <f t="shared" si="23"/>
        <v>726.7814009402299</v>
      </c>
    </row>
    <row r="147" spans="1:13" x14ac:dyDescent="0.25">
      <c r="A147" s="82">
        <v>61621</v>
      </c>
      <c r="B147" s="82" t="s">
        <v>149</v>
      </c>
      <c r="C147" s="82" t="s">
        <v>145</v>
      </c>
      <c r="D147" s="83">
        <v>915563.73</v>
      </c>
      <c r="E147" s="11">
        <f t="shared" si="24"/>
        <v>4.2886266354959332E-4</v>
      </c>
      <c r="F147" s="89">
        <f t="shared" si="25"/>
        <v>782.46850689950406</v>
      </c>
      <c r="G147" s="89">
        <f t="shared" si="18"/>
        <v>60134.134926437284</v>
      </c>
      <c r="H147" s="89">
        <f t="shared" si="26"/>
        <v>2876.0006718363984</v>
      </c>
      <c r="I147" s="89">
        <f t="shared" si="19"/>
        <v>88201.953926394403</v>
      </c>
      <c r="J147" s="89">
        <f t="shared" si="20"/>
        <v>14996.744091106852</v>
      </c>
      <c r="K147" s="89">
        <f t="shared" si="21"/>
        <v>24816.704125013104</v>
      </c>
      <c r="L147" s="89">
        <f t="shared" si="22"/>
        <v>429.15429016080702</v>
      </c>
      <c r="M147" s="89">
        <f t="shared" si="23"/>
        <v>274.47210467173971</v>
      </c>
    </row>
    <row r="148" spans="1:13" x14ac:dyDescent="0.25">
      <c r="A148" s="82">
        <v>61624</v>
      </c>
      <c r="B148" s="82" t="s">
        <v>150</v>
      </c>
      <c r="C148" s="82" t="s">
        <v>145</v>
      </c>
      <c r="D148" s="83">
        <v>3846981.41</v>
      </c>
      <c r="E148" s="11">
        <f t="shared" si="24"/>
        <v>1.8019790868281449E-3</v>
      </c>
      <c r="F148" s="89">
        <f t="shared" si="25"/>
        <v>3287.7468834996871</v>
      </c>
      <c r="G148" s="89">
        <f t="shared" si="18"/>
        <v>252669.35723680968</v>
      </c>
      <c r="H148" s="89">
        <f t="shared" si="26"/>
        <v>12084.271970561937</v>
      </c>
      <c r="I148" s="89">
        <f t="shared" si="19"/>
        <v>370603.66849669308</v>
      </c>
      <c r="J148" s="89">
        <f t="shared" si="20"/>
        <v>63012.75797482214</v>
      </c>
      <c r="K148" s="89">
        <f t="shared" si="21"/>
        <v>104273.89847170522</v>
      </c>
      <c r="L148" s="89">
        <f t="shared" si="22"/>
        <v>1803.204432607188</v>
      </c>
      <c r="M148" s="89">
        <f t="shared" si="23"/>
        <v>1153.2666155700128</v>
      </c>
    </row>
    <row r="149" spans="1:13" x14ac:dyDescent="0.25">
      <c r="A149" s="82">
        <v>61625</v>
      </c>
      <c r="B149" s="82" t="s">
        <v>145</v>
      </c>
      <c r="C149" s="82" t="s">
        <v>145</v>
      </c>
      <c r="D149" s="83">
        <v>14582782.83</v>
      </c>
      <c r="E149" s="11">
        <f t="shared" si="24"/>
        <v>6.8307763638027433E-3</v>
      </c>
      <c r="F149" s="89">
        <f t="shared" si="25"/>
        <v>12462.888091285382</v>
      </c>
      <c r="G149" s="89">
        <f t="shared" si="18"/>
        <v>957795.72908829944</v>
      </c>
      <c r="H149" s="89">
        <f t="shared" si="26"/>
        <v>45807.94524956149</v>
      </c>
      <c r="I149" s="89">
        <f t="shared" si="19"/>
        <v>1404850.2547062184</v>
      </c>
      <c r="J149" s="89">
        <f t="shared" si="20"/>
        <v>238862.95958632717</v>
      </c>
      <c r="K149" s="89">
        <f t="shared" si="21"/>
        <v>395271.89091624599</v>
      </c>
      <c r="L149" s="89">
        <f t="shared" si="22"/>
        <v>6835.4212917301293</v>
      </c>
      <c r="M149" s="89">
        <f t="shared" si="23"/>
        <v>4371.6968728337561</v>
      </c>
    </row>
    <row r="150" spans="1:13" x14ac:dyDescent="0.25">
      <c r="A150" s="82">
        <v>61626</v>
      </c>
      <c r="B150" s="82" t="s">
        <v>151</v>
      </c>
      <c r="C150" s="82" t="s">
        <v>145</v>
      </c>
      <c r="D150" s="83">
        <v>7546272.5999999996</v>
      </c>
      <c r="E150" s="11">
        <f t="shared" si="24"/>
        <v>3.5347780400904641E-3</v>
      </c>
      <c r="F150" s="89">
        <f t="shared" si="25"/>
        <v>6449.2732297058537</v>
      </c>
      <c r="G150" s="89">
        <f t="shared" si="18"/>
        <v>495638.4354807029</v>
      </c>
      <c r="H150" s="89">
        <f t="shared" si="26"/>
        <v>23704.614278965164</v>
      </c>
      <c r="I150" s="89">
        <f t="shared" si="19"/>
        <v>726979.41865959729</v>
      </c>
      <c r="J150" s="89">
        <f t="shared" si="20"/>
        <v>123606.380763829</v>
      </c>
      <c r="K150" s="89">
        <f t="shared" si="21"/>
        <v>204544.59719684764</v>
      </c>
      <c r="L150" s="89">
        <f t="shared" si="22"/>
        <v>3537.1816891577255</v>
      </c>
      <c r="M150" s="89">
        <f t="shared" si="23"/>
        <v>2262.2579456578969</v>
      </c>
    </row>
    <row r="151" spans="1:13" x14ac:dyDescent="0.25">
      <c r="A151" s="82">
        <v>61627</v>
      </c>
      <c r="B151" s="82" t="s">
        <v>152</v>
      </c>
      <c r="C151" s="82" t="s">
        <v>145</v>
      </c>
      <c r="D151" s="83">
        <v>2121335.81</v>
      </c>
      <c r="E151" s="11">
        <f t="shared" si="24"/>
        <v>9.9366291602631966E-4</v>
      </c>
      <c r="F151" s="89">
        <f t="shared" si="25"/>
        <v>1812.9578635483408</v>
      </c>
      <c r="G151" s="89">
        <f t="shared" si="18"/>
        <v>139329.12548078233</v>
      </c>
      <c r="H151" s="89">
        <f t="shared" si="26"/>
        <v>6663.6139187717827</v>
      </c>
      <c r="I151" s="89">
        <f t="shared" si="19"/>
        <v>204361.48489196983</v>
      </c>
      <c r="J151" s="89">
        <f t="shared" si="20"/>
        <v>34747.040791874606</v>
      </c>
      <c r="K151" s="89">
        <f t="shared" si="21"/>
        <v>57499.616270912142</v>
      </c>
      <c r="L151" s="89">
        <f t="shared" si="22"/>
        <v>994.33860680921759</v>
      </c>
      <c r="M151" s="89">
        <f t="shared" si="23"/>
        <v>635.94426625684457</v>
      </c>
    </row>
    <row r="152" spans="1:13" x14ac:dyDescent="0.25">
      <c r="A152" s="82">
        <v>61628</v>
      </c>
      <c r="B152" s="82" t="s">
        <v>153</v>
      </c>
      <c r="C152" s="82" t="s">
        <v>145</v>
      </c>
      <c r="D152" s="83">
        <v>1753771.51</v>
      </c>
      <c r="E152" s="11">
        <f t="shared" si="24"/>
        <v>8.2149073449643126E-4</v>
      </c>
      <c r="F152" s="89">
        <f t="shared" si="25"/>
        <v>1498.8262749034288</v>
      </c>
      <c r="G152" s="89">
        <f t="shared" si="18"/>
        <v>115187.53873362989</v>
      </c>
      <c r="H152" s="89">
        <f t="shared" si="26"/>
        <v>5509.0081397256045</v>
      </c>
      <c r="I152" s="89">
        <f t="shared" si="19"/>
        <v>168951.72761206163</v>
      </c>
      <c r="J152" s="89">
        <f t="shared" si="20"/>
        <v>28726.413757941285</v>
      </c>
      <c r="K152" s="89">
        <f t="shared" si="21"/>
        <v>47536.645719405533</v>
      </c>
      <c r="L152" s="89">
        <f t="shared" si="22"/>
        <v>822.0493481958888</v>
      </c>
      <c r="M152" s="89">
        <f t="shared" si="23"/>
        <v>525.75407007771605</v>
      </c>
    </row>
    <row r="153" spans="1:13" x14ac:dyDescent="0.25">
      <c r="A153" s="82">
        <v>61629</v>
      </c>
      <c r="B153" s="82" t="s">
        <v>154</v>
      </c>
      <c r="C153" s="82" t="s">
        <v>145</v>
      </c>
      <c r="D153" s="83">
        <v>1267396.75</v>
      </c>
      <c r="E153" s="11">
        <f t="shared" si="24"/>
        <v>5.9366609682004121E-4</v>
      </c>
      <c r="F153" s="89">
        <f t="shared" si="25"/>
        <v>1083.1556669701015</v>
      </c>
      <c r="G153" s="89">
        <f t="shared" si="18"/>
        <v>83242.492764351977</v>
      </c>
      <c r="H153" s="89">
        <f t="shared" si="26"/>
        <v>3981.1908063278875</v>
      </c>
      <c r="I153" s="89">
        <f t="shared" si="19"/>
        <v>122096.2190692744</v>
      </c>
      <c r="J153" s="89">
        <f t="shared" si="20"/>
        <v>20759.696019905165</v>
      </c>
      <c r="K153" s="89">
        <f t="shared" si="21"/>
        <v>34353.272331739485</v>
      </c>
      <c r="L153" s="89">
        <f t="shared" si="22"/>
        <v>594.0697897658788</v>
      </c>
      <c r="M153" s="89">
        <f t="shared" si="23"/>
        <v>379.94630196482638</v>
      </c>
    </row>
    <row r="154" spans="1:13" x14ac:dyDescent="0.25">
      <c r="A154" s="82">
        <v>61630</v>
      </c>
      <c r="B154" s="82" t="s">
        <v>155</v>
      </c>
      <c r="C154" s="82" t="s">
        <v>145</v>
      </c>
      <c r="D154" s="83">
        <v>1906257.75</v>
      </c>
      <c r="E154" s="11">
        <f t="shared" si="24"/>
        <v>8.9291738989819393E-4</v>
      </c>
      <c r="F154" s="89">
        <f t="shared" si="25"/>
        <v>1629.1456362170527</v>
      </c>
      <c r="G154" s="89">
        <f t="shared" si="18"/>
        <v>125202.81984419233</v>
      </c>
      <c r="H154" s="89">
        <f t="shared" si="26"/>
        <v>5988.003226922654</v>
      </c>
      <c r="I154" s="89">
        <f t="shared" si="19"/>
        <v>183641.67640993407</v>
      </c>
      <c r="J154" s="89">
        <f t="shared" si="20"/>
        <v>31224.106757089579</v>
      </c>
      <c r="K154" s="89">
        <f t="shared" si="21"/>
        <v>51669.843417413656</v>
      </c>
      <c r="L154" s="89">
        <f t="shared" si="22"/>
        <v>893.52457372332469</v>
      </c>
      <c r="M154" s="89">
        <f t="shared" si="23"/>
        <v>571.46712953484416</v>
      </c>
    </row>
    <row r="155" spans="1:13" x14ac:dyDescent="0.25">
      <c r="A155" s="82">
        <v>61631</v>
      </c>
      <c r="B155" s="82" t="s">
        <v>156</v>
      </c>
      <c r="C155" s="82" t="s">
        <v>145</v>
      </c>
      <c r="D155" s="83">
        <v>15599389.85</v>
      </c>
      <c r="E155" s="11">
        <f t="shared" si="24"/>
        <v>7.30696909631784E-3</v>
      </c>
      <c r="F155" s="89">
        <f t="shared" si="25"/>
        <v>13331.711255613825</v>
      </c>
      <c r="G155" s="89">
        <f t="shared" si="18"/>
        <v>1024566.3772744647</v>
      </c>
      <c r="H155" s="89">
        <f t="shared" si="26"/>
        <v>49001.346622629855</v>
      </c>
      <c r="I155" s="89">
        <f t="shared" si="19"/>
        <v>1502786.3378003894</v>
      </c>
      <c r="J155" s="89">
        <f t="shared" si="20"/>
        <v>255514.77182026388</v>
      </c>
      <c r="K155" s="89">
        <f t="shared" si="21"/>
        <v>422827.41195763892</v>
      </c>
      <c r="L155" s="89">
        <f t="shared" si="22"/>
        <v>7311.9378353033362</v>
      </c>
      <c r="M155" s="89">
        <f t="shared" si="23"/>
        <v>4676.4602216434178</v>
      </c>
    </row>
    <row r="156" spans="1:13" x14ac:dyDescent="0.25">
      <c r="A156" s="82">
        <v>61632</v>
      </c>
      <c r="B156" s="82" t="s">
        <v>157</v>
      </c>
      <c r="C156" s="82" t="s">
        <v>145</v>
      </c>
      <c r="D156" s="83">
        <v>3423054.85</v>
      </c>
      <c r="E156" s="11">
        <f t="shared" si="24"/>
        <v>1.6034060462916696E-3</v>
      </c>
      <c r="F156" s="89">
        <f t="shared" si="25"/>
        <v>2925.446399580077</v>
      </c>
      <c r="G156" s="89">
        <f t="shared" si="18"/>
        <v>224825.90284621206</v>
      </c>
      <c r="H156" s="89">
        <f t="shared" si="26"/>
        <v>10752.619097670942</v>
      </c>
      <c r="I156" s="89">
        <f t="shared" si="19"/>
        <v>329764.18382936699</v>
      </c>
      <c r="J156" s="89">
        <f t="shared" si="20"/>
        <v>56068.928806596734</v>
      </c>
      <c r="K156" s="89">
        <f t="shared" si="21"/>
        <v>92783.207364648566</v>
      </c>
      <c r="L156" s="89">
        <f t="shared" si="22"/>
        <v>1604.4963624031479</v>
      </c>
      <c r="M156" s="89">
        <f t="shared" si="23"/>
        <v>1026.1798696266685</v>
      </c>
    </row>
    <row r="157" spans="1:13" x14ac:dyDescent="0.25">
      <c r="A157" s="82">
        <v>61633</v>
      </c>
      <c r="B157" s="82" t="s">
        <v>158</v>
      </c>
      <c r="C157" s="82" t="s">
        <v>145</v>
      </c>
      <c r="D157" s="83">
        <v>5735449.6799999997</v>
      </c>
      <c r="E157" s="11">
        <f t="shared" si="24"/>
        <v>2.6865636392340076E-3</v>
      </c>
      <c r="F157" s="89">
        <f t="shared" si="25"/>
        <v>4901.689091055232</v>
      </c>
      <c r="G157" s="89">
        <f t="shared" si="18"/>
        <v>376703.76580001862</v>
      </c>
      <c r="H157" s="89">
        <f t="shared" si="26"/>
        <v>18016.394263416107</v>
      </c>
      <c r="I157" s="89">
        <f t="shared" si="19"/>
        <v>552531.57355033432</v>
      </c>
      <c r="J157" s="89">
        <f t="shared" si="20"/>
        <v>93945.47673746389</v>
      </c>
      <c r="K157" s="89">
        <f t="shared" si="21"/>
        <v>155461.55124827963</v>
      </c>
      <c r="L157" s="89">
        <f t="shared" si="22"/>
        <v>2688.390502508687</v>
      </c>
      <c r="M157" s="89">
        <f t="shared" si="23"/>
        <v>1719.4007291097648</v>
      </c>
    </row>
    <row r="158" spans="1:13" x14ac:dyDescent="0.25">
      <c r="A158" s="82">
        <v>61701</v>
      </c>
      <c r="B158" s="82" t="s">
        <v>159</v>
      </c>
      <c r="C158" s="82" t="s">
        <v>160</v>
      </c>
      <c r="D158" s="83">
        <v>5020291.28</v>
      </c>
      <c r="E158" s="11">
        <f t="shared" si="24"/>
        <v>2.3515735929552357E-3</v>
      </c>
      <c r="F158" s="89">
        <f t="shared" si="25"/>
        <v>4290.4930518186866</v>
      </c>
      <c r="G158" s="89">
        <f t="shared" si="18"/>
        <v>329732.23305988382</v>
      </c>
      <c r="H158" s="89">
        <f t="shared" si="26"/>
        <v>15769.913792996598</v>
      </c>
      <c r="I158" s="89">
        <f t="shared" si="19"/>
        <v>483635.91268041998</v>
      </c>
      <c r="J158" s="89">
        <f t="shared" si="20"/>
        <v>82231.330405558168</v>
      </c>
      <c r="K158" s="89">
        <f t="shared" si="21"/>
        <v>136076.91003349741</v>
      </c>
      <c r="L158" s="89">
        <f t="shared" si="22"/>
        <v>2353.1726629984455</v>
      </c>
      <c r="M158" s="89">
        <f t="shared" si="23"/>
        <v>1505.0070994913508</v>
      </c>
    </row>
    <row r="159" spans="1:13" x14ac:dyDescent="0.25">
      <c r="A159" s="82">
        <v>61708</v>
      </c>
      <c r="B159" s="82" t="s">
        <v>161</v>
      </c>
      <c r="C159" s="82" t="s">
        <v>160</v>
      </c>
      <c r="D159" s="83">
        <v>1914984.88</v>
      </c>
      <c r="E159" s="11">
        <f t="shared" si="24"/>
        <v>8.97005297811435E-4</v>
      </c>
      <c r="F159" s="89">
        <f t="shared" si="25"/>
        <v>1636.6041059629194</v>
      </c>
      <c r="G159" s="89">
        <f t="shared" si="18"/>
        <v>125776.01687651747</v>
      </c>
      <c r="H159" s="89">
        <f t="shared" si="26"/>
        <v>6015.4171915881207</v>
      </c>
      <c r="I159" s="89">
        <f t="shared" si="19"/>
        <v>184482.41517332921</v>
      </c>
      <c r="J159" s="89">
        <f t="shared" si="20"/>
        <v>31367.055337260859</v>
      </c>
      <c r="K159" s="89">
        <f t="shared" si="21"/>
        <v>51906.395604851794</v>
      </c>
      <c r="L159" s="89">
        <f t="shared" si="22"/>
        <v>897.61526141394677</v>
      </c>
      <c r="M159" s="89">
        <f t="shared" si="23"/>
        <v>574.08339059931836</v>
      </c>
    </row>
    <row r="160" spans="1:13" x14ac:dyDescent="0.25">
      <c r="A160" s="82">
        <v>61710</v>
      </c>
      <c r="B160" s="82" t="s">
        <v>162</v>
      </c>
      <c r="C160" s="82" t="s">
        <v>160</v>
      </c>
      <c r="D160" s="83">
        <v>1463787.76</v>
      </c>
      <c r="E160" s="11">
        <f t="shared" si="24"/>
        <v>6.8565835130329257E-4</v>
      </c>
      <c r="F160" s="89">
        <f t="shared" si="25"/>
        <v>1250.9973751198834</v>
      </c>
      <c r="G160" s="89">
        <f t="shared" si="18"/>
        <v>96141.434811432948</v>
      </c>
      <c r="H160" s="89">
        <f t="shared" si="26"/>
        <v>4598.1010859679827</v>
      </c>
      <c r="I160" s="89">
        <f t="shared" si="19"/>
        <v>141015.78768912141</v>
      </c>
      <c r="J160" s="89">
        <f t="shared" si="20"/>
        <v>23976.540049718369</v>
      </c>
      <c r="K160" s="89">
        <f t="shared" si="21"/>
        <v>39676.525567188743</v>
      </c>
      <c r="L160" s="89">
        <f t="shared" si="22"/>
        <v>686.12459898217878</v>
      </c>
      <c r="M160" s="89">
        <f t="shared" si="23"/>
        <v>438.82134483410726</v>
      </c>
    </row>
    <row r="161" spans="1:13" x14ac:dyDescent="0.25">
      <c r="A161" s="82">
        <v>61711</v>
      </c>
      <c r="B161" s="82" t="s">
        <v>163</v>
      </c>
      <c r="C161" s="82" t="s">
        <v>160</v>
      </c>
      <c r="D161" s="83">
        <v>1166210.02</v>
      </c>
      <c r="E161" s="11">
        <f t="shared" si="24"/>
        <v>5.4626883858256866E-4</v>
      </c>
      <c r="F161" s="89">
        <f t="shared" si="25"/>
        <v>996.67842137066816</v>
      </c>
      <c r="G161" s="89">
        <f t="shared" si="18"/>
        <v>76596.558379658745</v>
      </c>
      <c r="H161" s="89">
        <f t="shared" si="26"/>
        <v>3663.3395263728275</v>
      </c>
      <c r="I161" s="89">
        <f t="shared" si="19"/>
        <v>112348.27143331627</v>
      </c>
      <c r="J161" s="89">
        <f t="shared" si="20"/>
        <v>19102.278359611955</v>
      </c>
      <c r="K161" s="89">
        <f t="shared" si="21"/>
        <v>31610.567419447263</v>
      </c>
      <c r="L161" s="89">
        <f t="shared" si="22"/>
        <v>546.64030139280476</v>
      </c>
      <c r="M161" s="89">
        <f t="shared" si="23"/>
        <v>349.61205669284396</v>
      </c>
    </row>
    <row r="162" spans="1:13" x14ac:dyDescent="0.25">
      <c r="A162" s="82">
        <v>61716</v>
      </c>
      <c r="B162" s="82" t="s">
        <v>164</v>
      </c>
      <c r="C162" s="82" t="s">
        <v>160</v>
      </c>
      <c r="D162" s="83">
        <v>3760089.49</v>
      </c>
      <c r="E162" s="11">
        <f t="shared" si="24"/>
        <v>1.7612777145139117E-3</v>
      </c>
      <c r="F162" s="89">
        <f t="shared" si="25"/>
        <v>3213.4864156849221</v>
      </c>
      <c r="G162" s="89">
        <f t="shared" si="18"/>
        <v>246962.30455430859</v>
      </c>
      <c r="H162" s="89">
        <f t="shared" si="26"/>
        <v>11811.324045574613</v>
      </c>
      <c r="I162" s="89">
        <f t="shared" si="19"/>
        <v>362232.82889996073</v>
      </c>
      <c r="J162" s="89">
        <f t="shared" si="20"/>
        <v>61589.486338859751</v>
      </c>
      <c r="K162" s="89">
        <f t="shared" si="21"/>
        <v>101918.65983693066</v>
      </c>
      <c r="L162" s="89">
        <f t="shared" si="22"/>
        <v>1762.4753833597811</v>
      </c>
      <c r="M162" s="89">
        <f t="shared" si="23"/>
        <v>1127.2177372889034</v>
      </c>
    </row>
    <row r="163" spans="1:13" x14ac:dyDescent="0.25">
      <c r="A163" s="82">
        <v>61719</v>
      </c>
      <c r="B163" s="82" t="s">
        <v>165</v>
      </c>
      <c r="C163" s="82" t="s">
        <v>160</v>
      </c>
      <c r="D163" s="83">
        <v>3737856.3</v>
      </c>
      <c r="E163" s="11">
        <f t="shared" si="24"/>
        <v>1.7508633820429165E-3</v>
      </c>
      <c r="F163" s="89">
        <f t="shared" si="25"/>
        <v>3194.4852578049417</v>
      </c>
      <c r="G163" s="89">
        <f t="shared" si="18"/>
        <v>245502.03084151619</v>
      </c>
      <c r="H163" s="89">
        <f t="shared" si="26"/>
        <v>11741.484374908467</v>
      </c>
      <c r="I163" s="89">
        <f t="shared" si="19"/>
        <v>360090.96729518002</v>
      </c>
      <c r="J163" s="89">
        <f t="shared" si="20"/>
        <v>61225.311295841209</v>
      </c>
      <c r="K163" s="89">
        <f t="shared" si="21"/>
        <v>101316.02074157765</v>
      </c>
      <c r="L163" s="89">
        <f t="shared" si="22"/>
        <v>1752.0539691427057</v>
      </c>
      <c r="M163" s="89">
        <f t="shared" si="23"/>
        <v>1120.5525645074665</v>
      </c>
    </row>
    <row r="164" spans="1:13" x14ac:dyDescent="0.25">
      <c r="A164" s="82">
        <v>61727</v>
      </c>
      <c r="B164" s="82" t="s">
        <v>166</v>
      </c>
      <c r="C164" s="82" t="s">
        <v>160</v>
      </c>
      <c r="D164" s="83">
        <v>3683522.96</v>
      </c>
      <c r="E164" s="11">
        <f t="shared" si="24"/>
        <v>1.7254128971138712E-3</v>
      </c>
      <c r="F164" s="89">
        <f t="shared" si="25"/>
        <v>3148.0503390422004</v>
      </c>
      <c r="G164" s="89">
        <f t="shared" si="18"/>
        <v>241933.42246232237</v>
      </c>
      <c r="H164" s="89">
        <f t="shared" si="26"/>
        <v>11570.810595221808</v>
      </c>
      <c r="I164" s="89">
        <f t="shared" si="19"/>
        <v>354856.69840234489</v>
      </c>
      <c r="J164" s="89">
        <f t="shared" si="20"/>
        <v>60335.342450532</v>
      </c>
      <c r="K164" s="89">
        <f t="shared" si="21"/>
        <v>99843.294836518355</v>
      </c>
      <c r="L164" s="89">
        <f t="shared" si="22"/>
        <v>1726.5861778839087</v>
      </c>
      <c r="M164" s="89">
        <f t="shared" si="23"/>
        <v>1104.2642541528776</v>
      </c>
    </row>
    <row r="165" spans="1:13" x14ac:dyDescent="0.25">
      <c r="A165" s="82">
        <v>61728</v>
      </c>
      <c r="B165" s="82" t="s">
        <v>167</v>
      </c>
      <c r="C165" s="82" t="s">
        <v>160</v>
      </c>
      <c r="D165" s="83">
        <v>837455.25</v>
      </c>
      <c r="E165" s="11">
        <f t="shared" si="24"/>
        <v>3.9227557552830381E-4</v>
      </c>
      <c r="F165" s="89">
        <f t="shared" si="25"/>
        <v>715.71463306290093</v>
      </c>
      <c r="G165" s="89">
        <f t="shared" si="18"/>
        <v>55003.977711473199</v>
      </c>
      <c r="H165" s="89">
        <f t="shared" si="26"/>
        <v>2630.6435944474547</v>
      </c>
      <c r="I165" s="89">
        <f t="shared" si="19"/>
        <v>80677.277785913495</v>
      </c>
      <c r="J165" s="89">
        <f t="shared" si="20"/>
        <v>13717.343381442066</v>
      </c>
      <c r="K165" s="89">
        <f t="shared" si="21"/>
        <v>22699.543981704999</v>
      </c>
      <c r="L165" s="89">
        <f t="shared" si="22"/>
        <v>392.54232291966304</v>
      </c>
      <c r="M165" s="89">
        <f t="shared" si="23"/>
        <v>251.05636833811445</v>
      </c>
    </row>
    <row r="166" spans="1:13" x14ac:dyDescent="0.25">
      <c r="A166" s="82">
        <v>61729</v>
      </c>
      <c r="B166" s="82" t="s">
        <v>168</v>
      </c>
      <c r="C166" s="82" t="s">
        <v>160</v>
      </c>
      <c r="D166" s="83">
        <v>2432249.56</v>
      </c>
      <c r="E166" s="11">
        <f t="shared" si="24"/>
        <v>1.1392991995422606E-3</v>
      </c>
      <c r="F166" s="89">
        <f t="shared" si="25"/>
        <v>2078.6741755488451</v>
      </c>
      <c r="G166" s="89">
        <f t="shared" si="18"/>
        <v>159749.90972589937</v>
      </c>
      <c r="H166" s="89">
        <f t="shared" si="26"/>
        <v>7640.2670173858733</v>
      </c>
      <c r="I166" s="89">
        <f t="shared" si="19"/>
        <v>234313.74201401911</v>
      </c>
      <c r="J166" s="89">
        <f t="shared" si="20"/>
        <v>39839.743561081479</v>
      </c>
      <c r="K166" s="89">
        <f t="shared" si="21"/>
        <v>65927.052056456305</v>
      </c>
      <c r="L166" s="89">
        <f t="shared" si="22"/>
        <v>1140.0739229979495</v>
      </c>
      <c r="M166" s="89">
        <f t="shared" si="23"/>
        <v>729.15148770704684</v>
      </c>
    </row>
    <row r="167" spans="1:13" x14ac:dyDescent="0.25">
      <c r="A167" s="82">
        <v>61730</v>
      </c>
      <c r="B167" s="82" t="s">
        <v>169</v>
      </c>
      <c r="C167" s="82" t="s">
        <v>160</v>
      </c>
      <c r="D167" s="83">
        <v>2505490.62</v>
      </c>
      <c r="E167" s="11">
        <f t="shared" si="24"/>
        <v>1.1736063209840369E-3</v>
      </c>
      <c r="F167" s="89">
        <f t="shared" si="25"/>
        <v>2141.268204761795</v>
      </c>
      <c r="G167" s="89">
        <f t="shared" si="18"/>
        <v>164560.37527830314</v>
      </c>
      <c r="H167" s="89">
        <f t="shared" si="26"/>
        <v>7870.3343855700741</v>
      </c>
      <c r="I167" s="89">
        <f t="shared" si="19"/>
        <v>241369.50928391775</v>
      </c>
      <c r="J167" s="89">
        <f t="shared" si="20"/>
        <v>41039.416940215233</v>
      </c>
      <c r="K167" s="89">
        <f t="shared" si="21"/>
        <v>67912.278924084996</v>
      </c>
      <c r="L167" s="89">
        <f t="shared" si="22"/>
        <v>1174.4043732823061</v>
      </c>
      <c r="M167" s="89">
        <f t="shared" si="23"/>
        <v>751.1080454297836</v>
      </c>
    </row>
    <row r="168" spans="1:13" x14ac:dyDescent="0.25">
      <c r="A168" s="82">
        <v>61731</v>
      </c>
      <c r="B168" s="82" t="s">
        <v>170</v>
      </c>
      <c r="C168" s="82" t="s">
        <v>160</v>
      </c>
      <c r="D168" s="83">
        <v>1971903.62</v>
      </c>
      <c r="E168" s="11">
        <f t="shared" si="24"/>
        <v>9.236668197158544E-4</v>
      </c>
      <c r="F168" s="89">
        <f t="shared" si="25"/>
        <v>1685.2485859079707</v>
      </c>
      <c r="G168" s="89">
        <f t="shared" si="18"/>
        <v>129514.43407113792</v>
      </c>
      <c r="H168" s="89">
        <f t="shared" si="26"/>
        <v>6194.2123197875335</v>
      </c>
      <c r="I168" s="89">
        <f t="shared" si="19"/>
        <v>189965.75174349724</v>
      </c>
      <c r="J168" s="89">
        <f t="shared" si="20"/>
        <v>32299.372498588615</v>
      </c>
      <c r="K168" s="89">
        <f t="shared" si="21"/>
        <v>53449.199763059936</v>
      </c>
      <c r="L168" s="89">
        <f t="shared" si="22"/>
        <v>924.29491315326118</v>
      </c>
      <c r="M168" s="89">
        <f t="shared" si="23"/>
        <v>591.14676461814679</v>
      </c>
    </row>
    <row r="169" spans="1:13" x14ac:dyDescent="0.25">
      <c r="A169" s="82">
        <v>61740</v>
      </c>
      <c r="B169" s="82" t="s">
        <v>171</v>
      </c>
      <c r="C169" s="82" t="s">
        <v>160</v>
      </c>
      <c r="D169" s="83">
        <v>2533113.7000000002</v>
      </c>
      <c r="E169" s="11">
        <f t="shared" si="24"/>
        <v>1.1865453521798701E-3</v>
      </c>
      <c r="F169" s="89">
        <f t="shared" si="25"/>
        <v>2164.8757259592167</v>
      </c>
      <c r="G169" s="89">
        <f t="shared" si="18"/>
        <v>166374.65643140621</v>
      </c>
      <c r="H169" s="89">
        <f t="shared" si="26"/>
        <v>7957.1049663992098</v>
      </c>
      <c r="I169" s="89">
        <f t="shared" si="19"/>
        <v>244030.61254700256</v>
      </c>
      <c r="J169" s="89">
        <f t="shared" si="20"/>
        <v>41491.877264051094</v>
      </c>
      <c r="K169" s="89">
        <f t="shared" si="21"/>
        <v>68661.013043753061</v>
      </c>
      <c r="L169" s="89">
        <f t="shared" si="22"/>
        <v>1187.3522030193524</v>
      </c>
      <c r="M169" s="89">
        <f t="shared" si="23"/>
        <v>759.38902539511685</v>
      </c>
    </row>
    <row r="170" spans="1:13" x14ac:dyDescent="0.25">
      <c r="A170" s="82">
        <v>61741</v>
      </c>
      <c r="B170" s="82" t="s">
        <v>172</v>
      </c>
      <c r="C170" s="82" t="s">
        <v>160</v>
      </c>
      <c r="D170" s="83">
        <v>1629217.55</v>
      </c>
      <c r="E170" s="11">
        <f t="shared" si="24"/>
        <v>7.6314794382990989E-4</v>
      </c>
      <c r="F170" s="89">
        <f t="shared" si="25"/>
        <v>1392.3786864765473</v>
      </c>
      <c r="G170" s="89">
        <f t="shared" si="18"/>
        <v>107006.84700148572</v>
      </c>
      <c r="H170" s="89">
        <f t="shared" si="26"/>
        <v>5117.7549031651261</v>
      </c>
      <c r="I170" s="89">
        <f t="shared" si="19"/>
        <v>156952.66923818964</v>
      </c>
      <c r="J170" s="89">
        <f t="shared" si="20"/>
        <v>26686.245714528341</v>
      </c>
      <c r="K170" s="89">
        <f t="shared" si="21"/>
        <v>44160.563125003588</v>
      </c>
      <c r="L170" s="89">
        <f t="shared" si="22"/>
        <v>763.66688443171427</v>
      </c>
      <c r="M170" s="89">
        <f t="shared" si="23"/>
        <v>488.41468405114233</v>
      </c>
    </row>
    <row r="171" spans="1:13" x14ac:dyDescent="0.25">
      <c r="A171" s="82">
        <v>61743</v>
      </c>
      <c r="B171" s="82" t="s">
        <v>173</v>
      </c>
      <c r="C171" s="82" t="s">
        <v>160</v>
      </c>
      <c r="D171" s="83">
        <v>917093.99</v>
      </c>
      <c r="E171" s="11">
        <f t="shared" si="24"/>
        <v>4.2957945841380597E-4</v>
      </c>
      <c r="F171" s="89">
        <f t="shared" si="25"/>
        <v>783.77631346515727</v>
      </c>
      <c r="G171" s="89">
        <f t="shared" si="18"/>
        <v>60234.642251375248</v>
      </c>
      <c r="H171" s="89">
        <f t="shared" si="26"/>
        <v>2880.8075778374523</v>
      </c>
      <c r="I171" s="89">
        <f t="shared" si="19"/>
        <v>88349.373398783719</v>
      </c>
      <c r="J171" s="89">
        <f t="shared" si="20"/>
        <v>15021.809432667353</v>
      </c>
      <c r="K171" s="89">
        <f t="shared" si="21"/>
        <v>24858.182405999989</v>
      </c>
      <c r="L171" s="89">
        <f t="shared" si="22"/>
        <v>429.87157244552736</v>
      </c>
      <c r="M171" s="89">
        <f t="shared" si="23"/>
        <v>274.93085338483581</v>
      </c>
    </row>
    <row r="172" spans="1:13" x14ac:dyDescent="0.25">
      <c r="A172" s="82">
        <v>61744</v>
      </c>
      <c r="B172" s="82" t="s">
        <v>174</v>
      </c>
      <c r="C172" s="82" t="s">
        <v>160</v>
      </c>
      <c r="D172" s="83">
        <v>770194.1</v>
      </c>
      <c r="E172" s="11">
        <f t="shared" si="24"/>
        <v>3.6076952630723129E-4</v>
      </c>
      <c r="F172" s="89">
        <f t="shared" si="25"/>
        <v>658.23121613806961</v>
      </c>
      <c r="G172" s="89">
        <f t="shared" si="18"/>
        <v>50586.272054426976</v>
      </c>
      <c r="H172" s="89">
        <f t="shared" si="26"/>
        <v>2419.3605277968254</v>
      </c>
      <c r="I172" s="89">
        <f t="shared" si="19"/>
        <v>74197.592474071469</v>
      </c>
      <c r="J172" s="89">
        <f t="shared" si="20"/>
        <v>12615.6196884081</v>
      </c>
      <c r="K172" s="89">
        <f t="shared" si="21"/>
        <v>20876.404855542663</v>
      </c>
      <c r="L172" s="89">
        <f t="shared" si="22"/>
        <v>361.0148495851202</v>
      </c>
      <c r="M172" s="89">
        <f t="shared" si="23"/>
        <v>230.89249683662803</v>
      </c>
    </row>
    <row r="173" spans="1:13" x14ac:dyDescent="0.25">
      <c r="A173" s="82">
        <v>61745</v>
      </c>
      <c r="B173" s="82" t="s">
        <v>175</v>
      </c>
      <c r="C173" s="82" t="s">
        <v>160</v>
      </c>
      <c r="D173" s="83">
        <v>1343757.99</v>
      </c>
      <c r="E173" s="11">
        <f t="shared" si="24"/>
        <v>6.2943475355609351E-4</v>
      </c>
      <c r="F173" s="89">
        <f t="shared" si="25"/>
        <v>1148.4162965581638</v>
      </c>
      <c r="G173" s="89">
        <f t="shared" si="18"/>
        <v>88257.89142951103</v>
      </c>
      <c r="H173" s="89">
        <f t="shared" si="26"/>
        <v>4221.0593925837675</v>
      </c>
      <c r="I173" s="89">
        <f t="shared" si="19"/>
        <v>129452.57270316326</v>
      </c>
      <c r="J173" s="89">
        <f t="shared" si="20"/>
        <v>22010.477300591752</v>
      </c>
      <c r="K173" s="89">
        <f t="shared" si="21"/>
        <v>36423.072868398041</v>
      </c>
      <c r="L173" s="89">
        <f t="shared" si="22"/>
        <v>629.86276918851161</v>
      </c>
      <c r="M173" s="89">
        <f t="shared" si="23"/>
        <v>402.83824227589986</v>
      </c>
    </row>
    <row r="174" spans="1:13" x14ac:dyDescent="0.25">
      <c r="A174" s="82">
        <v>61746</v>
      </c>
      <c r="B174" s="82" t="s">
        <v>176</v>
      </c>
      <c r="C174" s="82" t="s">
        <v>160</v>
      </c>
      <c r="D174" s="83">
        <v>5630414.6399999997</v>
      </c>
      <c r="E174" s="11">
        <f t="shared" si="24"/>
        <v>2.6373637795798492E-3</v>
      </c>
      <c r="F174" s="89">
        <f t="shared" si="25"/>
        <v>4811.9229631190265</v>
      </c>
      <c r="G174" s="89">
        <f t="shared" si="18"/>
        <v>369805.07479642931</v>
      </c>
      <c r="H174" s="89">
        <f t="shared" si="26"/>
        <v>17686.454538077316</v>
      </c>
      <c r="I174" s="89">
        <f t="shared" si="19"/>
        <v>542412.89425453381</v>
      </c>
      <c r="J174" s="89">
        <f t="shared" si="20"/>
        <v>92225.024557167097</v>
      </c>
      <c r="K174" s="89">
        <f t="shared" si="21"/>
        <v>152614.53642557701</v>
      </c>
      <c r="L174" s="89">
        <f t="shared" si="22"/>
        <v>2639.1571869499635</v>
      </c>
      <c r="M174" s="89">
        <f t="shared" si="23"/>
        <v>1687.9128189311034</v>
      </c>
    </row>
    <row r="175" spans="1:13" x14ac:dyDescent="0.25">
      <c r="A175" s="82">
        <v>61748</v>
      </c>
      <c r="B175" s="82" t="s">
        <v>177</v>
      </c>
      <c r="C175" s="82" t="s">
        <v>160</v>
      </c>
      <c r="D175" s="83">
        <v>6750217.0999999996</v>
      </c>
      <c r="E175" s="11">
        <f t="shared" si="24"/>
        <v>3.1618946777675558E-3</v>
      </c>
      <c r="F175" s="89">
        <f t="shared" si="25"/>
        <v>5768.9400774804608</v>
      </c>
      <c r="G175" s="89">
        <f t="shared" si="18"/>
        <v>443353.58924074477</v>
      </c>
      <c r="H175" s="89">
        <f t="shared" si="26"/>
        <v>21204.017020903117</v>
      </c>
      <c r="I175" s="89">
        <f t="shared" si="19"/>
        <v>650290.43652412877</v>
      </c>
      <c r="J175" s="89">
        <f t="shared" si="20"/>
        <v>110567.15670476966</v>
      </c>
      <c r="K175" s="89">
        <f t="shared" si="21"/>
        <v>182967.20922999427</v>
      </c>
      <c r="L175" s="89">
        <f t="shared" si="22"/>
        <v>3164.0447661484377</v>
      </c>
      <c r="M175" s="89">
        <f t="shared" si="23"/>
        <v>2023.6125937712357</v>
      </c>
    </row>
    <row r="176" spans="1:13" x14ac:dyDescent="0.25">
      <c r="A176" s="82">
        <v>61750</v>
      </c>
      <c r="B176" s="82" t="s">
        <v>178</v>
      </c>
      <c r="C176" s="82" t="s">
        <v>160</v>
      </c>
      <c r="D176" s="83">
        <v>2285421.0699999998</v>
      </c>
      <c r="E176" s="11">
        <f t="shared" si="24"/>
        <v>1.0705227121792619E-3</v>
      </c>
      <c r="F176" s="89">
        <f t="shared" si="25"/>
        <v>1953.1900988253069</v>
      </c>
      <c r="G176" s="89">
        <f t="shared" si="18"/>
        <v>150106.2290738654</v>
      </c>
      <c r="H176" s="89">
        <f t="shared" si="26"/>
        <v>7179.0442515116456</v>
      </c>
      <c r="I176" s="89">
        <f t="shared" si="19"/>
        <v>220168.83949580547</v>
      </c>
      <c r="J176" s="89">
        <f t="shared" si="20"/>
        <v>37434.723334020229</v>
      </c>
      <c r="K176" s="89">
        <f t="shared" si="21"/>
        <v>61947.209830233071</v>
      </c>
      <c r="L176" s="89">
        <f t="shared" si="22"/>
        <v>1071.2506676235439</v>
      </c>
      <c r="M176" s="89">
        <f t="shared" si="23"/>
        <v>685.13453579472764</v>
      </c>
    </row>
    <row r="177" spans="1:13" x14ac:dyDescent="0.25">
      <c r="A177" s="82">
        <v>61751</v>
      </c>
      <c r="B177" s="82" t="s">
        <v>179</v>
      </c>
      <c r="C177" s="82" t="s">
        <v>160</v>
      </c>
      <c r="D177" s="83">
        <v>2961117.41</v>
      </c>
      <c r="E177" s="11">
        <f t="shared" si="24"/>
        <v>1.3870281859414343E-3</v>
      </c>
      <c r="F177" s="89">
        <f t="shared" si="25"/>
        <v>2530.6606658138658</v>
      </c>
      <c r="G177" s="89">
        <f t="shared" si="18"/>
        <v>194485.89762939003</v>
      </c>
      <c r="H177" s="89">
        <f t="shared" si="26"/>
        <v>9301.5651248509548</v>
      </c>
      <c r="I177" s="89">
        <f t="shared" si="19"/>
        <v>285262.87445600791</v>
      </c>
      <c r="J177" s="89">
        <f t="shared" si="20"/>
        <v>48502.489304039082</v>
      </c>
      <c r="K177" s="89">
        <f t="shared" si="21"/>
        <v>80262.216856706538</v>
      </c>
      <c r="L177" s="89">
        <f t="shared" si="22"/>
        <v>1387.9713651078746</v>
      </c>
      <c r="M177" s="89">
        <f t="shared" si="23"/>
        <v>887.69803900251793</v>
      </c>
    </row>
    <row r="178" spans="1:13" x14ac:dyDescent="0.25">
      <c r="A178" s="82">
        <v>61756</v>
      </c>
      <c r="B178" s="82" t="s">
        <v>180</v>
      </c>
      <c r="C178" s="82" t="s">
        <v>160</v>
      </c>
      <c r="D178" s="83">
        <v>5958924.5199999996</v>
      </c>
      <c r="E178" s="11">
        <f t="shared" si="24"/>
        <v>2.791242332784613E-3</v>
      </c>
      <c r="F178" s="89">
        <f t="shared" si="25"/>
        <v>5092.677461012182</v>
      </c>
      <c r="G178" s="89">
        <f t="shared" si="18"/>
        <v>391381.57111371751</v>
      </c>
      <c r="H178" s="89">
        <f t="shared" si="26"/>
        <v>18718.381213006753</v>
      </c>
      <c r="I178" s="89">
        <f t="shared" si="19"/>
        <v>574060.29612368089</v>
      </c>
      <c r="J178" s="89">
        <f t="shared" si="20"/>
        <v>97605.948287905325</v>
      </c>
      <c r="K178" s="89">
        <f t="shared" si="21"/>
        <v>161518.9220264609</v>
      </c>
      <c r="L178" s="89">
        <f t="shared" si="22"/>
        <v>2793.1403775709064</v>
      </c>
      <c r="M178" s="89">
        <f t="shared" si="23"/>
        <v>1786.3950929821524</v>
      </c>
    </row>
    <row r="179" spans="1:13" x14ac:dyDescent="0.25">
      <c r="A179" s="82">
        <v>61757</v>
      </c>
      <c r="B179" s="82" t="s">
        <v>181</v>
      </c>
      <c r="C179" s="82" t="s">
        <v>160</v>
      </c>
      <c r="D179" s="83">
        <v>6663766.3799999999</v>
      </c>
      <c r="E179" s="11">
        <f t="shared" si="24"/>
        <v>3.1213999696111066E-3</v>
      </c>
      <c r="F179" s="89">
        <f t="shared" si="25"/>
        <v>5695.056672554856</v>
      </c>
      <c r="G179" s="89">
        <f t="shared" si="18"/>
        <v>437675.5145304593</v>
      </c>
      <c r="H179" s="89">
        <f t="shared" si="26"/>
        <v>20932.455008719935</v>
      </c>
      <c r="I179" s="89">
        <f t="shared" si="19"/>
        <v>641962.10047007434</v>
      </c>
      <c r="J179" s="89">
        <f t="shared" si="20"/>
        <v>109151.11183334173</v>
      </c>
      <c r="K179" s="89">
        <f t="shared" si="21"/>
        <v>180623.92948950658</v>
      </c>
      <c r="L179" s="89">
        <f t="shared" si="22"/>
        <v>3123.522521590442</v>
      </c>
      <c r="M179" s="89">
        <f t="shared" si="23"/>
        <v>1997.6959805511083</v>
      </c>
    </row>
    <row r="180" spans="1:13" x14ac:dyDescent="0.25">
      <c r="A180" s="82">
        <v>61758</v>
      </c>
      <c r="B180" s="82" t="s">
        <v>182</v>
      </c>
      <c r="C180" s="82" t="s">
        <v>160</v>
      </c>
      <c r="D180" s="83">
        <v>2828114.97</v>
      </c>
      <c r="E180" s="11">
        <f t="shared" si="24"/>
        <v>1.3247280108602362E-3</v>
      </c>
      <c r="F180" s="89">
        <f t="shared" si="25"/>
        <v>2416.9927503747181</v>
      </c>
      <c r="G180" s="89">
        <f t="shared" si="18"/>
        <v>185750.31056926769</v>
      </c>
      <c r="H180" s="89">
        <f t="shared" si="26"/>
        <v>8883.7732287085873</v>
      </c>
      <c r="I180" s="89">
        <f t="shared" si="19"/>
        <v>272449.92140796827</v>
      </c>
      <c r="J180" s="89">
        <f t="shared" si="20"/>
        <v>46323.936909687691</v>
      </c>
      <c r="K180" s="89">
        <f t="shared" si="21"/>
        <v>76657.134989401908</v>
      </c>
      <c r="L180" s="89">
        <f t="shared" si="22"/>
        <v>1325.6288259076211</v>
      </c>
      <c r="M180" s="89">
        <f t="shared" si="23"/>
        <v>847.82592695055109</v>
      </c>
    </row>
    <row r="181" spans="1:13" x14ac:dyDescent="0.25">
      <c r="A181" s="82">
        <v>61759</v>
      </c>
      <c r="B181" s="82" t="s">
        <v>183</v>
      </c>
      <c r="C181" s="82" t="s">
        <v>160</v>
      </c>
      <c r="D181" s="83">
        <v>2420544.25</v>
      </c>
      <c r="E181" s="11">
        <f t="shared" si="24"/>
        <v>1.133816271090875E-3</v>
      </c>
      <c r="F181" s="89">
        <f t="shared" si="25"/>
        <v>2068.6704629307233</v>
      </c>
      <c r="G181" s="89">
        <f t="shared" si="18"/>
        <v>158981.1061267269</v>
      </c>
      <c r="H181" s="89">
        <f t="shared" si="26"/>
        <v>7603.4978899936668</v>
      </c>
      <c r="I181" s="89">
        <f t="shared" si="19"/>
        <v>233186.09663065057</v>
      </c>
      <c r="J181" s="89">
        <f t="shared" si="20"/>
        <v>39648.01300991921</v>
      </c>
      <c r="K181" s="89">
        <f t="shared" si="21"/>
        <v>65609.775164151317</v>
      </c>
      <c r="L181" s="89">
        <f t="shared" si="22"/>
        <v>1134.5872661552166</v>
      </c>
      <c r="M181" s="89">
        <f t="shared" si="23"/>
        <v>725.64241349815995</v>
      </c>
    </row>
    <row r="182" spans="1:13" x14ac:dyDescent="0.25">
      <c r="A182" s="82">
        <v>61760</v>
      </c>
      <c r="B182" s="82" t="s">
        <v>184</v>
      </c>
      <c r="C182" s="82" t="s">
        <v>160</v>
      </c>
      <c r="D182" s="83">
        <v>19818723.420000002</v>
      </c>
      <c r="E182" s="11">
        <f t="shared" si="24"/>
        <v>9.2833630642554024E-3</v>
      </c>
      <c r="F182" s="89">
        <f t="shared" si="25"/>
        <v>16937.681577995267</v>
      </c>
      <c r="G182" s="89">
        <f t="shared" si="18"/>
        <v>1301691.7874280827</v>
      </c>
      <c r="H182" s="89">
        <f t="shared" si="26"/>
        <v>62255.264164800159</v>
      </c>
      <c r="I182" s="89">
        <f t="shared" si="19"/>
        <v>1909261.0079374744</v>
      </c>
      <c r="J182" s="89">
        <f t="shared" si="20"/>
        <v>324626.58098324406</v>
      </c>
      <c r="K182" s="89">
        <f t="shared" si="21"/>
        <v>537194.05775238364</v>
      </c>
      <c r="L182" s="89">
        <f t="shared" si="22"/>
        <v>9289.675751139097</v>
      </c>
      <c r="M182" s="89">
        <f t="shared" si="23"/>
        <v>5941.3523611234577</v>
      </c>
    </row>
    <row r="183" spans="1:13" x14ac:dyDescent="0.25">
      <c r="A183" s="82">
        <v>61761</v>
      </c>
      <c r="B183" s="82" t="s">
        <v>185</v>
      </c>
      <c r="C183" s="82" t="s">
        <v>160</v>
      </c>
      <c r="D183" s="83">
        <v>1804052.06</v>
      </c>
      <c r="E183" s="11">
        <f t="shared" si="24"/>
        <v>8.4504283675996075E-4</v>
      </c>
      <c r="F183" s="89">
        <f t="shared" si="25"/>
        <v>1541.7975565252837</v>
      </c>
      <c r="G183" s="89">
        <f t="shared" si="18"/>
        <v>118489.96026782006</v>
      </c>
      <c r="H183" s="89">
        <f t="shared" si="26"/>
        <v>5666.9511543318113</v>
      </c>
      <c r="I183" s="89">
        <f t="shared" si="19"/>
        <v>173795.56601366997</v>
      </c>
      <c r="J183" s="89">
        <f t="shared" si="20"/>
        <v>29549.998743237833</v>
      </c>
      <c r="K183" s="89">
        <f t="shared" si="21"/>
        <v>48899.51920565965</v>
      </c>
      <c r="L183" s="89">
        <f t="shared" si="22"/>
        <v>845.61746588895755</v>
      </c>
      <c r="M183" s="89">
        <f t="shared" si="23"/>
        <v>540.82741552637492</v>
      </c>
    </row>
    <row r="184" spans="1:13" x14ac:dyDescent="0.25">
      <c r="A184" s="82">
        <v>61762</v>
      </c>
      <c r="B184" s="82" t="s">
        <v>186</v>
      </c>
      <c r="C184" s="82" t="s">
        <v>160</v>
      </c>
      <c r="D184" s="83">
        <v>2696227.38</v>
      </c>
      <c r="E184" s="11">
        <f t="shared" si="24"/>
        <v>1.2629500468767385E-3</v>
      </c>
      <c r="F184" s="89">
        <f t="shared" si="25"/>
        <v>2304.2776195275469</v>
      </c>
      <c r="G184" s="89">
        <f t="shared" si="18"/>
        <v>177087.94674650827</v>
      </c>
      <c r="H184" s="89">
        <f t="shared" si="26"/>
        <v>8469.4833382092293</v>
      </c>
      <c r="I184" s="89">
        <f t="shared" si="19"/>
        <v>259744.36880089506</v>
      </c>
      <c r="J184" s="89">
        <f t="shared" si="20"/>
        <v>44163.645527215791</v>
      </c>
      <c r="K184" s="89">
        <f t="shared" si="21"/>
        <v>73082.271556584354</v>
      </c>
      <c r="L184" s="89">
        <f t="shared" si="22"/>
        <v>1263.8088529086147</v>
      </c>
      <c r="M184" s="89">
        <f t="shared" si="23"/>
        <v>808.28803000111259</v>
      </c>
    </row>
    <row r="185" spans="1:13" x14ac:dyDescent="0.25">
      <c r="A185" s="82">
        <v>61763</v>
      </c>
      <c r="B185" s="82" t="s">
        <v>187</v>
      </c>
      <c r="C185" s="82" t="s">
        <v>160</v>
      </c>
      <c r="D185" s="83">
        <v>5899914.1699999999</v>
      </c>
      <c r="E185" s="11">
        <f t="shared" si="24"/>
        <v>2.7636010719430618E-3</v>
      </c>
      <c r="F185" s="89">
        <f t="shared" si="25"/>
        <v>5042.245427781555</v>
      </c>
      <c r="G185" s="89">
        <f t="shared" si="18"/>
        <v>387505.77718186716</v>
      </c>
      <c r="H185" s="89">
        <f t="shared" si="26"/>
        <v>18533.0158466381</v>
      </c>
      <c r="I185" s="89">
        <f t="shared" si="19"/>
        <v>568375.46174095548</v>
      </c>
      <c r="J185" s="89">
        <f t="shared" si="20"/>
        <v>96639.370988391034</v>
      </c>
      <c r="K185" s="89">
        <f t="shared" si="21"/>
        <v>159919.42398140024</v>
      </c>
      <c r="L185" s="89">
        <f t="shared" si="22"/>
        <v>2765.480320671983</v>
      </c>
      <c r="M185" s="89">
        <f t="shared" si="23"/>
        <v>1768.7046860435596</v>
      </c>
    </row>
    <row r="186" spans="1:13" x14ac:dyDescent="0.25">
      <c r="A186" s="82">
        <v>61764</v>
      </c>
      <c r="B186" s="82" t="s">
        <v>188</v>
      </c>
      <c r="C186" s="82" t="s">
        <v>160</v>
      </c>
      <c r="D186" s="83">
        <v>5565193.7300000004</v>
      </c>
      <c r="E186" s="11">
        <f t="shared" si="24"/>
        <v>2.6068134068802577E-3</v>
      </c>
      <c r="F186" s="89">
        <f t="shared" si="25"/>
        <v>4756.1831971211677</v>
      </c>
      <c r="G186" s="89">
        <f t="shared" si="18"/>
        <v>365521.37190011097</v>
      </c>
      <c r="H186" s="89">
        <f t="shared" si="26"/>
        <v>17481.580344363043</v>
      </c>
      <c r="I186" s="89">
        <f t="shared" si="19"/>
        <v>536129.75796334678</v>
      </c>
      <c r="J186" s="89">
        <f t="shared" si="20"/>
        <v>91156.719572369257</v>
      </c>
      <c r="K186" s="89">
        <f t="shared" si="21"/>
        <v>150846.69878282319</v>
      </c>
      <c r="L186" s="89">
        <f t="shared" si="22"/>
        <v>2608.5860399969365</v>
      </c>
      <c r="M186" s="89">
        <f t="shared" si="23"/>
        <v>1668.360580403365</v>
      </c>
    </row>
    <row r="187" spans="1:13" x14ac:dyDescent="0.25">
      <c r="A187" s="82">
        <v>61765</v>
      </c>
      <c r="B187" s="82" t="s">
        <v>189</v>
      </c>
      <c r="C187" s="82" t="s">
        <v>160</v>
      </c>
      <c r="D187" s="83">
        <v>8896689.1300000008</v>
      </c>
      <c r="E187" s="11">
        <f t="shared" si="24"/>
        <v>4.1673317455077803E-3</v>
      </c>
      <c r="F187" s="89">
        <f t="shared" si="25"/>
        <v>7603.3801163138551</v>
      </c>
      <c r="G187" s="89">
        <f t="shared" si="18"/>
        <v>584333.65915662458</v>
      </c>
      <c r="H187" s="89">
        <f t="shared" si="26"/>
        <v>27946.589709270793</v>
      </c>
      <c r="I187" s="89">
        <f t="shared" si="19"/>
        <v>857073.44997350848</v>
      </c>
      <c r="J187" s="89">
        <f t="shared" si="20"/>
        <v>145725.92356923319</v>
      </c>
      <c r="K187" s="89">
        <f t="shared" si="21"/>
        <v>241148.15233171178</v>
      </c>
      <c r="L187" s="89">
        <f t="shared" si="22"/>
        <v>4170.1655310947253</v>
      </c>
      <c r="M187" s="89">
        <f t="shared" si="23"/>
        <v>2667.0923171249792</v>
      </c>
    </row>
    <row r="188" spans="1:13" x14ac:dyDescent="0.25">
      <c r="A188" s="82">
        <v>61766</v>
      </c>
      <c r="B188" s="82" t="s">
        <v>160</v>
      </c>
      <c r="C188" s="82" t="s">
        <v>160</v>
      </c>
      <c r="D188" s="83">
        <v>26708174.82</v>
      </c>
      <c r="E188" s="11">
        <f t="shared" si="24"/>
        <v>1.2510477006175616E-2</v>
      </c>
      <c r="F188" s="89">
        <f t="shared" si="25"/>
        <v>22825.615507307535</v>
      </c>
      <c r="G188" s="89">
        <f t="shared" si="18"/>
        <v>1754190.271675304</v>
      </c>
      <c r="H188" s="89">
        <f t="shared" si="26"/>
        <v>83896.648817492998</v>
      </c>
      <c r="I188" s="89">
        <f t="shared" si="19"/>
        <v>2572964.7513797069</v>
      </c>
      <c r="J188" s="89">
        <f t="shared" si="20"/>
        <v>437474.36665723292</v>
      </c>
      <c r="K188" s="89">
        <f t="shared" si="21"/>
        <v>723935.26579200022</v>
      </c>
      <c r="L188" s="89">
        <f t="shared" si="22"/>
        <v>12518.984130539815</v>
      </c>
      <c r="M188" s="89">
        <f t="shared" si="23"/>
        <v>8006.7052839523949</v>
      </c>
    </row>
    <row r="189" spans="1:13" x14ac:dyDescent="0.25">
      <c r="A189" s="82">
        <v>62007</v>
      </c>
      <c r="B189" s="82" t="s">
        <v>190</v>
      </c>
      <c r="C189" s="82" t="s">
        <v>191</v>
      </c>
      <c r="D189" s="83">
        <v>11361659.220000001</v>
      </c>
      <c r="E189" s="11">
        <f t="shared" si="24"/>
        <v>5.3219576920461838E-3</v>
      </c>
      <c r="F189" s="89">
        <f t="shared" si="25"/>
        <v>9710.0182482921027</v>
      </c>
      <c r="G189" s="89">
        <f t="shared" si="18"/>
        <v>746232.65004575951</v>
      </c>
      <c r="H189" s="89">
        <f t="shared" si="26"/>
        <v>35689.639594937005</v>
      </c>
      <c r="I189" s="89">
        <f t="shared" si="19"/>
        <v>1094539.36434314</v>
      </c>
      <c r="J189" s="89">
        <f t="shared" si="20"/>
        <v>186101.62262839387</v>
      </c>
      <c r="K189" s="89">
        <f t="shared" si="21"/>
        <v>307962.10683440592</v>
      </c>
      <c r="L189" s="89">
        <f t="shared" si="22"/>
        <v>5325.5766232767755</v>
      </c>
      <c r="M189" s="89">
        <f t="shared" si="23"/>
        <v>3406.0529229095578</v>
      </c>
    </row>
    <row r="190" spans="1:13" x14ac:dyDescent="0.25">
      <c r="A190" s="82">
        <v>62008</v>
      </c>
      <c r="B190" s="82" t="s">
        <v>192</v>
      </c>
      <c r="C190" s="82" t="s">
        <v>191</v>
      </c>
      <c r="D190" s="83">
        <v>1686575.1</v>
      </c>
      <c r="E190" s="11">
        <f t="shared" si="24"/>
        <v>7.9001501038318957E-4</v>
      </c>
      <c r="F190" s="89">
        <f t="shared" si="25"/>
        <v>1441.398186744337</v>
      </c>
      <c r="G190" s="89">
        <f t="shared" si="18"/>
        <v>110774.08519335891</v>
      </c>
      <c r="H190" s="89">
        <f t="shared" si="26"/>
        <v>5297.9284366174506</v>
      </c>
      <c r="I190" s="89">
        <f t="shared" si="19"/>
        <v>162478.27910745662</v>
      </c>
      <c r="J190" s="89">
        <f t="shared" si="20"/>
        <v>27625.750492686017</v>
      </c>
      <c r="K190" s="89">
        <f t="shared" si="21"/>
        <v>45715.261395636968</v>
      </c>
      <c r="L190" s="89">
        <f t="shared" si="22"/>
        <v>790.55222059025016</v>
      </c>
      <c r="M190" s="89">
        <f t="shared" si="23"/>
        <v>505.60960664524134</v>
      </c>
    </row>
    <row r="191" spans="1:13" x14ac:dyDescent="0.25">
      <c r="A191" s="82">
        <v>62010</v>
      </c>
      <c r="B191" s="82" t="s">
        <v>193</v>
      </c>
      <c r="C191" s="82" t="s">
        <v>191</v>
      </c>
      <c r="D191" s="83">
        <v>640426.30000000005</v>
      </c>
      <c r="E191" s="11">
        <f t="shared" si="24"/>
        <v>2.9998450116106164E-4</v>
      </c>
      <c r="F191" s="89">
        <f t="shared" si="25"/>
        <v>547.32772205838023</v>
      </c>
      <c r="G191" s="89">
        <f t="shared" si="18"/>
        <v>42063.135828500985</v>
      </c>
      <c r="H191" s="89">
        <f t="shared" si="26"/>
        <v>2011.7293954640372</v>
      </c>
      <c r="I191" s="89">
        <f t="shared" si="19"/>
        <v>61696.252434389513</v>
      </c>
      <c r="J191" s="89">
        <f t="shared" si="20"/>
        <v>10490.050026680747</v>
      </c>
      <c r="K191" s="89">
        <f t="shared" si="21"/>
        <v>17358.999139226366</v>
      </c>
      <c r="L191" s="89">
        <f t="shared" si="22"/>
        <v>300.18849062185114</v>
      </c>
      <c r="M191" s="89">
        <f t="shared" si="23"/>
        <v>191.99008074307946</v>
      </c>
    </row>
    <row r="192" spans="1:13" x14ac:dyDescent="0.25">
      <c r="A192" s="82">
        <v>62014</v>
      </c>
      <c r="B192" s="82" t="s">
        <v>194</v>
      </c>
      <c r="C192" s="82" t="s">
        <v>191</v>
      </c>
      <c r="D192" s="83">
        <v>2746729.67</v>
      </c>
      <c r="E192" s="11">
        <f t="shared" si="24"/>
        <v>1.2866060152108641E-3</v>
      </c>
      <c r="F192" s="89">
        <f t="shared" si="25"/>
        <v>2347.4384068725258</v>
      </c>
      <c r="G192" s="89">
        <f t="shared" si="18"/>
        <v>180404.93214189311</v>
      </c>
      <c r="H192" s="89">
        <f t="shared" si="26"/>
        <v>8628.1228902252042</v>
      </c>
      <c r="I192" s="89">
        <f t="shared" si="19"/>
        <v>264609.56879713933</v>
      </c>
      <c r="J192" s="89">
        <f t="shared" si="20"/>
        <v>44990.862567743228</v>
      </c>
      <c r="K192" s="89">
        <f t="shared" si="21"/>
        <v>74451.155390116721</v>
      </c>
      <c r="L192" s="89">
        <f t="shared" si="22"/>
        <v>1287.4809073012075</v>
      </c>
      <c r="M192" s="89">
        <f t="shared" si="23"/>
        <v>823.42784973495304</v>
      </c>
    </row>
    <row r="193" spans="1:13" x14ac:dyDescent="0.25">
      <c r="A193" s="82">
        <v>62021</v>
      </c>
      <c r="B193" s="82" t="s">
        <v>195</v>
      </c>
      <c r="C193" s="82" t="s">
        <v>191</v>
      </c>
      <c r="D193" s="83">
        <v>544702.26</v>
      </c>
      <c r="E193" s="11">
        <f t="shared" si="24"/>
        <v>2.551460421712895E-4</v>
      </c>
      <c r="F193" s="89">
        <f t="shared" si="25"/>
        <v>465.51905686236114</v>
      </c>
      <c r="G193" s="89">
        <f t="shared" si="18"/>
        <v>35775.990380893883</v>
      </c>
      <c r="H193" s="89">
        <f t="shared" si="26"/>
        <v>1711.0377075671233</v>
      </c>
      <c r="I193" s="89">
        <f t="shared" si="19"/>
        <v>52474.55973394982</v>
      </c>
      <c r="J193" s="89">
        <f t="shared" si="20"/>
        <v>8922.1100961126413</v>
      </c>
      <c r="K193" s="89">
        <f t="shared" si="21"/>
        <v>14764.362523017333</v>
      </c>
      <c r="L193" s="89">
        <f t="shared" si="22"/>
        <v>255.31954147996598</v>
      </c>
      <c r="M193" s="89">
        <f t="shared" si="23"/>
        <v>163.29346698962527</v>
      </c>
    </row>
    <row r="194" spans="1:13" x14ac:dyDescent="0.25">
      <c r="A194" s="82">
        <v>62026</v>
      </c>
      <c r="B194" s="82" t="s">
        <v>196</v>
      </c>
      <c r="C194" s="82" t="s">
        <v>191</v>
      </c>
      <c r="D194" s="83">
        <v>1128674.9099999999</v>
      </c>
      <c r="E194" s="11">
        <f t="shared" si="24"/>
        <v>5.2868687599081439E-4</v>
      </c>
      <c r="F194" s="89">
        <f t="shared" si="25"/>
        <v>964.59977898276065</v>
      </c>
      <c r="G194" s="89">
        <f t="shared" si="18"/>
        <v>74131.256079819199</v>
      </c>
      <c r="H194" s="89">
        <f t="shared" si="26"/>
        <v>3545.4329317358238</v>
      </c>
      <c r="I194" s="89">
        <f t="shared" si="19"/>
        <v>108732.28061327564</v>
      </c>
      <c r="J194" s="89">
        <f t="shared" si="20"/>
        <v>18487.461039247431</v>
      </c>
      <c r="K194" s="89">
        <f t="shared" si="21"/>
        <v>30593.163945884782</v>
      </c>
      <c r="L194" s="89">
        <f t="shared" si="22"/>
        <v>529.04638306648815</v>
      </c>
      <c r="M194" s="89">
        <f t="shared" si="23"/>
        <v>338.35960063412119</v>
      </c>
    </row>
    <row r="195" spans="1:13" x14ac:dyDescent="0.25">
      <c r="A195" s="82">
        <v>62032</v>
      </c>
      <c r="B195" s="82" t="s">
        <v>197</v>
      </c>
      <c r="C195" s="82" t="s">
        <v>191</v>
      </c>
      <c r="D195" s="83">
        <v>1501412.75</v>
      </c>
      <c r="E195" s="11">
        <f t="shared" si="24"/>
        <v>7.032824149251955E-4</v>
      </c>
      <c r="F195" s="89">
        <f t="shared" si="25"/>
        <v>1283.1528316793176</v>
      </c>
      <c r="G195" s="89">
        <f t="shared" ref="G195:G258" si="27">$G$289*E195</f>
        <v>98612.640420752839</v>
      </c>
      <c r="H195" s="89">
        <f t="shared" si="26"/>
        <v>4716.2900147909249</v>
      </c>
      <c r="I195" s="89">
        <f t="shared" ref="I195:I258" si="28">$I$289*E195</f>
        <v>144640.43720910736</v>
      </c>
      <c r="J195" s="89">
        <f t="shared" ref="J195:J258" si="29">$J$289*E195</f>
        <v>24592.829585849788</v>
      </c>
      <c r="K195" s="89">
        <f t="shared" ref="K195:K258" si="30">$K$289*E195</f>
        <v>40696.365272434137</v>
      </c>
      <c r="L195" s="89">
        <f t="shared" ref="L195:L258" si="31">$L$289*E195</f>
        <v>703.76064696734466</v>
      </c>
      <c r="M195" s="89">
        <f t="shared" ref="M195:M258" si="32">$M$289*E195</f>
        <v>450.10074555212515</v>
      </c>
    </row>
    <row r="196" spans="1:13" x14ac:dyDescent="0.25">
      <c r="A196" s="82">
        <v>62034</v>
      </c>
      <c r="B196" s="82" t="s">
        <v>198</v>
      </c>
      <c r="C196" s="82" t="s">
        <v>191</v>
      </c>
      <c r="D196" s="83">
        <v>1592094.49</v>
      </c>
      <c r="E196" s="11">
        <f t="shared" ref="E196:E259" si="33">D196/$D$289</f>
        <v>7.4575899113438161E-4</v>
      </c>
      <c r="F196" s="89">
        <f t="shared" ref="F196:F259" si="34">$F$289*E196</f>
        <v>1360.6521945045019</v>
      </c>
      <c r="G196" s="89">
        <f t="shared" si="27"/>
        <v>104568.60810475459</v>
      </c>
      <c r="H196" s="89">
        <f t="shared" si="26"/>
        <v>5001.1426543371572</v>
      </c>
      <c r="I196" s="89">
        <f t="shared" si="28"/>
        <v>153376.37375985438</v>
      </c>
      <c r="J196" s="89">
        <f t="shared" si="29"/>
        <v>26078.177687741383</v>
      </c>
      <c r="K196" s="89">
        <f t="shared" si="30"/>
        <v>43154.32842385929</v>
      </c>
      <c r="L196" s="89">
        <f t="shared" si="31"/>
        <v>746.26610724835302</v>
      </c>
      <c r="M196" s="89">
        <f t="shared" si="32"/>
        <v>477.28575432600422</v>
      </c>
    </row>
    <row r="197" spans="1:13" x14ac:dyDescent="0.25">
      <c r="A197" s="82">
        <v>62036</v>
      </c>
      <c r="B197" s="82" t="s">
        <v>199</v>
      </c>
      <c r="C197" s="82" t="s">
        <v>191</v>
      </c>
      <c r="D197" s="83">
        <v>1763150.91</v>
      </c>
      <c r="E197" s="11">
        <f t="shared" si="33"/>
        <v>8.2588417466306714E-4</v>
      </c>
      <c r="F197" s="89">
        <f t="shared" si="34"/>
        <v>1506.8421943562594</v>
      </c>
      <c r="G197" s="89">
        <f t="shared" si="27"/>
        <v>115803.57679482417</v>
      </c>
      <c r="H197" s="89">
        <f t="shared" ref="H197:H260" si="35">$H$289*E197</f>
        <v>5538.4710376294142</v>
      </c>
      <c r="I197" s="89">
        <f t="shared" si="28"/>
        <v>169855.30360524476</v>
      </c>
      <c r="J197" s="89">
        <f t="shared" si="29"/>
        <v>28880.046385489917</v>
      </c>
      <c r="K197" s="89">
        <f t="shared" si="30"/>
        <v>47790.877933988937</v>
      </c>
      <c r="L197" s="89">
        <f t="shared" si="31"/>
        <v>826.44577590183803</v>
      </c>
      <c r="M197" s="89">
        <f t="shared" si="32"/>
        <v>528.56587178436303</v>
      </c>
    </row>
    <row r="198" spans="1:13" x14ac:dyDescent="0.25">
      <c r="A198" s="82">
        <v>62038</v>
      </c>
      <c r="B198" s="82" t="s">
        <v>200</v>
      </c>
      <c r="C198" s="82" t="s">
        <v>191</v>
      </c>
      <c r="D198" s="83">
        <v>12708035.51</v>
      </c>
      <c r="E198" s="11">
        <f t="shared" si="33"/>
        <v>5.9526188933908672E-3</v>
      </c>
      <c r="F198" s="89">
        <f t="shared" si="34"/>
        <v>10860.672223369505</v>
      </c>
      <c r="G198" s="89">
        <f t="shared" si="27"/>
        <v>834662.511159432</v>
      </c>
      <c r="H198" s="89">
        <f t="shared" si="35"/>
        <v>39918.923682659217</v>
      </c>
      <c r="I198" s="89">
        <f t="shared" si="28"/>
        <v>1224244.1741854539</v>
      </c>
      <c r="J198" s="89">
        <f t="shared" si="29"/>
        <v>208154.9871401836</v>
      </c>
      <c r="K198" s="89">
        <f t="shared" si="30"/>
        <v>344456.14972300181</v>
      </c>
      <c r="L198" s="89">
        <f t="shared" si="31"/>
        <v>5956.6666742383732</v>
      </c>
      <c r="M198" s="89">
        <f t="shared" si="32"/>
        <v>3809.6760917701549</v>
      </c>
    </row>
    <row r="199" spans="1:13" x14ac:dyDescent="0.25">
      <c r="A199" s="82">
        <v>62039</v>
      </c>
      <c r="B199" s="82" t="s">
        <v>201</v>
      </c>
      <c r="C199" s="82" t="s">
        <v>191</v>
      </c>
      <c r="D199" s="83">
        <v>2354290.38</v>
      </c>
      <c r="E199" s="11">
        <f t="shared" si="33"/>
        <v>1.1027820456976645E-3</v>
      </c>
      <c r="F199" s="89">
        <f t="shared" si="34"/>
        <v>2012.0478980163027</v>
      </c>
      <c r="G199" s="89">
        <f t="shared" si="27"/>
        <v>154629.55852011885</v>
      </c>
      <c r="H199" s="89">
        <f t="shared" si="35"/>
        <v>7395.3789263560811</v>
      </c>
      <c r="I199" s="89">
        <f t="shared" si="28"/>
        <v>226803.44887200103</v>
      </c>
      <c r="J199" s="89">
        <f t="shared" si="29"/>
        <v>38562.788354465178</v>
      </c>
      <c r="K199" s="89">
        <f t="shared" si="30"/>
        <v>63813.938746595675</v>
      </c>
      <c r="L199" s="89">
        <f t="shared" si="31"/>
        <v>1103.5319374887388</v>
      </c>
      <c r="M199" s="89">
        <f t="shared" si="32"/>
        <v>705.78050924650529</v>
      </c>
    </row>
    <row r="200" spans="1:13" x14ac:dyDescent="0.25">
      <c r="A200" s="82">
        <v>62040</v>
      </c>
      <c r="B200" s="82" t="s">
        <v>202</v>
      </c>
      <c r="C200" s="82" t="s">
        <v>191</v>
      </c>
      <c r="D200" s="83">
        <v>16119962.57</v>
      </c>
      <c r="E200" s="11">
        <f t="shared" si="33"/>
        <v>7.5508125295548215E-3</v>
      </c>
      <c r="F200" s="89">
        <f t="shared" si="34"/>
        <v>13776.608476423364</v>
      </c>
      <c r="G200" s="89">
        <f t="shared" si="27"/>
        <v>1058757.5418627588</v>
      </c>
      <c r="H200" s="89">
        <f t="shared" si="35"/>
        <v>50636.58777887324</v>
      </c>
      <c r="I200" s="89">
        <f t="shared" si="28"/>
        <v>1552936.3487283865</v>
      </c>
      <c r="J200" s="89">
        <f t="shared" si="29"/>
        <v>264041.64505349193</v>
      </c>
      <c r="K200" s="89">
        <f t="shared" si="30"/>
        <v>436937.73409522878</v>
      </c>
      <c r="L200" s="89">
        <f t="shared" si="31"/>
        <v>7555.9470820749184</v>
      </c>
      <c r="M200" s="89">
        <f t="shared" si="32"/>
        <v>4832.5200189150855</v>
      </c>
    </row>
    <row r="201" spans="1:13" x14ac:dyDescent="0.25">
      <c r="A201" s="82">
        <v>62041</v>
      </c>
      <c r="B201" s="82" t="s">
        <v>203</v>
      </c>
      <c r="C201" s="82" t="s">
        <v>191</v>
      </c>
      <c r="D201" s="83">
        <v>19879338.559999999</v>
      </c>
      <c r="E201" s="11">
        <f t="shared" si="33"/>
        <v>9.3117560308398593E-3</v>
      </c>
      <c r="F201" s="89">
        <f t="shared" si="34"/>
        <v>16989.485113387942</v>
      </c>
      <c r="G201" s="89">
        <f t="shared" si="27"/>
        <v>1305672.9838078746</v>
      </c>
      <c r="H201" s="89">
        <f t="shared" si="35"/>
        <v>62445.670553401258</v>
      </c>
      <c r="I201" s="89">
        <f t="shared" si="28"/>
        <v>1915100.4417314734</v>
      </c>
      <c r="J201" s="89">
        <f t="shared" si="29"/>
        <v>325619.44441026793</v>
      </c>
      <c r="K201" s="89">
        <f t="shared" si="30"/>
        <v>538837.05424250918</v>
      </c>
      <c r="L201" s="89">
        <f t="shared" si="31"/>
        <v>9318.088024940831</v>
      </c>
      <c r="M201" s="89">
        <f t="shared" si="32"/>
        <v>5959.5238597375101</v>
      </c>
    </row>
    <row r="202" spans="1:13" x14ac:dyDescent="0.25">
      <c r="A202" s="82">
        <v>62042</v>
      </c>
      <c r="B202" s="82" t="s">
        <v>204</v>
      </c>
      <c r="C202" s="82" t="s">
        <v>191</v>
      </c>
      <c r="D202" s="83">
        <v>5521691.0700000003</v>
      </c>
      <c r="E202" s="11">
        <f t="shared" si="33"/>
        <v>2.5864361616620658E-3</v>
      </c>
      <c r="F202" s="89">
        <f t="shared" si="34"/>
        <v>4719.0045056756726</v>
      </c>
      <c r="G202" s="89">
        <f t="shared" si="27"/>
        <v>362664.12150848727</v>
      </c>
      <c r="H202" s="89">
        <f t="shared" si="35"/>
        <v>17344.928273854886</v>
      </c>
      <c r="I202" s="89">
        <f t="shared" si="28"/>
        <v>531938.87590099638</v>
      </c>
      <c r="J202" s="89">
        <f t="shared" si="29"/>
        <v>90444.155020142585</v>
      </c>
      <c r="K202" s="89">
        <f t="shared" si="30"/>
        <v>149667.54259030882</v>
      </c>
      <c r="L202" s="89">
        <f t="shared" si="31"/>
        <v>2588.1949382519961</v>
      </c>
      <c r="M202" s="89">
        <f t="shared" si="32"/>
        <v>1655.3191434637222</v>
      </c>
    </row>
    <row r="203" spans="1:13" x14ac:dyDescent="0.25">
      <c r="A203" s="82">
        <v>62043</v>
      </c>
      <c r="B203" s="82" t="s">
        <v>205</v>
      </c>
      <c r="C203" s="82" t="s">
        <v>191</v>
      </c>
      <c r="D203" s="83">
        <v>4525784.9000000004</v>
      </c>
      <c r="E203" s="11">
        <f t="shared" si="33"/>
        <v>2.1199399924530979E-3</v>
      </c>
      <c r="F203" s="89">
        <f t="shared" si="34"/>
        <v>3867.8729150305262</v>
      </c>
      <c r="G203" s="89">
        <f t="shared" si="27"/>
        <v>297253.10309598275</v>
      </c>
      <c r="H203" s="89">
        <f t="shared" si="35"/>
        <v>14216.553131683177</v>
      </c>
      <c r="I203" s="89">
        <f t="shared" si="28"/>
        <v>435997.03455986787</v>
      </c>
      <c r="J203" s="89">
        <f t="shared" si="29"/>
        <v>74131.418417695095</v>
      </c>
      <c r="K203" s="89">
        <f t="shared" si="30"/>
        <v>122673.12598408855</v>
      </c>
      <c r="L203" s="89">
        <f t="shared" si="31"/>
        <v>2121.3815516479663</v>
      </c>
      <c r="M203" s="89">
        <f t="shared" si="32"/>
        <v>1356.7615951699827</v>
      </c>
    </row>
    <row r="204" spans="1:13" x14ac:dyDescent="0.25">
      <c r="A204" s="82">
        <v>62044</v>
      </c>
      <c r="B204" s="82" t="s">
        <v>206</v>
      </c>
      <c r="C204" s="82" t="s">
        <v>191</v>
      </c>
      <c r="D204" s="83">
        <v>3548834.31</v>
      </c>
      <c r="E204" s="11">
        <f t="shared" si="33"/>
        <v>1.6623228780401592E-3</v>
      </c>
      <c r="F204" s="89">
        <f t="shared" si="34"/>
        <v>3032.9413374418314</v>
      </c>
      <c r="G204" s="89">
        <f t="shared" si="27"/>
        <v>233087.0852967384</v>
      </c>
      <c r="H204" s="89">
        <f t="shared" si="35"/>
        <v>11147.721917507657</v>
      </c>
      <c r="I204" s="89">
        <f t="shared" si="28"/>
        <v>341881.30224755371</v>
      </c>
      <c r="J204" s="89">
        <f t="shared" si="29"/>
        <v>58129.170285950233</v>
      </c>
      <c r="K204" s="89">
        <f t="shared" si="30"/>
        <v>96192.507603992824</v>
      </c>
      <c r="L204" s="89">
        <f t="shared" si="31"/>
        <v>1663.4532575972264</v>
      </c>
      <c r="M204" s="89">
        <f t="shared" si="32"/>
        <v>1063.886641945702</v>
      </c>
    </row>
    <row r="205" spans="1:13" x14ac:dyDescent="0.25">
      <c r="A205" s="82">
        <v>62045</v>
      </c>
      <c r="B205" s="82" t="s">
        <v>207</v>
      </c>
      <c r="C205" s="82" t="s">
        <v>191</v>
      </c>
      <c r="D205" s="83">
        <v>2501681.13</v>
      </c>
      <c r="E205" s="11">
        <f t="shared" si="33"/>
        <v>1.1718219033901183E-3</v>
      </c>
      <c r="F205" s="89">
        <f t="shared" si="34"/>
        <v>2138.0124991733387</v>
      </c>
      <c r="G205" s="89">
        <f t="shared" si="27"/>
        <v>164310.16835315447</v>
      </c>
      <c r="H205" s="89">
        <f t="shared" si="35"/>
        <v>7858.3678829221863</v>
      </c>
      <c r="I205" s="89">
        <f t="shared" si="28"/>
        <v>241002.517396348</v>
      </c>
      <c r="J205" s="89">
        <f t="shared" si="29"/>
        <v>40977.018283763828</v>
      </c>
      <c r="K205" s="89">
        <f t="shared" si="30"/>
        <v>67809.021244581672</v>
      </c>
      <c r="L205" s="89">
        <f t="shared" si="31"/>
        <v>1172.6187422844237</v>
      </c>
      <c r="M205" s="89">
        <f t="shared" si="32"/>
        <v>749.96601816967575</v>
      </c>
    </row>
    <row r="206" spans="1:13" x14ac:dyDescent="0.25">
      <c r="A206" s="82">
        <v>62046</v>
      </c>
      <c r="B206" s="82" t="s">
        <v>208</v>
      </c>
      <c r="C206" s="82" t="s">
        <v>191</v>
      </c>
      <c r="D206" s="83">
        <v>3458547.92</v>
      </c>
      <c r="E206" s="11">
        <f t="shared" si="33"/>
        <v>1.6200314892171469E-3</v>
      </c>
      <c r="F206" s="89">
        <f t="shared" si="34"/>
        <v>2955.7798527064688</v>
      </c>
      <c r="G206" s="89">
        <f t="shared" si="27"/>
        <v>227157.08416150234</v>
      </c>
      <c r="H206" s="89">
        <f t="shared" si="35"/>
        <v>10864.111165148906</v>
      </c>
      <c r="I206" s="89">
        <f t="shared" si="28"/>
        <v>333183.45222354669</v>
      </c>
      <c r="J206" s="89">
        <f t="shared" si="29"/>
        <v>56650.297935098293</v>
      </c>
      <c r="K206" s="89">
        <f t="shared" si="30"/>
        <v>93745.260565115968</v>
      </c>
      <c r="L206" s="89">
        <f t="shared" si="31"/>
        <v>1621.1331106298146</v>
      </c>
      <c r="M206" s="89">
        <f t="shared" si="32"/>
        <v>1036.8201530989741</v>
      </c>
    </row>
    <row r="207" spans="1:13" x14ac:dyDescent="0.25">
      <c r="A207" s="82">
        <v>62047</v>
      </c>
      <c r="B207" s="82" t="s">
        <v>209</v>
      </c>
      <c r="C207" s="82" t="s">
        <v>191</v>
      </c>
      <c r="D207" s="83">
        <v>8868390.8100000005</v>
      </c>
      <c r="E207" s="11">
        <f t="shared" si="33"/>
        <v>4.1540764225941277E-3</v>
      </c>
      <c r="F207" s="89">
        <f t="shared" si="34"/>
        <v>7579.1955145514376</v>
      </c>
      <c r="G207" s="89">
        <f t="shared" si="27"/>
        <v>582475.02830733196</v>
      </c>
      <c r="H207" s="89">
        <f t="shared" si="35"/>
        <v>27857.698041039421</v>
      </c>
      <c r="I207" s="89">
        <f t="shared" si="28"/>
        <v>854347.29663753673</v>
      </c>
      <c r="J207" s="89">
        <f t="shared" si="29"/>
        <v>145262.40295418192</v>
      </c>
      <c r="K207" s="89">
        <f t="shared" si="30"/>
        <v>240381.11557428702</v>
      </c>
      <c r="L207" s="89">
        <f t="shared" si="31"/>
        <v>4156.901194561492</v>
      </c>
      <c r="M207" s="89">
        <f t="shared" si="32"/>
        <v>2658.6089104602415</v>
      </c>
    </row>
    <row r="208" spans="1:13" x14ac:dyDescent="0.25">
      <c r="A208" s="82">
        <v>62048</v>
      </c>
      <c r="B208" s="82" t="s">
        <v>210</v>
      </c>
      <c r="C208" s="82" t="s">
        <v>191</v>
      </c>
      <c r="D208" s="83">
        <v>6474260.3200000003</v>
      </c>
      <c r="E208" s="11">
        <f t="shared" si="33"/>
        <v>3.0326327205520065E-3</v>
      </c>
      <c r="F208" s="89">
        <f t="shared" si="34"/>
        <v>5533.0990513015468</v>
      </c>
      <c r="G208" s="89">
        <f t="shared" si="27"/>
        <v>425228.7753161203</v>
      </c>
      <c r="H208" s="89">
        <f t="shared" si="35"/>
        <v>20337.171973778099</v>
      </c>
      <c r="I208" s="89">
        <f t="shared" si="28"/>
        <v>623705.80194578425</v>
      </c>
      <c r="J208" s="89">
        <f t="shared" si="29"/>
        <v>106047.04185720372</v>
      </c>
      <c r="K208" s="89">
        <f t="shared" si="30"/>
        <v>175487.29544993298</v>
      </c>
      <c r="L208" s="89">
        <f t="shared" si="31"/>
        <v>3034.6949108019817</v>
      </c>
      <c r="M208" s="89">
        <f t="shared" si="32"/>
        <v>1940.8849411532842</v>
      </c>
    </row>
    <row r="209" spans="1:13" x14ac:dyDescent="0.25">
      <c r="A209" s="82">
        <v>62105</v>
      </c>
      <c r="B209" s="82" t="s">
        <v>211</v>
      </c>
      <c r="C209" s="82" t="s">
        <v>212</v>
      </c>
      <c r="D209" s="83">
        <v>2328911.9500000002</v>
      </c>
      <c r="E209" s="11">
        <f t="shared" si="33"/>
        <v>1.0908944394831775E-3</v>
      </c>
      <c r="F209" s="89">
        <f t="shared" si="34"/>
        <v>1990.358722725847</v>
      </c>
      <c r="G209" s="89">
        <f t="shared" si="27"/>
        <v>152962.7057562581</v>
      </c>
      <c r="H209" s="89">
        <f t="shared" si="35"/>
        <v>7315.6593182735805</v>
      </c>
      <c r="I209" s="89">
        <f t="shared" si="28"/>
        <v>224358.58671741982</v>
      </c>
      <c r="J209" s="89">
        <f t="shared" si="29"/>
        <v>38147.094932289023</v>
      </c>
      <c r="K209" s="89">
        <f t="shared" si="30"/>
        <v>63126.046721354185</v>
      </c>
      <c r="L209" s="89">
        <f t="shared" si="31"/>
        <v>1091.6362477020261</v>
      </c>
      <c r="M209" s="89">
        <f t="shared" si="32"/>
        <v>698.17244126923356</v>
      </c>
    </row>
    <row r="210" spans="1:13" x14ac:dyDescent="0.25">
      <c r="A210" s="82">
        <v>62115</v>
      </c>
      <c r="B210" s="82" t="s">
        <v>213</v>
      </c>
      <c r="C210" s="82" t="s">
        <v>212</v>
      </c>
      <c r="D210" s="83">
        <v>7405370.7300000004</v>
      </c>
      <c r="E210" s="11">
        <f t="shared" si="33"/>
        <v>3.468777663178069E-3</v>
      </c>
      <c r="F210" s="89">
        <f t="shared" si="34"/>
        <v>6328.8542220216505</v>
      </c>
      <c r="G210" s="89">
        <f t="shared" si="27"/>
        <v>486384.01464211493</v>
      </c>
      <c r="H210" s="89">
        <f t="shared" si="35"/>
        <v>23262.008418220765</v>
      </c>
      <c r="I210" s="89">
        <f t="shared" si="28"/>
        <v>713405.46434198495</v>
      </c>
      <c r="J210" s="89">
        <f t="shared" si="29"/>
        <v>121298.43734371515</v>
      </c>
      <c r="K210" s="89">
        <f t="shared" si="30"/>
        <v>200725.39826631435</v>
      </c>
      <c r="L210" s="89">
        <f t="shared" si="31"/>
        <v>3471.1364319890299</v>
      </c>
      <c r="M210" s="89">
        <f t="shared" si="32"/>
        <v>2220.0177044339644</v>
      </c>
    </row>
    <row r="211" spans="1:13" x14ac:dyDescent="0.25">
      <c r="A211" s="82">
        <v>62116</v>
      </c>
      <c r="B211" s="82" t="s">
        <v>214</v>
      </c>
      <c r="C211" s="82" t="s">
        <v>212</v>
      </c>
      <c r="D211" s="83">
        <v>5110540.6500000004</v>
      </c>
      <c r="E211" s="11">
        <f t="shared" si="33"/>
        <v>2.3938476411002763E-3</v>
      </c>
      <c r="F211" s="89">
        <f t="shared" si="34"/>
        <v>4367.6228981402764</v>
      </c>
      <c r="G211" s="89">
        <f t="shared" si="27"/>
        <v>335659.80272519373</v>
      </c>
      <c r="H211" s="89">
        <f t="shared" si="35"/>
        <v>16053.408256842184</v>
      </c>
      <c r="I211" s="89">
        <f t="shared" si="28"/>
        <v>492330.19633736013</v>
      </c>
      <c r="J211" s="89">
        <f t="shared" si="29"/>
        <v>83709.596376484769</v>
      </c>
      <c r="K211" s="89">
        <f t="shared" si="30"/>
        <v>138523.15363115375</v>
      </c>
      <c r="L211" s="89">
        <f t="shared" si="31"/>
        <v>2395.4754574962244</v>
      </c>
      <c r="M211" s="89">
        <f t="shared" si="32"/>
        <v>1532.0624903041769</v>
      </c>
    </row>
    <row r="212" spans="1:13" x14ac:dyDescent="0.25">
      <c r="A212" s="82">
        <v>62125</v>
      </c>
      <c r="B212" s="82" t="s">
        <v>215</v>
      </c>
      <c r="C212" s="82" t="s">
        <v>212</v>
      </c>
      <c r="D212" s="83">
        <v>3083235.3</v>
      </c>
      <c r="E212" s="11">
        <f t="shared" si="33"/>
        <v>1.4442298878616887E-3</v>
      </c>
      <c r="F212" s="89">
        <f t="shared" si="34"/>
        <v>2635.0263150014084</v>
      </c>
      <c r="G212" s="89">
        <f t="shared" si="27"/>
        <v>202506.58852568825</v>
      </c>
      <c r="H212" s="89">
        <f t="shared" si="35"/>
        <v>9685.1660934948777</v>
      </c>
      <c r="I212" s="89">
        <f t="shared" si="28"/>
        <v>297027.25104109664</v>
      </c>
      <c r="J212" s="89">
        <f t="shared" si="29"/>
        <v>50502.755025875762</v>
      </c>
      <c r="K212" s="89">
        <f t="shared" si="30"/>
        <v>83572.268844568593</v>
      </c>
      <c r="L212" s="89">
        <f t="shared" si="31"/>
        <v>1445.2119641854347</v>
      </c>
      <c r="M212" s="89">
        <f t="shared" si="32"/>
        <v>924.30712823148076</v>
      </c>
    </row>
    <row r="213" spans="1:13" x14ac:dyDescent="0.25">
      <c r="A213" s="82">
        <v>62128</v>
      </c>
      <c r="B213" s="82" t="s">
        <v>216</v>
      </c>
      <c r="C213" s="82" t="s">
        <v>212</v>
      </c>
      <c r="D213" s="83">
        <v>4894489.32</v>
      </c>
      <c r="E213" s="11">
        <f t="shared" si="33"/>
        <v>2.2926462218967958E-3</v>
      </c>
      <c r="F213" s="89">
        <f t="shared" si="34"/>
        <v>4182.9788847751415</v>
      </c>
      <c r="G213" s="89">
        <f t="shared" si="27"/>
        <v>321469.57281159039</v>
      </c>
      <c r="H213" s="89">
        <f t="shared" si="35"/>
        <v>15374.740295376356</v>
      </c>
      <c r="I213" s="89">
        <f t="shared" si="28"/>
        <v>471516.62669716013</v>
      </c>
      <c r="J213" s="89">
        <f t="shared" si="29"/>
        <v>80170.72038086917</v>
      </c>
      <c r="K213" s="89">
        <f t="shared" si="30"/>
        <v>132666.99992307098</v>
      </c>
      <c r="L213" s="89">
        <f t="shared" si="31"/>
        <v>2294.2052213276856</v>
      </c>
      <c r="M213" s="89">
        <f t="shared" si="32"/>
        <v>1467.2935820139494</v>
      </c>
    </row>
    <row r="214" spans="1:13" x14ac:dyDescent="0.25">
      <c r="A214" s="82">
        <v>62131</v>
      </c>
      <c r="B214" s="82" t="s">
        <v>217</v>
      </c>
      <c r="C214" s="82" t="s">
        <v>212</v>
      </c>
      <c r="D214" s="83">
        <v>3407057.87</v>
      </c>
      <c r="E214" s="11">
        <f t="shared" si="33"/>
        <v>1.5959128404920584E-3</v>
      </c>
      <c r="F214" s="89">
        <f t="shared" si="34"/>
        <v>2911.7748957345707</v>
      </c>
      <c r="G214" s="89">
        <f t="shared" si="27"/>
        <v>223775.22278734218</v>
      </c>
      <c r="H214" s="89">
        <f t="shared" si="35"/>
        <v>10702.36882702364</v>
      </c>
      <c r="I214" s="89">
        <f t="shared" si="28"/>
        <v>328223.09515723109</v>
      </c>
      <c r="J214" s="89">
        <f t="shared" si="29"/>
        <v>55806.901590544214</v>
      </c>
      <c r="K214" s="89">
        <f t="shared" si="30"/>
        <v>92349.60312002241</v>
      </c>
      <c r="L214" s="89">
        <f t="shared" si="31"/>
        <v>1596.9980612235931</v>
      </c>
      <c r="M214" s="89">
        <f t="shared" si="32"/>
        <v>1021.3842179149174</v>
      </c>
    </row>
    <row r="215" spans="1:13" x14ac:dyDescent="0.25">
      <c r="A215" s="82">
        <v>62132</v>
      </c>
      <c r="B215" s="82" t="s">
        <v>218</v>
      </c>
      <c r="C215" s="82" t="s">
        <v>212</v>
      </c>
      <c r="D215" s="83">
        <v>2165329.0499999998</v>
      </c>
      <c r="E215" s="11">
        <f t="shared" si="33"/>
        <v>1.0142699556745334E-3</v>
      </c>
      <c r="F215" s="89">
        <f t="shared" si="34"/>
        <v>1850.5558195272997</v>
      </c>
      <c r="G215" s="89">
        <f t="shared" si="27"/>
        <v>142218.59711812114</v>
      </c>
      <c r="H215" s="89">
        <f t="shared" si="35"/>
        <v>6801.807016259665</v>
      </c>
      <c r="I215" s="89">
        <f t="shared" si="28"/>
        <v>208599.62757981176</v>
      </c>
      <c r="J215" s="89">
        <f t="shared" si="29"/>
        <v>35467.640942798716</v>
      </c>
      <c r="K215" s="89">
        <f t="shared" si="30"/>
        <v>58692.069821448364</v>
      </c>
      <c r="L215" s="89">
        <f t="shared" si="31"/>
        <v>1014.959659244392</v>
      </c>
      <c r="M215" s="89">
        <f t="shared" si="32"/>
        <v>649.1327716317013</v>
      </c>
    </row>
    <row r="216" spans="1:13" x14ac:dyDescent="0.25">
      <c r="A216" s="82">
        <v>62135</v>
      </c>
      <c r="B216" s="82" t="s">
        <v>219</v>
      </c>
      <c r="C216" s="82" t="s">
        <v>212</v>
      </c>
      <c r="D216" s="83">
        <v>2008607.77</v>
      </c>
      <c r="E216" s="11">
        <f t="shared" si="33"/>
        <v>9.4085954919665609E-4</v>
      </c>
      <c r="F216" s="89">
        <f t="shared" si="34"/>
        <v>1716.617064700283</v>
      </c>
      <c r="G216" s="89">
        <f t="shared" si="27"/>
        <v>131925.1590006414</v>
      </c>
      <c r="H216" s="89">
        <f t="shared" si="35"/>
        <v>6309.5086739355766</v>
      </c>
      <c r="I216" s="89">
        <f t="shared" si="28"/>
        <v>193501.69101362044</v>
      </c>
      <c r="J216" s="89">
        <f t="shared" si="29"/>
        <v>32900.578866420154</v>
      </c>
      <c r="K216" s="89">
        <f t="shared" si="30"/>
        <v>54444.079748869444</v>
      </c>
      <c r="L216" s="89">
        <f t="shared" si="31"/>
        <v>941.49933369010978</v>
      </c>
      <c r="M216" s="89">
        <f t="shared" si="32"/>
        <v>602.15011148585995</v>
      </c>
    </row>
    <row r="217" spans="1:13" x14ac:dyDescent="0.25">
      <c r="A217" s="82">
        <v>62138</v>
      </c>
      <c r="B217" s="82" t="s">
        <v>220</v>
      </c>
      <c r="C217" s="82" t="s">
        <v>212</v>
      </c>
      <c r="D217" s="83">
        <v>3213130.14</v>
      </c>
      <c r="E217" s="11">
        <f t="shared" si="33"/>
        <v>1.5050744202939077E-3</v>
      </c>
      <c r="F217" s="89">
        <f t="shared" si="34"/>
        <v>2746.0383813146404</v>
      </c>
      <c r="G217" s="89">
        <f t="shared" si="27"/>
        <v>211038.0687262069</v>
      </c>
      <c r="H217" s="89">
        <f t="shared" si="35"/>
        <v>10093.196288299649</v>
      </c>
      <c r="I217" s="89">
        <f t="shared" si="28"/>
        <v>309540.82963486249</v>
      </c>
      <c r="J217" s="89">
        <f t="shared" si="29"/>
        <v>52630.40557646635</v>
      </c>
      <c r="K217" s="89">
        <f t="shared" si="30"/>
        <v>87093.11802854175</v>
      </c>
      <c r="L217" s="89">
        <f t="shared" si="31"/>
        <v>1506.0978708997075</v>
      </c>
      <c r="M217" s="89">
        <f t="shared" si="32"/>
        <v>963.24762898810093</v>
      </c>
    </row>
    <row r="218" spans="1:13" x14ac:dyDescent="0.25">
      <c r="A218" s="82">
        <v>62139</v>
      </c>
      <c r="B218" s="82" t="s">
        <v>221</v>
      </c>
      <c r="C218" s="82" t="s">
        <v>212</v>
      </c>
      <c r="D218" s="83">
        <v>26499160.350000001</v>
      </c>
      <c r="E218" s="11">
        <f t="shared" si="33"/>
        <v>1.2412571749132935E-2</v>
      </c>
      <c r="F218" s="89">
        <f t="shared" si="34"/>
        <v>22646.985407728022</v>
      </c>
      <c r="G218" s="89">
        <f t="shared" si="27"/>
        <v>1740462.2220281675</v>
      </c>
      <c r="H218" s="89">
        <f t="shared" si="35"/>
        <v>83240.085285707479</v>
      </c>
      <c r="I218" s="89">
        <f t="shared" si="28"/>
        <v>2552829.0862710751</v>
      </c>
      <c r="J218" s="89">
        <f t="shared" si="29"/>
        <v>434050.75296959991</v>
      </c>
      <c r="K218" s="89">
        <f t="shared" si="30"/>
        <v>718269.84885828616</v>
      </c>
      <c r="L218" s="89">
        <f t="shared" si="31"/>
        <v>12421.012297922345</v>
      </c>
      <c r="M218" s="89">
        <f t="shared" si="32"/>
        <v>7944.0459194450787</v>
      </c>
    </row>
    <row r="219" spans="1:13" x14ac:dyDescent="0.25">
      <c r="A219" s="82">
        <v>62140</v>
      </c>
      <c r="B219" s="82" t="s">
        <v>222</v>
      </c>
      <c r="C219" s="82" t="s">
        <v>212</v>
      </c>
      <c r="D219" s="83">
        <v>47444891.810000002</v>
      </c>
      <c r="E219" s="11">
        <f t="shared" si="33"/>
        <v>2.2223840904509056E-2</v>
      </c>
      <c r="F219" s="89">
        <f t="shared" si="34"/>
        <v>40547.842207094865</v>
      </c>
      <c r="G219" s="89">
        <f t="shared" si="27"/>
        <v>3116175.785679888</v>
      </c>
      <c r="H219" s="89">
        <f t="shared" si="35"/>
        <v>149035.54635215315</v>
      </c>
      <c r="I219" s="89">
        <f t="shared" si="28"/>
        <v>4570661.7948576743</v>
      </c>
      <c r="J219" s="89">
        <f t="shared" si="29"/>
        <v>777137.49200705159</v>
      </c>
      <c r="K219" s="89">
        <f t="shared" si="30"/>
        <v>1286011.8894094105</v>
      </c>
      <c r="L219" s="89">
        <f t="shared" si="31"/>
        <v>22238.953116324123</v>
      </c>
      <c r="M219" s="89">
        <f t="shared" si="32"/>
        <v>14223.258178885795</v>
      </c>
    </row>
    <row r="220" spans="1:13" x14ac:dyDescent="0.25">
      <c r="A220" s="82">
        <v>62141</v>
      </c>
      <c r="B220" s="82" t="s">
        <v>223</v>
      </c>
      <c r="C220" s="82" t="s">
        <v>212</v>
      </c>
      <c r="D220" s="83">
        <v>11968176.01</v>
      </c>
      <c r="E220" s="11">
        <f t="shared" si="33"/>
        <v>5.6060585116002185E-3</v>
      </c>
      <c r="F220" s="89">
        <f t="shared" si="34"/>
        <v>10228.36587558483</v>
      </c>
      <c r="G220" s="89">
        <f t="shared" si="27"/>
        <v>786068.61262261868</v>
      </c>
      <c r="H220" s="89">
        <f t="shared" si="35"/>
        <v>37594.851256740221</v>
      </c>
      <c r="I220" s="89">
        <f t="shared" si="28"/>
        <v>1152968.9025765567</v>
      </c>
      <c r="J220" s="89">
        <f t="shared" si="29"/>
        <v>196036.24191108387</v>
      </c>
      <c r="K220" s="89">
        <f t="shared" si="30"/>
        <v>324401.97577098198</v>
      </c>
      <c r="L220" s="89">
        <f t="shared" si="31"/>
        <v>5609.8706313881066</v>
      </c>
      <c r="M220" s="89">
        <f t="shared" si="32"/>
        <v>3587.87744742414</v>
      </c>
    </row>
    <row r="221" spans="1:13" x14ac:dyDescent="0.25">
      <c r="A221" s="82">
        <v>62142</v>
      </c>
      <c r="B221" s="82" t="s">
        <v>224</v>
      </c>
      <c r="C221" s="82" t="s">
        <v>212</v>
      </c>
      <c r="D221" s="83">
        <v>5644068.8499999996</v>
      </c>
      <c r="E221" s="11">
        <f t="shared" si="33"/>
        <v>2.6437595996384542E-3</v>
      </c>
      <c r="F221" s="89">
        <f t="shared" si="34"/>
        <v>4823.5922647323523</v>
      </c>
      <c r="G221" s="89">
        <f t="shared" si="27"/>
        <v>370701.8819541941</v>
      </c>
      <c r="H221" s="89">
        <f t="shared" si="35"/>
        <v>17729.345618017094</v>
      </c>
      <c r="I221" s="89">
        <f t="shared" si="28"/>
        <v>543728.28930772271</v>
      </c>
      <c r="J221" s="89">
        <f t="shared" si="29"/>
        <v>92448.677686301235</v>
      </c>
      <c r="K221" s="89">
        <f t="shared" si="30"/>
        <v>152984.63899575066</v>
      </c>
      <c r="L221" s="89">
        <f t="shared" si="31"/>
        <v>2645.5573561662081</v>
      </c>
      <c r="M221" s="89">
        <f t="shared" si="32"/>
        <v>1692.0061437686106</v>
      </c>
    </row>
    <row r="222" spans="1:13" x14ac:dyDescent="0.25">
      <c r="A222" s="82">
        <v>62143</v>
      </c>
      <c r="B222" s="82" t="s">
        <v>225</v>
      </c>
      <c r="C222" s="82" t="s">
        <v>212</v>
      </c>
      <c r="D222" s="83">
        <v>12875492.84</v>
      </c>
      <c r="E222" s="11">
        <f t="shared" si="33"/>
        <v>6.0310582135840157E-3</v>
      </c>
      <c r="F222" s="89">
        <f t="shared" si="34"/>
        <v>11003.786331848309</v>
      </c>
      <c r="G222" s="89">
        <f t="shared" si="27"/>
        <v>845661.09197547298</v>
      </c>
      <c r="H222" s="89">
        <f t="shared" si="35"/>
        <v>40444.946479110462</v>
      </c>
      <c r="I222" s="89">
        <f t="shared" si="28"/>
        <v>1240376.3812851137</v>
      </c>
      <c r="J222" s="89">
        <f t="shared" si="29"/>
        <v>210897.90348986254</v>
      </c>
      <c r="K222" s="89">
        <f t="shared" si="30"/>
        <v>348995.14452588098</v>
      </c>
      <c r="L222" s="89">
        <f t="shared" si="31"/>
        <v>6035.1593331692529</v>
      </c>
      <c r="M222" s="89">
        <f t="shared" si="32"/>
        <v>3859.8772566937701</v>
      </c>
    </row>
    <row r="223" spans="1:13" x14ac:dyDescent="0.25">
      <c r="A223" s="82">
        <v>62144</v>
      </c>
      <c r="B223" s="82" t="s">
        <v>226</v>
      </c>
      <c r="C223" s="82" t="s">
        <v>212</v>
      </c>
      <c r="D223" s="83">
        <v>3326619.76</v>
      </c>
      <c r="E223" s="11">
        <f t="shared" si="33"/>
        <v>1.558234521686774E-3</v>
      </c>
      <c r="F223" s="89">
        <f t="shared" si="34"/>
        <v>2843.0300495079528</v>
      </c>
      <c r="G223" s="89">
        <f t="shared" si="27"/>
        <v>218492.05570516907</v>
      </c>
      <c r="H223" s="89">
        <f t="shared" si="35"/>
        <v>10449.693834752756</v>
      </c>
      <c r="I223" s="89">
        <f t="shared" si="28"/>
        <v>320473.99125580606</v>
      </c>
      <c r="J223" s="89">
        <f t="shared" si="29"/>
        <v>54489.342024436992</v>
      </c>
      <c r="K223" s="89">
        <f t="shared" si="30"/>
        <v>90169.297466973803</v>
      </c>
      <c r="L223" s="89">
        <f t="shared" si="31"/>
        <v>1559.2941211615209</v>
      </c>
      <c r="M223" s="89">
        <f t="shared" si="32"/>
        <v>997.27009387953535</v>
      </c>
    </row>
    <row r="224" spans="1:13" x14ac:dyDescent="0.25">
      <c r="A224" s="82">
        <v>62145</v>
      </c>
      <c r="B224" s="82" t="s">
        <v>227</v>
      </c>
      <c r="C224" s="82" t="s">
        <v>212</v>
      </c>
      <c r="D224" s="83">
        <v>9669717.0999999996</v>
      </c>
      <c r="E224" s="11">
        <f t="shared" si="33"/>
        <v>4.5294286955612027E-3</v>
      </c>
      <c r="F224" s="89">
        <f t="shared" si="34"/>
        <v>8264.0332436253248</v>
      </c>
      <c r="G224" s="89">
        <f t="shared" si="27"/>
        <v>635106.05951142008</v>
      </c>
      <c r="H224" s="89">
        <f t="shared" si="35"/>
        <v>30374.852088196974</v>
      </c>
      <c r="I224" s="89">
        <f t="shared" si="28"/>
        <v>931544.04678685567</v>
      </c>
      <c r="J224" s="89">
        <f t="shared" si="29"/>
        <v>158387.9614607493</v>
      </c>
      <c r="K224" s="89">
        <f t="shared" si="30"/>
        <v>262101.37031452713</v>
      </c>
      <c r="L224" s="89">
        <f t="shared" si="31"/>
        <v>4532.5087070741847</v>
      </c>
      <c r="M224" s="89">
        <f t="shared" si="32"/>
        <v>2898.8343651591699</v>
      </c>
    </row>
    <row r="225" spans="1:13" x14ac:dyDescent="0.25">
      <c r="A225" s="82">
        <v>62146</v>
      </c>
      <c r="B225" s="82" t="s">
        <v>228</v>
      </c>
      <c r="C225" s="82" t="s">
        <v>212</v>
      </c>
      <c r="D225" s="83">
        <v>3630331.53</v>
      </c>
      <c r="E225" s="11">
        <f t="shared" si="33"/>
        <v>1.7004972985592934E-3</v>
      </c>
      <c r="F225" s="89">
        <f t="shared" si="34"/>
        <v>3102.5913311674021</v>
      </c>
      <c r="G225" s="89">
        <f t="shared" si="27"/>
        <v>238439.81461860606</v>
      </c>
      <c r="H225" s="89">
        <f t="shared" si="35"/>
        <v>11403.723822992486</v>
      </c>
      <c r="I225" s="89">
        <f t="shared" si="28"/>
        <v>349732.43680873734</v>
      </c>
      <c r="J225" s="89">
        <f t="shared" si="29"/>
        <v>59464.077854292453</v>
      </c>
      <c r="K225" s="89">
        <f t="shared" si="30"/>
        <v>98401.520837567616</v>
      </c>
      <c r="L225" s="89">
        <f t="shared" si="31"/>
        <v>1701.6536367223136</v>
      </c>
      <c r="M225" s="89">
        <f t="shared" si="32"/>
        <v>1088.3182710779479</v>
      </c>
    </row>
    <row r="226" spans="1:13" x14ac:dyDescent="0.25">
      <c r="A226" s="82">
        <v>62147</v>
      </c>
      <c r="B226" s="82" t="s">
        <v>229</v>
      </c>
      <c r="C226" s="82" t="s">
        <v>212</v>
      </c>
      <c r="D226" s="83">
        <v>3136368.44</v>
      </c>
      <c r="E226" s="11">
        <f t="shared" si="33"/>
        <v>1.4691181825772881E-3</v>
      </c>
      <c r="F226" s="89">
        <f t="shared" si="34"/>
        <v>2680.4355064759138</v>
      </c>
      <c r="G226" s="89">
        <f t="shared" si="27"/>
        <v>205996.36788798921</v>
      </c>
      <c r="H226" s="89">
        <f t="shared" si="35"/>
        <v>9852.0697631463372</v>
      </c>
      <c r="I226" s="89">
        <f t="shared" si="28"/>
        <v>302145.89719612146</v>
      </c>
      <c r="J226" s="89">
        <f t="shared" si="29"/>
        <v>51373.064843999462</v>
      </c>
      <c r="K226" s="89">
        <f t="shared" si="30"/>
        <v>85012.462870835778</v>
      </c>
      <c r="L226" s="89">
        <f t="shared" si="31"/>
        <v>1470.1171829414407</v>
      </c>
      <c r="M226" s="89">
        <f t="shared" si="32"/>
        <v>940.23563684946441</v>
      </c>
    </row>
    <row r="227" spans="1:13" x14ac:dyDescent="0.25">
      <c r="A227" s="82">
        <v>62148</v>
      </c>
      <c r="B227" s="82" t="s">
        <v>230</v>
      </c>
      <c r="C227" s="82" t="s">
        <v>212</v>
      </c>
      <c r="D227" s="83">
        <v>2337965.06</v>
      </c>
      <c r="E227" s="11">
        <f t="shared" si="33"/>
        <v>1.095135040918981E-3</v>
      </c>
      <c r="F227" s="89">
        <f t="shared" si="34"/>
        <v>1998.0957848574992</v>
      </c>
      <c r="G227" s="89">
        <f t="shared" si="27"/>
        <v>153557.31312263326</v>
      </c>
      <c r="H227" s="89">
        <f t="shared" si="35"/>
        <v>7344.0972626668236</v>
      </c>
      <c r="I227" s="89">
        <f t="shared" si="28"/>
        <v>225230.72916359405</v>
      </c>
      <c r="J227" s="89">
        <f t="shared" si="29"/>
        <v>38295.382997281115</v>
      </c>
      <c r="K227" s="89">
        <f t="shared" si="30"/>
        <v>63371.434721030848</v>
      </c>
      <c r="L227" s="89">
        <f t="shared" si="31"/>
        <v>1095.879732746806</v>
      </c>
      <c r="M227" s="89">
        <f t="shared" si="32"/>
        <v>700.88642618814788</v>
      </c>
    </row>
    <row r="228" spans="1:13" x14ac:dyDescent="0.25">
      <c r="A228" s="82">
        <v>62202</v>
      </c>
      <c r="B228" s="82" t="s">
        <v>231</v>
      </c>
      <c r="C228" s="82" t="s">
        <v>232</v>
      </c>
      <c r="D228" s="83">
        <v>2769715.69</v>
      </c>
      <c r="E228" s="11">
        <f t="shared" si="33"/>
        <v>1.2973729836245258E-3</v>
      </c>
      <c r="F228" s="89">
        <f t="shared" si="34"/>
        <v>2367.0829560826196</v>
      </c>
      <c r="G228" s="89">
        <f t="shared" si="27"/>
        <v>181914.65165437511</v>
      </c>
      <c r="H228" s="89">
        <f t="shared" si="35"/>
        <v>8700.3273767035462</v>
      </c>
      <c r="I228" s="89">
        <f t="shared" si="28"/>
        <v>266823.95520254137</v>
      </c>
      <c r="J228" s="89">
        <f t="shared" si="29"/>
        <v>45367.368810091939</v>
      </c>
      <c r="K228" s="89">
        <f t="shared" si="30"/>
        <v>75074.200229771566</v>
      </c>
      <c r="L228" s="89">
        <f t="shared" si="31"/>
        <v>1298.2551972533904</v>
      </c>
      <c r="M228" s="89">
        <f t="shared" si="32"/>
        <v>830.31870951969654</v>
      </c>
    </row>
    <row r="229" spans="1:13" x14ac:dyDescent="0.25">
      <c r="A229" s="82">
        <v>62205</v>
      </c>
      <c r="B229" s="82" t="s">
        <v>233</v>
      </c>
      <c r="C229" s="82" t="s">
        <v>232</v>
      </c>
      <c r="D229" s="83">
        <v>2657991.77</v>
      </c>
      <c r="E229" s="11">
        <f t="shared" si="33"/>
        <v>1.2450399604351933E-3</v>
      </c>
      <c r="F229" s="89">
        <f t="shared" si="34"/>
        <v>2271.6003086132187</v>
      </c>
      <c r="G229" s="89">
        <f t="shared" si="27"/>
        <v>174576.63567618589</v>
      </c>
      <c r="H229" s="89">
        <f t="shared" si="35"/>
        <v>8349.3763085783412</v>
      </c>
      <c r="I229" s="89">
        <f t="shared" si="28"/>
        <v>256060.89445491193</v>
      </c>
      <c r="J229" s="89">
        <f t="shared" si="29"/>
        <v>43537.354162072515</v>
      </c>
      <c r="K229" s="89">
        <f t="shared" si="30"/>
        <v>72045.880763330235</v>
      </c>
      <c r="L229" s="89">
        <f t="shared" si="31"/>
        <v>1245.8865876082891</v>
      </c>
      <c r="M229" s="89">
        <f t="shared" si="32"/>
        <v>796.82557467852371</v>
      </c>
    </row>
    <row r="230" spans="1:13" x14ac:dyDescent="0.25">
      <c r="A230" s="82">
        <v>62206</v>
      </c>
      <c r="B230" s="82" t="s">
        <v>234</v>
      </c>
      <c r="C230" s="82" t="s">
        <v>232</v>
      </c>
      <c r="D230" s="83">
        <v>1469817.99</v>
      </c>
      <c r="E230" s="11">
        <f t="shared" si="33"/>
        <v>6.8848299410518318E-4</v>
      </c>
      <c r="F230" s="89">
        <f t="shared" si="34"/>
        <v>1256.1509924047889</v>
      </c>
      <c r="G230" s="89">
        <f t="shared" si="27"/>
        <v>96537.499719396757</v>
      </c>
      <c r="H230" s="89">
        <f t="shared" si="35"/>
        <v>4617.0434544378741</v>
      </c>
      <c r="I230" s="89">
        <f t="shared" si="28"/>
        <v>141596.71728604368</v>
      </c>
      <c r="J230" s="89">
        <f t="shared" si="29"/>
        <v>24075.313966986272</v>
      </c>
      <c r="K230" s="89">
        <f t="shared" si="30"/>
        <v>39839.977251448647</v>
      </c>
      <c r="L230" s="89">
        <f t="shared" si="31"/>
        <v>688.95116254117465</v>
      </c>
      <c r="M230" s="89">
        <f t="shared" si="32"/>
        <v>440.62911622731724</v>
      </c>
    </row>
    <row r="231" spans="1:13" x14ac:dyDescent="0.25">
      <c r="A231" s="82">
        <v>62209</v>
      </c>
      <c r="B231" s="82" t="s">
        <v>235</v>
      </c>
      <c r="C231" s="82" t="s">
        <v>232</v>
      </c>
      <c r="D231" s="83">
        <v>1723314.04</v>
      </c>
      <c r="E231" s="11">
        <f t="shared" si="33"/>
        <v>8.0722403597924351E-4</v>
      </c>
      <c r="F231" s="89">
        <f t="shared" si="34"/>
        <v>1472.7963981248492</v>
      </c>
      <c r="G231" s="89">
        <f t="shared" si="27"/>
        <v>113187.09512660984</v>
      </c>
      <c r="H231" s="89">
        <f t="shared" si="35"/>
        <v>5413.3340743250037</v>
      </c>
      <c r="I231" s="89">
        <f t="shared" si="28"/>
        <v>166017.56991486391</v>
      </c>
      <c r="J231" s="89">
        <f t="shared" si="29"/>
        <v>28227.526713505213</v>
      </c>
      <c r="K231" s="89">
        <f t="shared" si="30"/>
        <v>46711.084377666419</v>
      </c>
      <c r="L231" s="89">
        <f t="shared" si="31"/>
        <v>807.77294832370944</v>
      </c>
      <c r="M231" s="89">
        <f t="shared" si="32"/>
        <v>516.62338302671583</v>
      </c>
    </row>
    <row r="232" spans="1:13" x14ac:dyDescent="0.25">
      <c r="A232" s="82">
        <v>62211</v>
      </c>
      <c r="B232" s="82" t="s">
        <v>236</v>
      </c>
      <c r="C232" s="82" t="s">
        <v>232</v>
      </c>
      <c r="D232" s="83">
        <v>3318763.85</v>
      </c>
      <c r="E232" s="11">
        <f t="shared" si="33"/>
        <v>1.5545547052230903E-3</v>
      </c>
      <c r="F232" s="89">
        <f t="shared" si="34"/>
        <v>2836.3161507736327</v>
      </c>
      <c r="G232" s="89">
        <f t="shared" si="27"/>
        <v>217976.08031598461</v>
      </c>
      <c r="H232" s="89">
        <f t="shared" si="35"/>
        <v>10425.016576690246</v>
      </c>
      <c r="I232" s="89">
        <f t="shared" si="28"/>
        <v>319717.18253876583</v>
      </c>
      <c r="J232" s="89">
        <f t="shared" si="29"/>
        <v>54360.663847252363</v>
      </c>
      <c r="K232" s="89">
        <f t="shared" si="30"/>
        <v>89956.360029945019</v>
      </c>
      <c r="L232" s="89">
        <f t="shared" si="31"/>
        <v>1555.6118024226421</v>
      </c>
      <c r="M232" s="89">
        <f t="shared" si="32"/>
        <v>994.9150113427778</v>
      </c>
    </row>
    <row r="233" spans="1:13" x14ac:dyDescent="0.25">
      <c r="A233" s="82">
        <v>62214</v>
      </c>
      <c r="B233" s="82" t="s">
        <v>237</v>
      </c>
      <c r="C233" s="82" t="s">
        <v>232</v>
      </c>
      <c r="D233" s="83">
        <v>2776138.32</v>
      </c>
      <c r="E233" s="11">
        <f t="shared" si="33"/>
        <v>1.3003814319919524E-3</v>
      </c>
      <c r="F233" s="89">
        <f t="shared" si="34"/>
        <v>2372.5719302979569</v>
      </c>
      <c r="G233" s="89">
        <f t="shared" si="27"/>
        <v>182336.48935539738</v>
      </c>
      <c r="H233" s="89">
        <f t="shared" si="35"/>
        <v>8720.50236571819</v>
      </c>
      <c r="I233" s="89">
        <f t="shared" si="28"/>
        <v>267442.68713433848</v>
      </c>
      <c r="J233" s="89">
        <f t="shared" si="29"/>
        <v>45472.570158011069</v>
      </c>
      <c r="K233" s="89">
        <f t="shared" si="30"/>
        <v>75248.288065704561</v>
      </c>
      <c r="L233" s="89">
        <f t="shared" si="31"/>
        <v>1301.265691365707</v>
      </c>
      <c r="M233" s="89">
        <f t="shared" si="32"/>
        <v>832.24411647484953</v>
      </c>
    </row>
    <row r="234" spans="1:13" x14ac:dyDescent="0.25">
      <c r="A234" s="82">
        <v>62216</v>
      </c>
      <c r="B234" s="82" t="s">
        <v>238</v>
      </c>
      <c r="C234" s="82" t="s">
        <v>232</v>
      </c>
      <c r="D234" s="83">
        <v>1627429.04</v>
      </c>
      <c r="E234" s="11">
        <f t="shared" si="33"/>
        <v>7.6231018110815472E-4</v>
      </c>
      <c r="F234" s="89">
        <f t="shared" si="34"/>
        <v>1390.8501716354504</v>
      </c>
      <c r="G234" s="89">
        <f t="shared" si="27"/>
        <v>106889.37784217631</v>
      </c>
      <c r="H234" s="89">
        <f t="shared" si="35"/>
        <v>5112.136773270895</v>
      </c>
      <c r="I234" s="89">
        <f t="shared" si="28"/>
        <v>156780.37093557243</v>
      </c>
      <c r="J234" s="89">
        <f t="shared" si="29"/>
        <v>26656.950291505862</v>
      </c>
      <c r="K234" s="89">
        <f t="shared" si="30"/>
        <v>44112.084879262438</v>
      </c>
      <c r="L234" s="89">
        <f t="shared" si="31"/>
        <v>762.82855203130828</v>
      </c>
      <c r="M234" s="89">
        <f t="shared" si="32"/>
        <v>487.878515909219</v>
      </c>
    </row>
    <row r="235" spans="1:13" x14ac:dyDescent="0.25">
      <c r="A235" s="82">
        <v>62219</v>
      </c>
      <c r="B235" s="82" t="s">
        <v>239</v>
      </c>
      <c r="C235" s="82" t="s">
        <v>232</v>
      </c>
      <c r="D235" s="83">
        <v>12604526.439999999</v>
      </c>
      <c r="E235" s="11">
        <f t="shared" si="33"/>
        <v>5.9041338191058237E-3</v>
      </c>
      <c r="F235" s="89">
        <f t="shared" si="34"/>
        <v>10772.210235634957</v>
      </c>
      <c r="G235" s="89">
        <f t="shared" si="27"/>
        <v>827864.04571400629</v>
      </c>
      <c r="H235" s="89">
        <f t="shared" si="35"/>
        <v>39593.777387424081</v>
      </c>
      <c r="I235" s="89">
        <f t="shared" si="28"/>
        <v>1214272.5010796355</v>
      </c>
      <c r="J235" s="89">
        <f t="shared" si="29"/>
        <v>206459.53003213668</v>
      </c>
      <c r="K235" s="89">
        <f t="shared" si="30"/>
        <v>341650.49689919973</v>
      </c>
      <c r="L235" s="89">
        <f t="shared" si="31"/>
        <v>5908.1486301028153</v>
      </c>
      <c r="M235" s="89">
        <f t="shared" si="32"/>
        <v>3778.6456442277272</v>
      </c>
    </row>
    <row r="236" spans="1:13" x14ac:dyDescent="0.25">
      <c r="A236" s="82">
        <v>62220</v>
      </c>
      <c r="B236" s="82" t="s">
        <v>240</v>
      </c>
      <c r="C236" s="82" t="s">
        <v>232</v>
      </c>
      <c r="D236" s="83">
        <v>3330973.12</v>
      </c>
      <c r="E236" s="11">
        <f t="shared" si="33"/>
        <v>1.5602736954808151E-3</v>
      </c>
      <c r="F236" s="89">
        <f t="shared" si="34"/>
        <v>2846.7505628786566</v>
      </c>
      <c r="G236" s="89">
        <f t="shared" si="27"/>
        <v>218777.98395794444</v>
      </c>
      <c r="H236" s="89">
        <f t="shared" si="35"/>
        <v>10463.368760784118</v>
      </c>
      <c r="I236" s="89">
        <f t="shared" si="28"/>
        <v>320893.37752632273</v>
      </c>
      <c r="J236" s="89">
        <f t="shared" si="29"/>
        <v>54560.649158738248</v>
      </c>
      <c r="K236" s="89">
        <f t="shared" si="30"/>
        <v>90287.296950275399</v>
      </c>
      <c r="L236" s="89">
        <f t="shared" si="31"/>
        <v>1561.3346815937421</v>
      </c>
      <c r="M236" s="89">
        <f t="shared" si="32"/>
        <v>998.57516510772166</v>
      </c>
    </row>
    <row r="237" spans="1:13" x14ac:dyDescent="0.25">
      <c r="A237" s="82">
        <v>62226</v>
      </c>
      <c r="B237" s="82" t="s">
        <v>241</v>
      </c>
      <c r="C237" s="82" t="s">
        <v>232</v>
      </c>
      <c r="D237" s="83">
        <v>2817597.43</v>
      </c>
      <c r="E237" s="11">
        <f t="shared" si="33"/>
        <v>1.3198014502390663E-3</v>
      </c>
      <c r="F237" s="89">
        <f t="shared" si="34"/>
        <v>2408.0041419901813</v>
      </c>
      <c r="G237" s="89">
        <f t="shared" si="27"/>
        <v>185059.51958582166</v>
      </c>
      <c r="H237" s="89">
        <f t="shared" si="35"/>
        <v>8850.7351658027237</v>
      </c>
      <c r="I237" s="89">
        <f t="shared" si="28"/>
        <v>271436.70130312751</v>
      </c>
      <c r="J237" s="89">
        <f t="shared" si="29"/>
        <v>46151.661784887823</v>
      </c>
      <c r="K237" s="89">
        <f t="shared" si="30"/>
        <v>76372.053055997894</v>
      </c>
      <c r="L237" s="89">
        <f t="shared" si="31"/>
        <v>1320.6989152252288</v>
      </c>
      <c r="M237" s="89">
        <f t="shared" si="32"/>
        <v>844.67292815300243</v>
      </c>
    </row>
    <row r="238" spans="1:13" x14ac:dyDescent="0.25">
      <c r="A238" s="82">
        <v>62232</v>
      </c>
      <c r="B238" s="82" t="s">
        <v>242</v>
      </c>
      <c r="C238" s="82" t="s">
        <v>232</v>
      </c>
      <c r="D238" s="83">
        <v>1833107.18</v>
      </c>
      <c r="E238" s="11">
        <f t="shared" si="33"/>
        <v>8.5865265521896958E-4</v>
      </c>
      <c r="F238" s="89">
        <f t="shared" si="34"/>
        <v>1566.6289425001144</v>
      </c>
      <c r="G238" s="89">
        <f t="shared" si="27"/>
        <v>120398.2976660084</v>
      </c>
      <c r="H238" s="89">
        <f t="shared" si="35"/>
        <v>5758.2201090776343</v>
      </c>
      <c r="I238" s="89">
        <f t="shared" si="28"/>
        <v>176594.62660507835</v>
      </c>
      <c r="J238" s="89">
        <f t="shared" si="29"/>
        <v>30025.915585396269</v>
      </c>
      <c r="K238" s="89">
        <f t="shared" si="30"/>
        <v>49687.069315750567</v>
      </c>
      <c r="L238" s="89">
        <f t="shared" si="31"/>
        <v>859.23653902451849</v>
      </c>
      <c r="M238" s="89">
        <f t="shared" si="32"/>
        <v>549.53769934014053</v>
      </c>
    </row>
    <row r="239" spans="1:13" x14ac:dyDescent="0.25">
      <c r="A239" s="82">
        <v>62233</v>
      </c>
      <c r="B239" s="82" t="s">
        <v>243</v>
      </c>
      <c r="C239" s="82" t="s">
        <v>232</v>
      </c>
      <c r="D239" s="83">
        <v>4445536.3899999997</v>
      </c>
      <c r="E239" s="11">
        <f t="shared" si="33"/>
        <v>2.0823504848996623E-3</v>
      </c>
      <c r="F239" s="89">
        <f t="shared" si="34"/>
        <v>3799.2901067091316</v>
      </c>
      <c r="G239" s="89">
        <f t="shared" si="27"/>
        <v>291982.38892299379</v>
      </c>
      <c r="H239" s="89">
        <f t="shared" si="35"/>
        <v>13964.473717534831</v>
      </c>
      <c r="I239" s="89">
        <f t="shared" si="28"/>
        <v>428266.19600679207</v>
      </c>
      <c r="J239" s="89">
        <f t="shared" si="29"/>
        <v>72816.964460281728</v>
      </c>
      <c r="K239" s="89">
        <f t="shared" si="30"/>
        <v>120497.95951135902</v>
      </c>
      <c r="L239" s="89">
        <f t="shared" si="31"/>
        <v>2083.766483229394</v>
      </c>
      <c r="M239" s="89">
        <f t="shared" si="32"/>
        <v>1332.7043103357839</v>
      </c>
    </row>
    <row r="240" spans="1:13" x14ac:dyDescent="0.25">
      <c r="A240" s="82">
        <v>62235</v>
      </c>
      <c r="B240" s="82" t="s">
        <v>244</v>
      </c>
      <c r="C240" s="82" t="s">
        <v>232</v>
      </c>
      <c r="D240" s="83">
        <v>2620029.0499999998</v>
      </c>
      <c r="E240" s="11">
        <f t="shared" si="33"/>
        <v>1.2272576994288651E-3</v>
      </c>
      <c r="F240" s="89">
        <f t="shared" si="34"/>
        <v>2239.156217761953</v>
      </c>
      <c r="G240" s="89">
        <f t="shared" si="27"/>
        <v>172083.24799398214</v>
      </c>
      <c r="H240" s="89">
        <f t="shared" si="35"/>
        <v>8230.1264905184489</v>
      </c>
      <c r="I240" s="89">
        <f t="shared" si="28"/>
        <v>252403.70930149767</v>
      </c>
      <c r="J240" s="89">
        <f t="shared" si="29"/>
        <v>42915.532678556192</v>
      </c>
      <c r="K240" s="89">
        <f t="shared" si="30"/>
        <v>71016.886757614528</v>
      </c>
      <c r="L240" s="89">
        <f t="shared" si="31"/>
        <v>1228.0922346644768</v>
      </c>
      <c r="M240" s="89">
        <f t="shared" si="32"/>
        <v>785.44492763447363</v>
      </c>
    </row>
    <row r="241" spans="1:13" x14ac:dyDescent="0.25">
      <c r="A241" s="82">
        <v>62242</v>
      </c>
      <c r="B241" s="82" t="s">
        <v>245</v>
      </c>
      <c r="C241" s="82" t="s">
        <v>232</v>
      </c>
      <c r="D241" s="83">
        <v>1335873.21</v>
      </c>
      <c r="E241" s="11">
        <f t="shared" si="33"/>
        <v>6.2574141398670871E-4</v>
      </c>
      <c r="F241" s="89">
        <f t="shared" si="34"/>
        <v>1141.6777246470297</v>
      </c>
      <c r="G241" s="89">
        <f t="shared" si="27"/>
        <v>87740.019861591587</v>
      </c>
      <c r="H241" s="89">
        <f t="shared" si="35"/>
        <v>4196.2914470718997</v>
      </c>
      <c r="I241" s="89">
        <f t="shared" si="28"/>
        <v>128692.98275929365</v>
      </c>
      <c r="J241" s="89">
        <f t="shared" si="29"/>
        <v>21881.326238792182</v>
      </c>
      <c r="K241" s="89">
        <f t="shared" si="30"/>
        <v>36209.352899007361</v>
      </c>
      <c r="L241" s="89">
        <f t="shared" si="31"/>
        <v>626.16691814821968</v>
      </c>
      <c r="M241" s="89">
        <f t="shared" si="32"/>
        <v>400.4745049514936</v>
      </c>
    </row>
    <row r="242" spans="1:13" x14ac:dyDescent="0.25">
      <c r="A242" s="82">
        <v>62244</v>
      </c>
      <c r="B242" s="82" t="s">
        <v>246</v>
      </c>
      <c r="C242" s="82" t="s">
        <v>232</v>
      </c>
      <c r="D242" s="83">
        <v>3754189.32</v>
      </c>
      <c r="E242" s="11">
        <f t="shared" si="33"/>
        <v>1.7585139936076722E-3</v>
      </c>
      <c r="F242" s="89">
        <f t="shared" si="34"/>
        <v>3208.4439516170701</v>
      </c>
      <c r="G242" s="89">
        <f t="shared" si="27"/>
        <v>246574.7819742377</v>
      </c>
      <c r="H242" s="89">
        <f t="shared" si="35"/>
        <v>11792.790226105868</v>
      </c>
      <c r="I242" s="89">
        <f t="shared" si="28"/>
        <v>361664.42879252316</v>
      </c>
      <c r="J242" s="89">
        <f t="shared" si="29"/>
        <v>61492.842777428988</v>
      </c>
      <c r="K242" s="89">
        <f t="shared" si="30"/>
        <v>101758.73347857951</v>
      </c>
      <c r="L242" s="89">
        <f t="shared" si="31"/>
        <v>1759.7097831233255</v>
      </c>
      <c r="M242" s="89">
        <f t="shared" si="32"/>
        <v>1125.4489559089102</v>
      </c>
    </row>
    <row r="243" spans="1:13" x14ac:dyDescent="0.25">
      <c r="A243" s="82">
        <v>62245</v>
      </c>
      <c r="B243" s="82" t="s">
        <v>247</v>
      </c>
      <c r="C243" s="82" t="s">
        <v>232</v>
      </c>
      <c r="D243" s="83">
        <v>1767436.89</v>
      </c>
      <c r="E243" s="11">
        <f t="shared" si="33"/>
        <v>8.2789178673690965E-4</v>
      </c>
      <c r="F243" s="89">
        <f t="shared" si="34"/>
        <v>1510.5051227372264</v>
      </c>
      <c r="G243" s="89">
        <f t="shared" si="27"/>
        <v>116085.07953588624</v>
      </c>
      <c r="H243" s="89">
        <f t="shared" si="35"/>
        <v>5551.9343072583642</v>
      </c>
      <c r="I243" s="89">
        <f t="shared" si="28"/>
        <v>170268.19874088917</v>
      </c>
      <c r="J243" s="89">
        <f t="shared" si="29"/>
        <v>28950.249849359767</v>
      </c>
      <c r="K243" s="89">
        <f t="shared" si="30"/>
        <v>47907.051056689772</v>
      </c>
      <c r="L243" s="89">
        <f t="shared" si="31"/>
        <v>828.45475315189071</v>
      </c>
      <c r="M243" s="89">
        <f t="shared" si="32"/>
        <v>529.85074351162223</v>
      </c>
    </row>
    <row r="244" spans="1:13" x14ac:dyDescent="0.25">
      <c r="A244" s="82">
        <v>62247</v>
      </c>
      <c r="B244" s="82" t="s">
        <v>248</v>
      </c>
      <c r="C244" s="82" t="s">
        <v>232</v>
      </c>
      <c r="D244" s="83">
        <v>1712264.57</v>
      </c>
      <c r="E244" s="11">
        <f t="shared" si="33"/>
        <v>8.0204831201843168E-4</v>
      </c>
      <c r="F244" s="89">
        <f t="shared" si="34"/>
        <v>1463.353186243869</v>
      </c>
      <c r="G244" s="89">
        <f t="shared" si="27"/>
        <v>112461.36703355223</v>
      </c>
      <c r="H244" s="89">
        <f t="shared" si="35"/>
        <v>5378.6250943794621</v>
      </c>
      <c r="I244" s="89">
        <f t="shared" si="28"/>
        <v>164953.10568160834</v>
      </c>
      <c r="J244" s="89">
        <f t="shared" si="29"/>
        <v>28046.53868558021</v>
      </c>
      <c r="K244" s="89">
        <f t="shared" si="30"/>
        <v>46411.584278718416</v>
      </c>
      <c r="L244" s="89">
        <f t="shared" si="31"/>
        <v>802.59370487060426</v>
      </c>
      <c r="M244" s="89">
        <f t="shared" si="32"/>
        <v>513.31091969179624</v>
      </c>
    </row>
    <row r="245" spans="1:13" x14ac:dyDescent="0.25">
      <c r="A245" s="82">
        <v>62252</v>
      </c>
      <c r="B245" s="82" t="s">
        <v>249</v>
      </c>
      <c r="C245" s="82" t="s">
        <v>232</v>
      </c>
      <c r="D245" s="83">
        <v>1748423.08</v>
      </c>
      <c r="E245" s="11">
        <f t="shared" si="33"/>
        <v>8.1898545620672815E-4</v>
      </c>
      <c r="F245" s="89">
        <f t="shared" si="34"/>
        <v>1494.2553445582996</v>
      </c>
      <c r="G245" s="89">
        <f t="shared" si="27"/>
        <v>114836.25438200467</v>
      </c>
      <c r="H245" s="89">
        <f t="shared" si="35"/>
        <v>5492.2074651583944</v>
      </c>
      <c r="I245" s="89">
        <f t="shared" si="28"/>
        <v>168436.48005366549</v>
      </c>
      <c r="J245" s="89">
        <f t="shared" si="29"/>
        <v>28638.807583328842</v>
      </c>
      <c r="K245" s="89">
        <f t="shared" si="30"/>
        <v>47391.674484204515</v>
      </c>
      <c r="L245" s="89">
        <f t="shared" si="31"/>
        <v>819.54236631694869</v>
      </c>
      <c r="M245" s="89">
        <f t="shared" si="32"/>
        <v>524.15069197230605</v>
      </c>
    </row>
    <row r="246" spans="1:13" x14ac:dyDescent="0.25">
      <c r="A246" s="82">
        <v>62256</v>
      </c>
      <c r="B246" s="82" t="s">
        <v>250</v>
      </c>
      <c r="C246" s="82" t="s">
        <v>232</v>
      </c>
      <c r="D246" s="83">
        <v>3020746.25</v>
      </c>
      <c r="E246" s="11">
        <f t="shared" si="33"/>
        <v>1.4149591560190416E-3</v>
      </c>
      <c r="F246" s="89">
        <f t="shared" si="34"/>
        <v>2581.6212793398618</v>
      </c>
      <c r="G246" s="89">
        <f t="shared" si="27"/>
        <v>198402.31392306185</v>
      </c>
      <c r="H246" s="89">
        <f t="shared" si="35"/>
        <v>9488.8733135456132</v>
      </c>
      <c r="I246" s="89">
        <f t="shared" si="28"/>
        <v>291007.29183082498</v>
      </c>
      <c r="J246" s="89">
        <f t="shared" si="29"/>
        <v>49479.197341533698</v>
      </c>
      <c r="K246" s="89">
        <f t="shared" si="30"/>
        <v>81878.479309127782</v>
      </c>
      <c r="L246" s="89">
        <f t="shared" si="31"/>
        <v>1415.9213282451344</v>
      </c>
      <c r="M246" s="89">
        <f t="shared" si="32"/>
        <v>905.57385985218662</v>
      </c>
    </row>
    <row r="247" spans="1:13" x14ac:dyDescent="0.25">
      <c r="A247" s="82">
        <v>62262</v>
      </c>
      <c r="B247" s="82" t="s">
        <v>251</v>
      </c>
      <c r="C247" s="82" t="s">
        <v>232</v>
      </c>
      <c r="D247" s="83">
        <v>1810424.18</v>
      </c>
      <c r="E247" s="11">
        <f t="shared" si="33"/>
        <v>8.4802762554758292E-4</v>
      </c>
      <c r="F247" s="89">
        <f t="shared" si="34"/>
        <v>1547.243363364076</v>
      </c>
      <c r="G247" s="89">
        <f t="shared" si="27"/>
        <v>118908.48047705489</v>
      </c>
      <c r="H247" s="89">
        <f t="shared" si="35"/>
        <v>5686.9674795755182</v>
      </c>
      <c r="I247" s="89">
        <f t="shared" si="28"/>
        <v>174409.43200271853</v>
      </c>
      <c r="J247" s="89">
        <f t="shared" si="29"/>
        <v>29654.372747828231</v>
      </c>
      <c r="K247" s="89">
        <f t="shared" si="30"/>
        <v>49072.237948776608</v>
      </c>
      <c r="L247" s="89">
        <f t="shared" si="31"/>
        <v>848.60428433295533</v>
      </c>
      <c r="M247" s="89">
        <f t="shared" si="32"/>
        <v>542.73768035045305</v>
      </c>
    </row>
    <row r="248" spans="1:13" x14ac:dyDescent="0.25">
      <c r="A248" s="82">
        <v>62264</v>
      </c>
      <c r="B248" s="82" t="s">
        <v>252</v>
      </c>
      <c r="C248" s="82" t="s">
        <v>232</v>
      </c>
      <c r="D248" s="83">
        <v>6028489.7199999997</v>
      </c>
      <c r="E248" s="11">
        <f t="shared" si="33"/>
        <v>2.8238276307653012E-3</v>
      </c>
      <c r="F248" s="89">
        <f t="shared" si="34"/>
        <v>5152.1299888839076</v>
      </c>
      <c r="G248" s="89">
        <f t="shared" si="27"/>
        <v>395950.60654611129</v>
      </c>
      <c r="H248" s="89">
        <f t="shared" si="35"/>
        <v>18936.901841752537</v>
      </c>
      <c r="I248" s="89">
        <f t="shared" si="28"/>
        <v>580761.94491581956</v>
      </c>
      <c r="J248" s="89">
        <f t="shared" si="29"/>
        <v>98745.411842284739</v>
      </c>
      <c r="K248" s="89">
        <f t="shared" si="30"/>
        <v>163404.51330670677</v>
      </c>
      <c r="L248" s="89">
        <f t="shared" si="31"/>
        <v>2825.7478335542214</v>
      </c>
      <c r="M248" s="89">
        <f t="shared" si="32"/>
        <v>1807.2496836897928</v>
      </c>
    </row>
    <row r="249" spans="1:13" x14ac:dyDescent="0.25">
      <c r="A249" s="82">
        <v>62265</v>
      </c>
      <c r="B249" s="82" t="s">
        <v>253</v>
      </c>
      <c r="C249" s="82" t="s">
        <v>232</v>
      </c>
      <c r="D249" s="83">
        <v>2499591.81</v>
      </c>
      <c r="E249" s="11">
        <f t="shared" si="33"/>
        <v>1.1708432371205324E-3</v>
      </c>
      <c r="F249" s="89">
        <f t="shared" si="34"/>
        <v>2136.2269029911536</v>
      </c>
      <c r="G249" s="89">
        <f t="shared" si="27"/>
        <v>164172.9420228973</v>
      </c>
      <c r="H249" s="89">
        <f t="shared" si="35"/>
        <v>7851.8048381806911</v>
      </c>
      <c r="I249" s="89">
        <f t="shared" si="28"/>
        <v>240801.24019374687</v>
      </c>
      <c r="J249" s="89">
        <f t="shared" si="29"/>
        <v>40942.795655302536</v>
      </c>
      <c r="K249" s="89">
        <f t="shared" si="30"/>
        <v>67752.389429052608</v>
      </c>
      <c r="L249" s="89">
        <f t="shared" si="31"/>
        <v>1171.6394105217744</v>
      </c>
      <c r="M249" s="89">
        <f t="shared" si="32"/>
        <v>749.33967175714076</v>
      </c>
    </row>
    <row r="250" spans="1:13" x14ac:dyDescent="0.25">
      <c r="A250" s="82">
        <v>62266</v>
      </c>
      <c r="B250" s="82" t="s">
        <v>254</v>
      </c>
      <c r="C250" s="82" t="s">
        <v>232</v>
      </c>
      <c r="D250" s="83">
        <v>3208620.45</v>
      </c>
      <c r="E250" s="11">
        <f t="shared" si="33"/>
        <v>1.502962019374331E-3</v>
      </c>
      <c r="F250" s="89">
        <f t="shared" si="34"/>
        <v>2742.1842635888543</v>
      </c>
      <c r="G250" s="89">
        <f t="shared" si="27"/>
        <v>210741.87273454564</v>
      </c>
      <c r="H250" s="89">
        <f t="shared" si="35"/>
        <v>10079.030293028327</v>
      </c>
      <c r="I250" s="89">
        <f t="shared" si="28"/>
        <v>309106.3831222179</v>
      </c>
      <c r="J250" s="89">
        <f t="shared" si="29"/>
        <v>52556.537789174006</v>
      </c>
      <c r="K250" s="89">
        <f t="shared" si="30"/>
        <v>86970.881160961231</v>
      </c>
      <c r="L250" s="89">
        <f t="shared" si="31"/>
        <v>1503.9840335475055</v>
      </c>
      <c r="M250" s="89">
        <f t="shared" si="32"/>
        <v>961.89569239957177</v>
      </c>
    </row>
    <row r="251" spans="1:13" x14ac:dyDescent="0.25">
      <c r="A251" s="82">
        <v>62267</v>
      </c>
      <c r="B251" s="82" t="s">
        <v>255</v>
      </c>
      <c r="C251" s="82" t="s">
        <v>232</v>
      </c>
      <c r="D251" s="83">
        <v>14603998.57</v>
      </c>
      <c r="E251" s="11">
        <f t="shared" si="33"/>
        <v>6.8407141086777781E-3</v>
      </c>
      <c r="F251" s="89">
        <f t="shared" si="34"/>
        <v>12481.01970556478</v>
      </c>
      <c r="G251" s="89">
        <f t="shared" si="27"/>
        <v>959189.17678606277</v>
      </c>
      <c r="H251" s="89">
        <f t="shared" si="35"/>
        <v>45874.588870856431</v>
      </c>
      <c r="I251" s="89">
        <f t="shared" si="28"/>
        <v>1406894.0990183936</v>
      </c>
      <c r="J251" s="89">
        <f t="shared" si="29"/>
        <v>239210.46900927409</v>
      </c>
      <c r="K251" s="89">
        <f t="shared" si="30"/>
        <v>395846.95164126309</v>
      </c>
      <c r="L251" s="89">
        <f t="shared" si="31"/>
        <v>6845.3657942716791</v>
      </c>
      <c r="M251" s="89">
        <f t="shared" si="32"/>
        <v>4378.0570295537782</v>
      </c>
    </row>
    <row r="252" spans="1:13" x14ac:dyDescent="0.25">
      <c r="A252" s="82">
        <v>62268</v>
      </c>
      <c r="B252" s="82" t="s">
        <v>256</v>
      </c>
      <c r="C252" s="82" t="s">
        <v>232</v>
      </c>
      <c r="D252" s="83">
        <v>4468938.2699999996</v>
      </c>
      <c r="E252" s="11">
        <f t="shared" si="33"/>
        <v>2.0933122478660349E-3</v>
      </c>
      <c r="F252" s="89">
        <f t="shared" si="34"/>
        <v>3819.290062476538</v>
      </c>
      <c r="G252" s="89">
        <f t="shared" si="27"/>
        <v>293519.42207900609</v>
      </c>
      <c r="H252" s="89">
        <f t="shared" si="35"/>
        <v>14037.984517926885</v>
      </c>
      <c r="I252" s="89">
        <f t="shared" si="28"/>
        <v>430520.64479491848</v>
      </c>
      <c r="J252" s="89">
        <f t="shared" si="29"/>
        <v>73200.282403218138</v>
      </c>
      <c r="K252" s="89">
        <f t="shared" si="30"/>
        <v>121132.2763949353</v>
      </c>
      <c r="L252" s="89">
        <f t="shared" si="31"/>
        <v>2094.7357001945838</v>
      </c>
      <c r="M252" s="89">
        <f t="shared" si="32"/>
        <v>1339.7198386342623</v>
      </c>
    </row>
    <row r="253" spans="1:13" x14ac:dyDescent="0.25">
      <c r="A253" s="82">
        <v>62269</v>
      </c>
      <c r="B253" s="82" t="s">
        <v>257</v>
      </c>
      <c r="C253" s="82" t="s">
        <v>232</v>
      </c>
      <c r="D253" s="83">
        <v>3587991.47</v>
      </c>
      <c r="E253" s="11">
        <f t="shared" si="33"/>
        <v>1.6806646311965862E-3</v>
      </c>
      <c r="F253" s="89">
        <f t="shared" si="34"/>
        <v>3066.4062329107956</v>
      </c>
      <c r="G253" s="89">
        <f t="shared" si="27"/>
        <v>235658.92367960673</v>
      </c>
      <c r="H253" s="89">
        <f t="shared" si="35"/>
        <v>11270.723752090165</v>
      </c>
      <c r="I253" s="89">
        <f t="shared" si="28"/>
        <v>345653.55524211965</v>
      </c>
      <c r="J253" s="89">
        <f t="shared" si="29"/>
        <v>58770.556449046191</v>
      </c>
      <c r="K253" s="89">
        <f t="shared" si="30"/>
        <v>97253.877361503648</v>
      </c>
      <c r="L253" s="89">
        <f t="shared" si="31"/>
        <v>1681.8074831458</v>
      </c>
      <c r="M253" s="89">
        <f t="shared" si="32"/>
        <v>1075.6253639658153</v>
      </c>
    </row>
    <row r="254" spans="1:13" x14ac:dyDescent="0.25">
      <c r="A254" s="82">
        <v>62270</v>
      </c>
      <c r="B254" s="82" t="s">
        <v>258</v>
      </c>
      <c r="C254" s="82" t="s">
        <v>232</v>
      </c>
      <c r="D254" s="83">
        <v>3452703.67</v>
      </c>
      <c r="E254" s="11">
        <f t="shared" si="33"/>
        <v>1.6172939620092378E-3</v>
      </c>
      <c r="F254" s="89">
        <f t="shared" si="34"/>
        <v>2950.7851795650945</v>
      </c>
      <c r="G254" s="89">
        <f t="shared" si="27"/>
        <v>226773.23440148198</v>
      </c>
      <c r="H254" s="89">
        <f t="shared" si="35"/>
        <v>10845.753003531494</v>
      </c>
      <c r="I254" s="89">
        <f t="shared" si="28"/>
        <v>332620.43923783751</v>
      </c>
      <c r="J254" s="89">
        <f t="shared" si="29"/>
        <v>56554.570331674717</v>
      </c>
      <c r="K254" s="89">
        <f t="shared" si="30"/>
        <v>93586.849939694395</v>
      </c>
      <c r="L254" s="89">
        <f t="shared" si="31"/>
        <v>1618.3937219034042</v>
      </c>
      <c r="M254" s="89">
        <f t="shared" si="32"/>
        <v>1035.0681356859122</v>
      </c>
    </row>
    <row r="255" spans="1:13" x14ac:dyDescent="0.25">
      <c r="A255" s="82">
        <v>62271</v>
      </c>
      <c r="B255" s="82" t="s">
        <v>259</v>
      </c>
      <c r="C255" s="82" t="s">
        <v>232</v>
      </c>
      <c r="D255" s="83">
        <v>7535798.0899999999</v>
      </c>
      <c r="E255" s="11">
        <f t="shared" si="33"/>
        <v>3.529871635314057E-3</v>
      </c>
      <c r="F255" s="89">
        <f t="shared" si="34"/>
        <v>6440.3213960632029</v>
      </c>
      <c r="G255" s="89">
        <f t="shared" si="27"/>
        <v>494950.47070338653</v>
      </c>
      <c r="H255" s="89">
        <f t="shared" si="35"/>
        <v>23671.711383393755</v>
      </c>
      <c r="I255" s="89">
        <f t="shared" si="28"/>
        <v>725970.34390253841</v>
      </c>
      <c r="J255" s="89">
        <f t="shared" si="29"/>
        <v>123434.81046150855</v>
      </c>
      <c r="K255" s="89">
        <f t="shared" si="30"/>
        <v>204260.68160800653</v>
      </c>
      <c r="L255" s="89">
        <f t="shared" si="31"/>
        <v>3532.2719480260707</v>
      </c>
      <c r="M255" s="89">
        <f t="shared" si="32"/>
        <v>2259.1178466009965</v>
      </c>
    </row>
    <row r="256" spans="1:13" x14ac:dyDescent="0.25">
      <c r="A256" s="82">
        <v>62272</v>
      </c>
      <c r="B256" s="82" t="s">
        <v>260</v>
      </c>
      <c r="C256" s="82" t="s">
        <v>232</v>
      </c>
      <c r="D256" s="83">
        <v>4120151.18</v>
      </c>
      <c r="E256" s="11">
        <f t="shared" si="33"/>
        <v>1.9299355701670271E-3</v>
      </c>
      <c r="F256" s="89">
        <f t="shared" si="34"/>
        <v>3521.2060464811443</v>
      </c>
      <c r="G256" s="89">
        <f t="shared" si="27"/>
        <v>270611.12062121532</v>
      </c>
      <c r="H256" s="89">
        <f t="shared" si="35"/>
        <v>12942.362364821432</v>
      </c>
      <c r="I256" s="89">
        <f t="shared" si="28"/>
        <v>396919.81305128761</v>
      </c>
      <c r="J256" s="89">
        <f t="shared" si="29"/>
        <v>67487.222176365511</v>
      </c>
      <c r="K256" s="89">
        <f t="shared" si="30"/>
        <v>111678.26928266765</v>
      </c>
      <c r="L256" s="89">
        <f t="shared" si="31"/>
        <v>1931.2479263547407</v>
      </c>
      <c r="M256" s="89">
        <f t="shared" si="32"/>
        <v>1235.1587649068974</v>
      </c>
    </row>
    <row r="257" spans="1:13" x14ac:dyDescent="0.25">
      <c r="A257" s="82">
        <v>62273</v>
      </c>
      <c r="B257" s="82" t="s">
        <v>261</v>
      </c>
      <c r="C257" s="82" t="s">
        <v>232</v>
      </c>
      <c r="D257" s="83">
        <v>2960779.84</v>
      </c>
      <c r="E257" s="11">
        <f t="shared" si="33"/>
        <v>1.3868700635032132E-3</v>
      </c>
      <c r="F257" s="89">
        <f t="shared" si="34"/>
        <v>2530.3721682628825</v>
      </c>
      <c r="G257" s="89">
        <f t="shared" si="27"/>
        <v>194463.72606529028</v>
      </c>
      <c r="H257" s="89">
        <f t="shared" si="35"/>
        <v>9300.5047382115772</v>
      </c>
      <c r="I257" s="89">
        <f t="shared" si="28"/>
        <v>285230.35423637566</v>
      </c>
      <c r="J257" s="89">
        <f t="shared" si="29"/>
        <v>48496.959977421</v>
      </c>
      <c r="K257" s="89">
        <f t="shared" si="30"/>
        <v>80253.066893097261</v>
      </c>
      <c r="L257" s="89">
        <f t="shared" si="31"/>
        <v>1387.8131351463953</v>
      </c>
      <c r="M257" s="89">
        <f t="shared" si="32"/>
        <v>887.59684064205646</v>
      </c>
    </row>
    <row r="258" spans="1:13" x14ac:dyDescent="0.25">
      <c r="A258" s="82">
        <v>62274</v>
      </c>
      <c r="B258" s="82" t="s">
        <v>262</v>
      </c>
      <c r="C258" s="82" t="s">
        <v>232</v>
      </c>
      <c r="D258" s="83">
        <v>1858456.05</v>
      </c>
      <c r="E258" s="11">
        <f t="shared" si="33"/>
        <v>8.7052641512225064E-4</v>
      </c>
      <c r="F258" s="89">
        <f t="shared" si="34"/>
        <v>1588.2928549188487</v>
      </c>
      <c r="G258" s="89">
        <f t="shared" si="27"/>
        <v>122063.20893200266</v>
      </c>
      <c r="H258" s="89">
        <f t="shared" si="35"/>
        <v>5837.8468622587525</v>
      </c>
      <c r="I258" s="89">
        <f t="shared" si="28"/>
        <v>179036.64106083466</v>
      </c>
      <c r="J258" s="89">
        <f t="shared" si="29"/>
        <v>30441.124820900539</v>
      </c>
      <c r="K258" s="89">
        <f t="shared" si="30"/>
        <v>50374.160105916992</v>
      </c>
      <c r="L258" s="89">
        <f t="shared" si="31"/>
        <v>871.1183730845338</v>
      </c>
      <c r="M258" s="89">
        <f t="shared" si="32"/>
        <v>557.1369056782404</v>
      </c>
    </row>
    <row r="259" spans="1:13" x14ac:dyDescent="0.25">
      <c r="A259" s="82">
        <v>62275</v>
      </c>
      <c r="B259" s="82" t="s">
        <v>263</v>
      </c>
      <c r="C259" s="82" t="s">
        <v>232</v>
      </c>
      <c r="D259" s="83">
        <v>8050621.5800000001</v>
      </c>
      <c r="E259" s="11">
        <f t="shared" si="33"/>
        <v>3.7710220500200846E-3</v>
      </c>
      <c r="F259" s="89">
        <f t="shared" si="34"/>
        <v>6880.3051507026448</v>
      </c>
      <c r="G259" s="89">
        <f t="shared" ref="G259:G288" si="36">$G$289*E259</f>
        <v>528764.02643583063</v>
      </c>
      <c r="H259" s="89">
        <f t="shared" si="35"/>
        <v>25288.892858152656</v>
      </c>
      <c r="I259" s="89">
        <f t="shared" ref="I259:I288" si="37">$I$289*E259</f>
        <v>775566.49571297073</v>
      </c>
      <c r="J259" s="89">
        <f t="shared" ref="J259:J288" si="38">$J$289*E259</f>
        <v>131867.51249921432</v>
      </c>
      <c r="K259" s="89">
        <f t="shared" ref="K259:K288" si="39">$K$289*E259</f>
        <v>218215.16867351823</v>
      </c>
      <c r="L259" s="89">
        <f t="shared" ref="L259:L288" si="40">$L$289*E259</f>
        <v>3773.5863450140982</v>
      </c>
      <c r="M259" s="89">
        <f t="shared" ref="M259:M288" si="41">$M$289*E259</f>
        <v>2413.4541120128542</v>
      </c>
    </row>
    <row r="260" spans="1:13" x14ac:dyDescent="0.25">
      <c r="A260" s="82">
        <v>62276</v>
      </c>
      <c r="B260" s="82" t="s">
        <v>264</v>
      </c>
      <c r="C260" s="82" t="s">
        <v>232</v>
      </c>
      <c r="D260" s="83">
        <v>1739718.05</v>
      </c>
      <c r="E260" s="11">
        <f t="shared" ref="E260:E288" si="42">D260/$D$289</f>
        <v>8.149079002379273E-4</v>
      </c>
      <c r="F260" s="89">
        <f t="shared" ref="F260:F288" si="43">$F$289*E260</f>
        <v>1486.815762142103</v>
      </c>
      <c r="G260" s="89">
        <f t="shared" si="36"/>
        <v>114264.50887548632</v>
      </c>
      <c r="H260" s="89">
        <f t="shared" si="35"/>
        <v>5464.8629217825273</v>
      </c>
      <c r="I260" s="89">
        <f t="shared" si="37"/>
        <v>167597.87032085328</v>
      </c>
      <c r="J260" s="89">
        <f t="shared" si="38"/>
        <v>28496.220996575994</v>
      </c>
      <c r="K260" s="89">
        <f t="shared" si="39"/>
        <v>47155.72132569598</v>
      </c>
      <c r="L260" s="89">
        <f t="shared" si="40"/>
        <v>815.46203761008906</v>
      </c>
      <c r="M260" s="89">
        <f t="shared" si="41"/>
        <v>521.54105615227343</v>
      </c>
    </row>
    <row r="261" spans="1:13" x14ac:dyDescent="0.25">
      <c r="A261" s="82">
        <v>62277</v>
      </c>
      <c r="B261" s="82" t="s">
        <v>265</v>
      </c>
      <c r="C261" s="82" t="s">
        <v>232</v>
      </c>
      <c r="D261" s="83">
        <v>3766625.04</v>
      </c>
      <c r="E261" s="11">
        <f t="shared" si="42"/>
        <v>1.7643390561648761E-3</v>
      </c>
      <c r="F261" s="89">
        <f t="shared" si="43"/>
        <v>3219.0718947539399</v>
      </c>
      <c r="G261" s="89">
        <f t="shared" si="36"/>
        <v>247391.55882972473</v>
      </c>
      <c r="H261" s="89">
        <f t="shared" ref="H261:H288" si="44">$H$289*E261</f>
        <v>11831.853742825528</v>
      </c>
      <c r="I261" s="89">
        <f t="shared" si="37"/>
        <v>362862.43911833799</v>
      </c>
      <c r="J261" s="89">
        <f t="shared" si="38"/>
        <v>61696.537292969333</v>
      </c>
      <c r="K261" s="89">
        <f t="shared" si="39"/>
        <v>102095.80841253469</v>
      </c>
      <c r="L261" s="89">
        <f t="shared" si="40"/>
        <v>1765.5388067230683</v>
      </c>
      <c r="M261" s="89">
        <f t="shared" si="41"/>
        <v>1129.1769959455207</v>
      </c>
    </row>
    <row r="262" spans="1:13" x14ac:dyDescent="0.25">
      <c r="A262" s="82">
        <v>62278</v>
      </c>
      <c r="B262" s="82" t="s">
        <v>266</v>
      </c>
      <c r="C262" s="82" t="s">
        <v>232</v>
      </c>
      <c r="D262" s="83">
        <v>6015930.3300000001</v>
      </c>
      <c r="E262" s="11">
        <f t="shared" si="42"/>
        <v>2.817944639476472E-3</v>
      </c>
      <c r="F262" s="89">
        <f t="shared" si="43"/>
        <v>5141.3963536176125</v>
      </c>
      <c r="G262" s="89">
        <f t="shared" si="36"/>
        <v>395125.70705729723</v>
      </c>
      <c r="H262" s="89">
        <f t="shared" si="44"/>
        <v>18897.44984852225</v>
      </c>
      <c r="I262" s="89">
        <f t="shared" si="37"/>
        <v>579552.02068900072</v>
      </c>
      <c r="J262" s="89">
        <f t="shared" si="38"/>
        <v>98539.69163778254</v>
      </c>
      <c r="K262" s="89">
        <f t="shared" si="39"/>
        <v>163064.08625023015</v>
      </c>
      <c r="L262" s="89">
        <f t="shared" si="40"/>
        <v>2819.8608418313161</v>
      </c>
      <c r="M262" s="89">
        <f t="shared" si="41"/>
        <v>1803.4845692649421</v>
      </c>
    </row>
    <row r="263" spans="1:13" x14ac:dyDescent="0.25">
      <c r="A263" s="82">
        <v>62279</v>
      </c>
      <c r="B263" s="82" t="s">
        <v>267</v>
      </c>
      <c r="C263" s="82" t="s">
        <v>232</v>
      </c>
      <c r="D263" s="83">
        <v>1905335.9</v>
      </c>
      <c r="E263" s="11">
        <f t="shared" si="42"/>
        <v>8.924855826591793E-4</v>
      </c>
      <c r="F263" s="89">
        <f t="shared" si="43"/>
        <v>1628.3577952733258</v>
      </c>
      <c r="G263" s="89">
        <f t="shared" si="36"/>
        <v>125142.27282767612</v>
      </c>
      <c r="H263" s="89">
        <f t="shared" si="44"/>
        <v>5985.1074796005832</v>
      </c>
      <c r="I263" s="89">
        <f t="shared" si="37"/>
        <v>183552.86886048358</v>
      </c>
      <c r="J263" s="89">
        <f t="shared" si="38"/>
        <v>31209.007045199083</v>
      </c>
      <c r="K263" s="89">
        <f t="shared" si="39"/>
        <v>51644.856321542524</v>
      </c>
      <c r="L263" s="89">
        <f t="shared" si="40"/>
        <v>893.09247285538754</v>
      </c>
      <c r="M263" s="89">
        <f t="shared" si="41"/>
        <v>571.19077290187477</v>
      </c>
    </row>
    <row r="264" spans="1:13" x14ac:dyDescent="0.25">
      <c r="A264" s="82">
        <v>62311</v>
      </c>
      <c r="B264" s="82" t="s">
        <v>268</v>
      </c>
      <c r="C264" s="82" t="s">
        <v>269</v>
      </c>
      <c r="D264" s="83">
        <v>1798858.2</v>
      </c>
      <c r="E264" s="11">
        <f t="shared" si="42"/>
        <v>8.4260996118754841E-4</v>
      </c>
      <c r="F264" s="89">
        <f t="shared" si="43"/>
        <v>1537.3587263859058</v>
      </c>
      <c r="G264" s="89">
        <f t="shared" si="36"/>
        <v>118148.82805845542</v>
      </c>
      <c r="H264" s="89">
        <f t="shared" si="44"/>
        <v>5650.636020431275</v>
      </c>
      <c r="I264" s="89">
        <f t="shared" si="37"/>
        <v>173295.20914564491</v>
      </c>
      <c r="J264" s="89">
        <f t="shared" si="38"/>
        <v>29464.924393181354</v>
      </c>
      <c r="K264" s="89">
        <f t="shared" si="39"/>
        <v>48758.737649266259</v>
      </c>
      <c r="L264" s="89">
        <f t="shared" si="40"/>
        <v>843.18293596115598</v>
      </c>
      <c r="M264" s="89">
        <f t="shared" si="41"/>
        <v>539.27037516003099</v>
      </c>
    </row>
    <row r="265" spans="1:13" x14ac:dyDescent="0.25">
      <c r="A265" s="82">
        <v>62314</v>
      </c>
      <c r="B265" s="82" t="s">
        <v>270</v>
      </c>
      <c r="C265" s="82" t="s">
        <v>269</v>
      </c>
      <c r="D265" s="83">
        <v>1591007.82</v>
      </c>
      <c r="E265" s="11">
        <f t="shared" si="42"/>
        <v>7.4524997993687667E-4</v>
      </c>
      <c r="F265" s="89">
        <f t="shared" si="43"/>
        <v>1359.7234933944303</v>
      </c>
      <c r="G265" s="89">
        <f t="shared" si="36"/>
        <v>104497.23572699504</v>
      </c>
      <c r="H265" s="89">
        <f t="shared" si="44"/>
        <v>4997.7291686914723</v>
      </c>
      <c r="I265" s="89">
        <f t="shared" si="37"/>
        <v>153271.68807372174</v>
      </c>
      <c r="J265" s="89">
        <f t="shared" si="38"/>
        <v>26060.378258419863</v>
      </c>
      <c r="K265" s="89">
        <f t="shared" si="39"/>
        <v>43124.873819020882</v>
      </c>
      <c r="L265" s="89">
        <f t="shared" si="40"/>
        <v>745.75674992323377</v>
      </c>
      <c r="M265" s="89">
        <f t="shared" si="41"/>
        <v>476.9599871596011</v>
      </c>
    </row>
    <row r="266" spans="1:13" x14ac:dyDescent="0.25">
      <c r="A266" s="82">
        <v>62326</v>
      </c>
      <c r="B266" s="82" t="s">
        <v>271</v>
      </c>
      <c r="C266" s="82" t="s">
        <v>269</v>
      </c>
      <c r="D266" s="83">
        <v>2335614.04</v>
      </c>
      <c r="E266" s="11">
        <f t="shared" si="42"/>
        <v>1.0940337907643265E-3</v>
      </c>
      <c r="F266" s="89">
        <f t="shared" si="43"/>
        <v>1996.0865319253289</v>
      </c>
      <c r="G266" s="89">
        <f t="shared" si="36"/>
        <v>153402.89836234695</v>
      </c>
      <c r="H266" s="89">
        <f t="shared" si="44"/>
        <v>7336.7121567720078</v>
      </c>
      <c r="I266" s="89">
        <f t="shared" si="37"/>
        <v>225004.24077078706</v>
      </c>
      <c r="J266" s="89">
        <f t="shared" si="38"/>
        <v>38256.873777073059</v>
      </c>
      <c r="K266" s="89">
        <f t="shared" si="39"/>
        <v>63307.709427181566</v>
      </c>
      <c r="L266" s="89">
        <f t="shared" si="40"/>
        <v>1094.7777337420462</v>
      </c>
      <c r="M266" s="89">
        <f t="shared" si="41"/>
        <v>700.18162608916896</v>
      </c>
    </row>
    <row r="267" spans="1:13" x14ac:dyDescent="0.25">
      <c r="A267" s="82">
        <v>62330</v>
      </c>
      <c r="B267" s="82" t="s">
        <v>272</v>
      </c>
      <c r="C267" s="82" t="s">
        <v>269</v>
      </c>
      <c r="D267" s="83">
        <v>2106826.9299999997</v>
      </c>
      <c r="E267" s="11">
        <f t="shared" si="42"/>
        <v>9.868667567661429E-4</v>
      </c>
      <c r="F267" s="89">
        <f t="shared" si="43"/>
        <v>1800.558135054963</v>
      </c>
      <c r="G267" s="89">
        <f t="shared" si="36"/>
        <v>138376.18368223435</v>
      </c>
      <c r="H267" s="89">
        <f t="shared" si="44"/>
        <v>6618.0381196653743</v>
      </c>
      <c r="I267" s="89">
        <f t="shared" si="37"/>
        <v>202963.75415695744</v>
      </c>
      <c r="J267" s="89">
        <f t="shared" si="38"/>
        <v>34509.388345322812</v>
      </c>
      <c r="K267" s="89">
        <f t="shared" si="39"/>
        <v>57106.347544391792</v>
      </c>
      <c r="L267" s="89">
        <f t="shared" si="40"/>
        <v>987.53782616074386</v>
      </c>
      <c r="M267" s="89">
        <f t="shared" si="41"/>
        <v>631.59472433033147</v>
      </c>
    </row>
    <row r="268" spans="1:13" x14ac:dyDescent="0.25">
      <c r="A268" s="82">
        <v>62332</v>
      </c>
      <c r="B268" s="82" t="s">
        <v>273</v>
      </c>
      <c r="C268" s="82" t="s">
        <v>269</v>
      </c>
      <c r="D268" s="83">
        <v>2028523.53</v>
      </c>
      <c r="E268" s="11">
        <f t="shared" si="42"/>
        <v>9.5018836553171821E-4</v>
      </c>
      <c r="F268" s="89">
        <f t="shared" si="43"/>
        <v>1733.6376766799306</v>
      </c>
      <c r="G268" s="89">
        <f t="shared" si="36"/>
        <v>133233.22414101401</v>
      </c>
      <c r="H268" s="89">
        <f t="shared" si="44"/>
        <v>6372.0687527846285</v>
      </c>
      <c r="I268" s="89">
        <f t="shared" si="37"/>
        <v>195420.30015940772</v>
      </c>
      <c r="J268" s="89">
        <f t="shared" si="38"/>
        <v>33226.794886467062</v>
      </c>
      <c r="K268" s="89">
        <f t="shared" si="39"/>
        <v>54983.904020135378</v>
      </c>
      <c r="L268" s="89">
        <f t="shared" si="40"/>
        <v>950.83449362027977</v>
      </c>
      <c r="M268" s="89">
        <f t="shared" si="41"/>
        <v>608.1205539402996</v>
      </c>
    </row>
    <row r="269" spans="1:13" x14ac:dyDescent="0.25">
      <c r="A269" s="82">
        <v>62335</v>
      </c>
      <c r="B269" s="82" t="s">
        <v>274</v>
      </c>
      <c r="C269" s="82" t="s">
        <v>269</v>
      </c>
      <c r="D269" s="83">
        <v>1688004.32</v>
      </c>
      <c r="E269" s="11">
        <f t="shared" si="42"/>
        <v>7.9068447671951808E-4</v>
      </c>
      <c r="F269" s="89">
        <f t="shared" si="43"/>
        <v>1442.6196414642952</v>
      </c>
      <c r="G269" s="89">
        <f t="shared" si="36"/>
        <v>110867.95622112403</v>
      </c>
      <c r="H269" s="89">
        <f t="shared" si="44"/>
        <v>5302.4179522519353</v>
      </c>
      <c r="I269" s="89">
        <f t="shared" si="37"/>
        <v>162615.96476762433</v>
      </c>
      <c r="J269" s="89">
        <f t="shared" si="38"/>
        <v>27649.160819993209</v>
      </c>
      <c r="K269" s="89">
        <f t="shared" si="39"/>
        <v>45754.000948884182</v>
      </c>
      <c r="L269" s="89">
        <f t="shared" si="40"/>
        <v>791.22214216368729</v>
      </c>
      <c r="M269" s="89">
        <f t="shared" si="41"/>
        <v>506.03806510049156</v>
      </c>
    </row>
    <row r="270" spans="1:13" x14ac:dyDescent="0.25">
      <c r="A270" s="82">
        <v>62343</v>
      </c>
      <c r="B270" s="82" t="s">
        <v>275</v>
      </c>
      <c r="C270" s="82" t="s">
        <v>269</v>
      </c>
      <c r="D270" s="83">
        <v>2066344.43</v>
      </c>
      <c r="E270" s="11">
        <f t="shared" si="42"/>
        <v>9.6790419609639423E-4</v>
      </c>
      <c r="F270" s="89">
        <f t="shared" si="43"/>
        <v>1765.9605638617932</v>
      </c>
      <c r="G270" s="89">
        <f t="shared" si="36"/>
        <v>135717.29709969193</v>
      </c>
      <c r="H270" s="89">
        <f t="shared" si="44"/>
        <v>6490.8730809218487</v>
      </c>
      <c r="I270" s="89">
        <f t="shared" si="37"/>
        <v>199063.82290932571</v>
      </c>
      <c r="J270" s="89">
        <f t="shared" si="38"/>
        <v>33846.293387784215</v>
      </c>
      <c r="K270" s="89">
        <f t="shared" si="39"/>
        <v>56009.053940656697</v>
      </c>
      <c r="L270" s="89">
        <f t="shared" si="40"/>
        <v>968.56237094973983</v>
      </c>
      <c r="M270" s="89">
        <f t="shared" si="41"/>
        <v>619.45868550169234</v>
      </c>
    </row>
    <row r="271" spans="1:13" x14ac:dyDescent="0.25">
      <c r="A271" s="82">
        <v>62368</v>
      </c>
      <c r="B271" s="82" t="s">
        <v>276</v>
      </c>
      <c r="C271" s="82" t="s">
        <v>269</v>
      </c>
      <c r="D271" s="83">
        <v>1587759.74</v>
      </c>
      <c r="E271" s="11">
        <f t="shared" si="42"/>
        <v>7.4372853452070431E-4</v>
      </c>
      <c r="F271" s="89">
        <f t="shared" si="43"/>
        <v>1356.9475858037154</v>
      </c>
      <c r="G271" s="89">
        <f t="shared" si="36"/>
        <v>104283.90215493244</v>
      </c>
      <c r="H271" s="89">
        <f t="shared" si="44"/>
        <v>4987.5261866858636</v>
      </c>
      <c r="I271" s="89">
        <f t="shared" si="37"/>
        <v>152958.78030649375</v>
      </c>
      <c r="J271" s="89">
        <f t="shared" si="38"/>
        <v>26007.175381382083</v>
      </c>
      <c r="K271" s="89">
        <f t="shared" si="39"/>
        <v>43036.833371706125</v>
      </c>
      <c r="L271" s="89">
        <f t="shared" si="40"/>
        <v>744.23426992417842</v>
      </c>
      <c r="M271" s="89">
        <f t="shared" si="41"/>
        <v>475.98626209325079</v>
      </c>
    </row>
    <row r="272" spans="1:13" x14ac:dyDescent="0.25">
      <c r="A272" s="82">
        <v>62372</v>
      </c>
      <c r="B272" s="82" t="s">
        <v>277</v>
      </c>
      <c r="C272" s="82" t="s">
        <v>269</v>
      </c>
      <c r="D272" s="83">
        <v>1556324.83</v>
      </c>
      <c r="E272" s="11">
        <f t="shared" si="42"/>
        <v>7.290039896427178E-4</v>
      </c>
      <c r="F272" s="89">
        <f t="shared" si="43"/>
        <v>1330.0823591829314</v>
      </c>
      <c r="G272" s="89">
        <f t="shared" si="36"/>
        <v>102219.26038571293</v>
      </c>
      <c r="H272" s="89">
        <f t="shared" si="44"/>
        <v>4888.7817527193538</v>
      </c>
      <c r="I272" s="89">
        <f t="shared" si="37"/>
        <v>149930.45972907162</v>
      </c>
      <c r="J272" s="89">
        <f t="shared" si="38"/>
        <v>25492.278072379926</v>
      </c>
      <c r="K272" s="89">
        <f t="shared" si="39"/>
        <v>42184.778145942197</v>
      </c>
      <c r="L272" s="89">
        <f t="shared" si="40"/>
        <v>729.49971235567489</v>
      </c>
      <c r="M272" s="89">
        <f t="shared" si="41"/>
        <v>466.56255337133939</v>
      </c>
    </row>
    <row r="273" spans="1:13" x14ac:dyDescent="0.25">
      <c r="A273" s="82">
        <v>62375</v>
      </c>
      <c r="B273" s="82" t="s">
        <v>278</v>
      </c>
      <c r="C273" s="82" t="s">
        <v>269</v>
      </c>
      <c r="D273" s="83">
        <v>8279715.6299999999</v>
      </c>
      <c r="E273" s="11">
        <f t="shared" si="42"/>
        <v>3.8783328589425434E-3</v>
      </c>
      <c r="F273" s="89">
        <f t="shared" si="43"/>
        <v>7076.0958677978488</v>
      </c>
      <c r="G273" s="89">
        <f t="shared" si="36"/>
        <v>543810.9009046827</v>
      </c>
      <c r="H273" s="89">
        <f t="shared" si="44"/>
        <v>26008.531065876025</v>
      </c>
      <c r="I273" s="89">
        <f t="shared" si="37"/>
        <v>797636.55176784634</v>
      </c>
      <c r="J273" s="89">
        <f t="shared" si="38"/>
        <v>135620.02554453257</v>
      </c>
      <c r="K273" s="89">
        <f t="shared" si="39"/>
        <v>224424.85028208408</v>
      </c>
      <c r="L273" s="89">
        <f t="shared" si="40"/>
        <v>3880.9701252866244</v>
      </c>
      <c r="M273" s="89">
        <f t="shared" si="41"/>
        <v>2482.1330297232275</v>
      </c>
    </row>
    <row r="274" spans="1:13" x14ac:dyDescent="0.25">
      <c r="A274" s="82">
        <v>62376</v>
      </c>
      <c r="B274" s="82" t="s">
        <v>279</v>
      </c>
      <c r="C274" s="82" t="s">
        <v>269</v>
      </c>
      <c r="D274" s="83">
        <v>6094337.1500000004</v>
      </c>
      <c r="E274" s="11">
        <f t="shared" si="42"/>
        <v>2.8546714740635671E-3</v>
      </c>
      <c r="F274" s="89">
        <f t="shared" si="43"/>
        <v>5208.4051978584594</v>
      </c>
      <c r="G274" s="89">
        <f t="shared" si="36"/>
        <v>400275.45921385428</v>
      </c>
      <c r="H274" s="89">
        <f t="shared" si="44"/>
        <v>19143.744081908448</v>
      </c>
      <c r="I274" s="89">
        <f t="shared" si="37"/>
        <v>587105.43777898874</v>
      </c>
      <c r="J274" s="89">
        <f t="shared" si="38"/>
        <v>99823.979094798211</v>
      </c>
      <c r="K274" s="89">
        <f t="shared" si="39"/>
        <v>165189.33301303408</v>
      </c>
      <c r="L274" s="89">
        <f t="shared" si="40"/>
        <v>2856.6126506659302</v>
      </c>
      <c r="M274" s="89">
        <f t="shared" si="41"/>
        <v>1826.989743400683</v>
      </c>
    </row>
    <row r="275" spans="1:13" x14ac:dyDescent="0.25">
      <c r="A275" s="82">
        <v>62377</v>
      </c>
      <c r="B275" s="82" t="s">
        <v>280</v>
      </c>
      <c r="C275" s="82" t="s">
        <v>269</v>
      </c>
      <c r="D275" s="83">
        <v>2705531.75</v>
      </c>
      <c r="E275" s="11">
        <f t="shared" si="42"/>
        <v>1.267308341957793E-3</v>
      </c>
      <c r="F275" s="89">
        <f t="shared" si="43"/>
        <v>2312.2294160688325</v>
      </c>
      <c r="G275" s="89">
        <f t="shared" si="36"/>
        <v>177699.05684474853</v>
      </c>
      <c r="H275" s="89">
        <f t="shared" si="44"/>
        <v>8498.7105492642295</v>
      </c>
      <c r="I275" s="89">
        <f t="shared" si="37"/>
        <v>260640.71668708112</v>
      </c>
      <c r="J275" s="89">
        <f t="shared" si="38"/>
        <v>44316.049178918962</v>
      </c>
      <c r="K275" s="89">
        <f t="shared" si="39"/>
        <v>73334.470054399077</v>
      </c>
      <c r="L275" s="89">
        <f t="shared" si="40"/>
        <v>1268.1701116303243</v>
      </c>
      <c r="M275" s="89">
        <f t="shared" si="41"/>
        <v>811.07733885298751</v>
      </c>
    </row>
    <row r="276" spans="1:13" x14ac:dyDescent="0.25">
      <c r="A276" s="82">
        <v>62378</v>
      </c>
      <c r="B276" s="82" t="s">
        <v>281</v>
      </c>
      <c r="C276" s="82" t="s">
        <v>269</v>
      </c>
      <c r="D276" s="83">
        <v>9971611.4399999995</v>
      </c>
      <c r="E276" s="11">
        <f t="shared" si="42"/>
        <v>4.6708401631855769E-3</v>
      </c>
      <c r="F276" s="89">
        <f t="shared" si="43"/>
        <v>8522.0412945353492</v>
      </c>
      <c r="G276" s="89">
        <f t="shared" si="36"/>
        <v>654934.44980281766</v>
      </c>
      <c r="H276" s="89">
        <f t="shared" si="44"/>
        <v>31323.173102031375</v>
      </c>
      <c r="I276" s="89">
        <f t="shared" si="37"/>
        <v>960627.40799352899</v>
      </c>
      <c r="J276" s="89">
        <f t="shared" si="38"/>
        <v>163332.92816397769</v>
      </c>
      <c r="K276" s="89">
        <f t="shared" si="39"/>
        <v>270284.33155174879</v>
      </c>
      <c r="L276" s="89">
        <f t="shared" si="40"/>
        <v>4674.0163344965431</v>
      </c>
      <c r="M276" s="89">
        <f t="shared" si="41"/>
        <v>2989.3377044387694</v>
      </c>
    </row>
    <row r="277" spans="1:13" x14ac:dyDescent="0.25">
      <c r="A277" s="82">
        <v>62379</v>
      </c>
      <c r="B277" s="82" t="s">
        <v>282</v>
      </c>
      <c r="C277" s="82" t="s">
        <v>269</v>
      </c>
      <c r="D277" s="83">
        <v>21914222.32</v>
      </c>
      <c r="E277" s="11">
        <f t="shared" si="42"/>
        <v>1.0264923615719408E-2</v>
      </c>
      <c r="F277" s="89">
        <f t="shared" si="43"/>
        <v>18728.558435352374</v>
      </c>
      <c r="G277" s="89">
        <f t="shared" si="36"/>
        <v>1439323.9472241036</v>
      </c>
      <c r="H277" s="89">
        <f t="shared" si="44"/>
        <v>68837.718282147544</v>
      </c>
      <c r="I277" s="89">
        <f t="shared" si="37"/>
        <v>2111133.462442209</v>
      </c>
      <c r="J277" s="89">
        <f t="shared" si="38"/>
        <v>358950.41854559031</v>
      </c>
      <c r="K277" s="89">
        <f t="shared" si="39"/>
        <v>593993.35472277633</v>
      </c>
      <c r="L277" s="89">
        <f t="shared" si="40"/>
        <v>10271.903763778097</v>
      </c>
      <c r="M277" s="89">
        <f t="shared" si="41"/>
        <v>6569.5511140604212</v>
      </c>
    </row>
    <row r="278" spans="1:13" x14ac:dyDescent="0.25">
      <c r="A278" s="82">
        <v>62380</v>
      </c>
      <c r="B278" s="82" t="s">
        <v>283</v>
      </c>
      <c r="C278" s="82" t="s">
        <v>269</v>
      </c>
      <c r="D278" s="83">
        <v>7954244.9199999999</v>
      </c>
      <c r="E278" s="11">
        <f t="shared" si="42"/>
        <v>3.7258778948320963E-3</v>
      </c>
      <c r="F278" s="89">
        <f t="shared" si="43"/>
        <v>6797.9387366790561</v>
      </c>
      <c r="G278" s="89">
        <f t="shared" si="36"/>
        <v>522434.01697138912</v>
      </c>
      <c r="H278" s="89">
        <f t="shared" si="44"/>
        <v>24986.15113758521</v>
      </c>
      <c r="I278" s="89">
        <f t="shared" si="37"/>
        <v>766281.93206506409</v>
      </c>
      <c r="J278" s="89">
        <f t="shared" si="38"/>
        <v>130288.88278834143</v>
      </c>
      <c r="K278" s="89">
        <f t="shared" si="39"/>
        <v>215602.84254328042</v>
      </c>
      <c r="L278" s="89">
        <f t="shared" si="40"/>
        <v>3728.4114918005821</v>
      </c>
      <c r="M278" s="89">
        <f t="shared" si="41"/>
        <v>2384.5618526925418</v>
      </c>
    </row>
    <row r="279" spans="1:13" x14ac:dyDescent="0.25">
      <c r="A279" s="82">
        <v>62381</v>
      </c>
      <c r="B279" s="82" t="s">
        <v>284</v>
      </c>
      <c r="C279" s="82" t="s">
        <v>269</v>
      </c>
      <c r="D279" s="83">
        <v>4523099.96</v>
      </c>
      <c r="E279" s="11">
        <f t="shared" si="42"/>
        <v>2.118682329570503E-3</v>
      </c>
      <c r="F279" s="89">
        <f t="shared" si="43"/>
        <v>3865.5782839479743</v>
      </c>
      <c r="G279" s="89">
        <f t="shared" si="36"/>
        <v>297076.75650323444</v>
      </c>
      <c r="H279" s="89">
        <f t="shared" si="44"/>
        <v>14208.119104656087</v>
      </c>
      <c r="I279" s="89">
        <f t="shared" si="37"/>
        <v>435738.37757465162</v>
      </c>
      <c r="J279" s="89">
        <f t="shared" si="38"/>
        <v>74087.439657112278</v>
      </c>
      <c r="K279" s="89">
        <f t="shared" si="39"/>
        <v>122600.34966127219</v>
      </c>
      <c r="L279" s="89">
        <f t="shared" si="40"/>
        <v>2120.1230335546111</v>
      </c>
      <c r="M279" s="89">
        <f t="shared" si="41"/>
        <v>1355.9566909251218</v>
      </c>
    </row>
    <row r="280" spans="1:13" x14ac:dyDescent="0.25">
      <c r="A280" s="82">
        <v>62382</v>
      </c>
      <c r="B280" s="82" t="s">
        <v>285</v>
      </c>
      <c r="C280" s="82" t="s">
        <v>269</v>
      </c>
      <c r="D280" s="83">
        <v>6642719.5099999998</v>
      </c>
      <c r="E280" s="11">
        <f t="shared" si="42"/>
        <v>3.1115413257703528E-3</v>
      </c>
      <c r="F280" s="89">
        <f t="shared" si="43"/>
        <v>5677.0693796945243</v>
      </c>
      <c r="G280" s="89">
        <f t="shared" si="36"/>
        <v>436293.1581975373</v>
      </c>
      <c r="H280" s="89">
        <f t="shared" si="44"/>
        <v>20866.341847749638</v>
      </c>
      <c r="I280" s="89">
        <f t="shared" si="37"/>
        <v>639934.52445629449</v>
      </c>
      <c r="J280" s="89">
        <f t="shared" si="38"/>
        <v>108806.36846598619</v>
      </c>
      <c r="K280" s="89">
        <f t="shared" si="39"/>
        <v>180053.44605025148</v>
      </c>
      <c r="L280" s="89">
        <f t="shared" si="40"/>
        <v>3113.6571738718767</v>
      </c>
      <c r="M280" s="89">
        <f t="shared" si="41"/>
        <v>1991.3864484930257</v>
      </c>
    </row>
    <row r="281" spans="1:13" x14ac:dyDescent="0.25">
      <c r="A281" s="82">
        <v>62383</v>
      </c>
      <c r="B281" s="82" t="s">
        <v>286</v>
      </c>
      <c r="C281" s="82" t="s">
        <v>269</v>
      </c>
      <c r="D281" s="83">
        <v>4879153.88</v>
      </c>
      <c r="E281" s="11">
        <f t="shared" si="42"/>
        <v>2.2854628905462789E-3</v>
      </c>
      <c r="F281" s="89">
        <f t="shared" si="43"/>
        <v>4169.872753059497</v>
      </c>
      <c r="G281" s="89">
        <f t="shared" si="36"/>
        <v>320462.34263426968</v>
      </c>
      <c r="H281" s="89">
        <f t="shared" si="44"/>
        <v>15326.56807721421</v>
      </c>
      <c r="I281" s="89">
        <f t="shared" si="37"/>
        <v>470039.26829162234</v>
      </c>
      <c r="J281" s="89">
        <f t="shared" si="38"/>
        <v>79919.529052872225</v>
      </c>
      <c r="K281" s="89">
        <f t="shared" si="39"/>
        <v>132251.32697247594</v>
      </c>
      <c r="L281" s="89">
        <f t="shared" si="40"/>
        <v>2287.0170053118504</v>
      </c>
      <c r="M281" s="89">
        <f t="shared" si="41"/>
        <v>1462.6962499496185</v>
      </c>
    </row>
    <row r="282" spans="1:13" x14ac:dyDescent="0.25">
      <c r="A282" s="82">
        <v>62384</v>
      </c>
      <c r="B282" s="82" t="s">
        <v>287</v>
      </c>
      <c r="C282" s="82" t="s">
        <v>269</v>
      </c>
      <c r="D282" s="83">
        <v>4197148.93</v>
      </c>
      <c r="E282" s="11">
        <f t="shared" si="42"/>
        <v>1.9660023769553711E-3</v>
      </c>
      <c r="F282" s="89">
        <f t="shared" si="43"/>
        <v>3587.0106568026135</v>
      </c>
      <c r="G282" s="89">
        <f t="shared" si="36"/>
        <v>275668.32520000747</v>
      </c>
      <c r="H282" s="89">
        <f t="shared" si="44"/>
        <v>13184.230378454835</v>
      </c>
      <c r="I282" s="89">
        <f t="shared" si="37"/>
        <v>404337.48565605102</v>
      </c>
      <c r="J282" s="89">
        <f t="shared" si="38"/>
        <v>68748.429358896668</v>
      </c>
      <c r="K282" s="89">
        <f t="shared" si="39"/>
        <v>113765.32266566013</v>
      </c>
      <c r="L282" s="89">
        <f t="shared" si="40"/>
        <v>1967.3392585717008</v>
      </c>
      <c r="M282" s="89">
        <f t="shared" si="41"/>
        <v>1258.2415212514375</v>
      </c>
    </row>
    <row r="283" spans="1:13" x14ac:dyDescent="0.25">
      <c r="A283" s="82">
        <v>62385</v>
      </c>
      <c r="B283" s="82" t="s">
        <v>288</v>
      </c>
      <c r="C283" s="82" t="s">
        <v>269</v>
      </c>
      <c r="D283" s="83">
        <v>3118994.34</v>
      </c>
      <c r="E283" s="11">
        <f t="shared" si="42"/>
        <v>1.4609799147990558E-3</v>
      </c>
      <c r="F283" s="89">
        <f t="shared" si="43"/>
        <v>2665.5870741491731</v>
      </c>
      <c r="G283" s="89">
        <f t="shared" si="36"/>
        <v>204855.23872418382</v>
      </c>
      <c r="H283" s="89">
        <f t="shared" si="44"/>
        <v>9797.4936351988545</v>
      </c>
      <c r="I283" s="89">
        <f t="shared" si="37"/>
        <v>300472.14198116487</v>
      </c>
      <c r="J283" s="89">
        <f t="shared" si="38"/>
        <v>51088.480687838855</v>
      </c>
      <c r="K283" s="89">
        <f t="shared" si="39"/>
        <v>84541.531263334895</v>
      </c>
      <c r="L283" s="89">
        <f t="shared" si="40"/>
        <v>1461.973381141119</v>
      </c>
      <c r="M283" s="89">
        <f t="shared" si="41"/>
        <v>935.02714547139567</v>
      </c>
    </row>
    <row r="284" spans="1:13" x14ac:dyDescent="0.25">
      <c r="A284" s="82">
        <v>62386</v>
      </c>
      <c r="B284" s="82" t="s">
        <v>289</v>
      </c>
      <c r="C284" s="82" t="s">
        <v>269</v>
      </c>
      <c r="D284" s="83">
        <v>6338797.75</v>
      </c>
      <c r="E284" s="11">
        <f t="shared" si="42"/>
        <v>2.9691801866891005E-3</v>
      </c>
      <c r="F284" s="89">
        <f t="shared" si="43"/>
        <v>5417.3286342179972</v>
      </c>
      <c r="G284" s="89">
        <f t="shared" si="36"/>
        <v>416331.60716173961</v>
      </c>
      <c r="H284" s="89">
        <f t="shared" si="44"/>
        <v>19911.652231609318</v>
      </c>
      <c r="I284" s="89">
        <f t="shared" si="37"/>
        <v>610655.84925937653</v>
      </c>
      <c r="J284" s="89">
        <f t="shared" si="38"/>
        <v>103828.19304346395</v>
      </c>
      <c r="K284" s="89">
        <f t="shared" si="39"/>
        <v>171815.53082061122</v>
      </c>
      <c r="L284" s="89">
        <f t="shared" si="40"/>
        <v>2971.1992292160489</v>
      </c>
      <c r="M284" s="89">
        <f t="shared" si="41"/>
        <v>1900.2753194810243</v>
      </c>
    </row>
    <row r="285" spans="1:13" x14ac:dyDescent="0.25">
      <c r="A285" s="82">
        <v>62387</v>
      </c>
      <c r="B285" s="82" t="s">
        <v>290</v>
      </c>
      <c r="C285" s="82" t="s">
        <v>269</v>
      </c>
      <c r="D285" s="83">
        <v>2842132.17</v>
      </c>
      <c r="E285" s="11">
        <f t="shared" si="42"/>
        <v>1.3312938604352375E-3</v>
      </c>
      <c r="F285" s="89">
        <f t="shared" si="43"/>
        <v>2428.9722742412996</v>
      </c>
      <c r="G285" s="89">
        <f t="shared" si="36"/>
        <v>186670.95887420961</v>
      </c>
      <c r="H285" s="89">
        <f t="shared" si="44"/>
        <v>8927.8045454769599</v>
      </c>
      <c r="I285" s="89">
        <f t="shared" si="37"/>
        <v>273800.28554764105</v>
      </c>
      <c r="J285" s="89">
        <f t="shared" si="38"/>
        <v>46553.535739770065</v>
      </c>
      <c r="K285" s="89">
        <f t="shared" si="39"/>
        <v>77037.076541980787</v>
      </c>
      <c r="L285" s="89">
        <f t="shared" si="40"/>
        <v>1332.1991402603335</v>
      </c>
      <c r="M285" s="89">
        <f t="shared" si="41"/>
        <v>852.02807067855201</v>
      </c>
    </row>
    <row r="286" spans="1:13" x14ac:dyDescent="0.25">
      <c r="A286" s="82">
        <v>62388</v>
      </c>
      <c r="B286" s="82" t="s">
        <v>291</v>
      </c>
      <c r="C286" s="82" t="s">
        <v>269</v>
      </c>
      <c r="D286" s="83">
        <v>3721783.12</v>
      </c>
      <c r="E286" s="11">
        <f t="shared" si="42"/>
        <v>1.7433344831136067E-3</v>
      </c>
      <c r="F286" s="89">
        <f t="shared" si="43"/>
        <v>3180.7486311304378</v>
      </c>
      <c r="G286" s="89">
        <f t="shared" si="36"/>
        <v>244446.34597420838</v>
      </c>
      <c r="H286" s="89">
        <f t="shared" si="44"/>
        <v>11690.994742167612</v>
      </c>
      <c r="I286" s="89">
        <f t="shared" si="37"/>
        <v>358542.53780266328</v>
      </c>
      <c r="J286" s="89">
        <f t="shared" si="38"/>
        <v>60962.035939585789</v>
      </c>
      <c r="K286" s="89">
        <f t="shared" si="39"/>
        <v>100880.35106688656</v>
      </c>
      <c r="L286" s="89">
        <f t="shared" si="40"/>
        <v>1744.519950562124</v>
      </c>
      <c r="M286" s="89">
        <f t="shared" si="41"/>
        <v>1115.7340691927081</v>
      </c>
    </row>
    <row r="287" spans="1:13" x14ac:dyDescent="0.25">
      <c r="A287" s="82">
        <v>62389</v>
      </c>
      <c r="B287" s="82" t="s">
        <v>292</v>
      </c>
      <c r="C287" s="82" t="s">
        <v>269</v>
      </c>
      <c r="D287" s="83">
        <v>5417758.04</v>
      </c>
      <c r="E287" s="11">
        <f t="shared" si="42"/>
        <v>2.5377524986727293E-3</v>
      </c>
      <c r="F287" s="89">
        <f t="shared" si="43"/>
        <v>4630.1801888783684</v>
      </c>
      <c r="G287" s="89">
        <f t="shared" si="36"/>
        <v>355837.81041233509</v>
      </c>
      <c r="H287" s="89">
        <f t="shared" si="44"/>
        <v>17018.45022070397</v>
      </c>
      <c r="I287" s="89">
        <f t="shared" si="37"/>
        <v>521926.36008902715</v>
      </c>
      <c r="J287" s="89">
        <f t="shared" si="38"/>
        <v>88741.753535187148</v>
      </c>
      <c r="K287" s="89">
        <f t="shared" si="39"/>
        <v>146850.39816899571</v>
      </c>
      <c r="L287" s="89">
        <f t="shared" si="40"/>
        <v>2539.4781703718268</v>
      </c>
      <c r="M287" s="89">
        <f t="shared" si="41"/>
        <v>1624.1615991505469</v>
      </c>
    </row>
    <row r="288" spans="1:13" s="12" customFormat="1" ht="15.75" thickBot="1" x14ac:dyDescent="0.3">
      <c r="A288" s="12">
        <v>62390</v>
      </c>
      <c r="B288" s="12" t="s">
        <v>293</v>
      </c>
      <c r="C288" s="12" t="s">
        <v>269</v>
      </c>
      <c r="D288" s="85">
        <v>4965796.0999999996</v>
      </c>
      <c r="E288" s="30">
        <f t="shared" si="42"/>
        <v>2.3260472999407505E-3</v>
      </c>
      <c r="F288" s="90">
        <f t="shared" si="43"/>
        <v>4243.9198196878979</v>
      </c>
      <c r="G288" s="90">
        <f t="shared" si="36"/>
        <v>326152.99504555075</v>
      </c>
      <c r="H288" s="90">
        <f t="shared" si="44"/>
        <v>15598.731635866097</v>
      </c>
      <c r="I288" s="90">
        <f t="shared" si="37"/>
        <v>478386.0527328545</v>
      </c>
      <c r="J288" s="90">
        <f t="shared" si="38"/>
        <v>81338.710654600131</v>
      </c>
      <c r="K288" s="90">
        <f t="shared" si="39"/>
        <v>134599.79739350744</v>
      </c>
      <c r="L288" s="90">
        <f t="shared" si="40"/>
        <v>2327.6290121047105</v>
      </c>
      <c r="M288" s="90">
        <f t="shared" si="41"/>
        <v>1488.6702719620803</v>
      </c>
    </row>
    <row r="289" spans="2:14" s="9" customFormat="1" x14ac:dyDescent="0.25">
      <c r="B289" s="9" t="s">
        <v>305</v>
      </c>
      <c r="D289" s="9">
        <f>SUM(D3:D288)</f>
        <v>2134864626.4099998</v>
      </c>
      <c r="F289" s="15">
        <f>'Grunddaten § 2 SPU_40% PLAN'!B16</f>
        <v>1824520</v>
      </c>
      <c r="G289" s="17">
        <f>'Grunddaten § 2 SPU_40% PLAN'!C16</f>
        <v>140217696.79999998</v>
      </c>
      <c r="H289" s="17">
        <f>'Grunddaten § 2 SPU_40% PLAN'!D16</f>
        <v>6706111.1080000093</v>
      </c>
      <c r="I289" s="18">
        <f>'Grunddaten § 2 SPU_40% PLAN'!E16</f>
        <v>205664800</v>
      </c>
      <c r="J289" s="18">
        <f>'Grunddaten § 2 SPU_40% PLAN'!F16</f>
        <v>34968640</v>
      </c>
      <c r="K289" s="18">
        <f>'Grunddaten § 2 SPU_40% PLAN'!G16</f>
        <v>57866320</v>
      </c>
      <c r="L289" s="18">
        <f>'Grunddaten § 2 SPU_40% PLAN'!H16</f>
        <v>1000680</v>
      </c>
      <c r="M289" s="18">
        <f>'Grunddaten § 2 SPU_40% PLAN'!I16</f>
        <v>640000</v>
      </c>
      <c r="N289" s="75">
        <f>SUM(F289:M289)</f>
        <v>448888767.90799999</v>
      </c>
    </row>
    <row r="290" spans="2:14" x14ac:dyDescent="0.25">
      <c r="E290" s="31" t="s">
        <v>336</v>
      </c>
      <c r="F290" s="32">
        <f>SUM(F3:F288)</f>
        <v>1824520</v>
      </c>
      <c r="G290" s="32">
        <f t="shared" ref="G290:M290" si="45">SUM(G3:G288)</f>
        <v>140217696.80000004</v>
      </c>
      <c r="H290" s="32">
        <f>SUM(H3:H288)</f>
        <v>6706111.1080000047</v>
      </c>
      <c r="I290" s="32">
        <f t="shared" si="45"/>
        <v>205664799.99999997</v>
      </c>
      <c r="J290" s="32">
        <f t="shared" si="45"/>
        <v>34968640.000000007</v>
      </c>
      <c r="K290" s="32">
        <f t="shared" si="45"/>
        <v>57866319.999999978</v>
      </c>
      <c r="L290" s="32">
        <f t="shared" si="45"/>
        <v>1000680.0000000005</v>
      </c>
      <c r="M290" s="32">
        <f t="shared" si="45"/>
        <v>639999.99999999965</v>
      </c>
    </row>
    <row r="292" spans="2:14" x14ac:dyDescent="0.25">
      <c r="N292" s="83"/>
    </row>
    <row r="293" spans="2:14" x14ac:dyDescent="0.25">
      <c r="F293" s="66"/>
      <c r="G293" s="66"/>
      <c r="H293" s="66"/>
      <c r="I293" s="66"/>
      <c r="J293" s="66"/>
      <c r="K293" s="66"/>
      <c r="L293" s="82"/>
      <c r="M293" s="82"/>
    </row>
    <row r="294" spans="2:14" x14ac:dyDescent="0.25">
      <c r="F294" s="82"/>
      <c r="G294" s="82"/>
      <c r="H294" s="82"/>
      <c r="I294" s="82"/>
      <c r="J294" s="82"/>
      <c r="K294" s="66"/>
      <c r="L294" s="82"/>
      <c r="M294" s="82"/>
    </row>
    <row r="295" spans="2:14" x14ac:dyDescent="0.25">
      <c r="F295" s="82"/>
      <c r="G295" s="82"/>
      <c r="H295" s="82"/>
      <c r="I295" s="82"/>
      <c r="J295" s="82"/>
      <c r="K295" s="66"/>
      <c r="L295" s="82"/>
      <c r="M295" s="82"/>
    </row>
    <row r="296" spans="2:14" x14ac:dyDescent="0.25">
      <c r="F296" s="82"/>
      <c r="G296" s="82"/>
      <c r="H296" s="82"/>
      <c r="I296" s="82"/>
      <c r="J296" s="82"/>
      <c r="L296" s="82"/>
      <c r="M296" s="82"/>
    </row>
    <row r="297" spans="2:14" x14ac:dyDescent="0.25">
      <c r="F297" s="82"/>
      <c r="G297" s="82"/>
      <c r="H297" s="82"/>
      <c r="I297" s="82"/>
      <c r="J297" s="82"/>
      <c r="L297" s="82"/>
      <c r="M297" s="82"/>
      <c r="N297" s="1"/>
    </row>
    <row r="298" spans="2:14" x14ac:dyDescent="0.25">
      <c r="F298" s="82"/>
      <c r="G298" s="82"/>
      <c r="H298" s="82"/>
      <c r="I298" s="82"/>
      <c r="J298" s="82"/>
    </row>
    <row r="299" spans="2:14" x14ac:dyDescent="0.25">
      <c r="F299" s="82"/>
      <c r="G299" s="82"/>
      <c r="H299" s="82"/>
      <c r="I299" s="82"/>
      <c r="J299" s="82"/>
    </row>
  </sheetData>
  <mergeCells count="2">
    <mergeCell ref="B1:D1"/>
    <mergeCell ref="I1:M1"/>
  </mergeCells>
  <pageMargins left="0.7" right="0.7" top="0.78740157499999996" bottom="0.78740157499999996" header="0.3" footer="0.3"/>
  <pageSetup paperSize="8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7A28A-1580-4066-8815-EE22DE53B3CB}">
  <sheetPr>
    <tabColor rgb="FFFFFF00"/>
  </sheetPr>
  <dimension ref="A1:U291"/>
  <sheetViews>
    <sheetView workbookViewId="0">
      <selection activeCell="O15" sqref="O15"/>
    </sheetView>
  </sheetViews>
  <sheetFormatPr baseColWidth="10" defaultColWidth="11.42578125" defaultRowHeight="15" x14ac:dyDescent="0.25"/>
  <cols>
    <col min="1" max="1" width="8.85546875" style="82" customWidth="1"/>
    <col min="2" max="2" width="31.5703125" style="82" bestFit="1" customWidth="1"/>
    <col min="3" max="3" width="19.85546875" style="82" bestFit="1" customWidth="1"/>
    <col min="4" max="4" width="17.5703125" style="82" customWidth="1"/>
    <col min="5" max="5" width="20.42578125" style="82" customWidth="1"/>
    <col min="6" max="6" width="21.5703125" style="33" customWidth="1"/>
    <col min="7" max="7" width="21.42578125" style="33" customWidth="1"/>
    <col min="8" max="8" width="21.28515625" style="33" customWidth="1"/>
    <col min="9" max="9" width="19.42578125" style="33" customWidth="1"/>
    <col min="10" max="10" width="21.28515625" style="33" customWidth="1"/>
    <col min="11" max="11" width="19.42578125" style="33" customWidth="1"/>
    <col min="12" max="12" width="18.42578125" style="33" customWidth="1"/>
    <col min="13" max="13" width="17.7109375" style="33" customWidth="1"/>
    <col min="14" max="15" width="11.42578125" style="82"/>
    <col min="16" max="16" width="14.140625" style="82" bestFit="1" customWidth="1"/>
    <col min="17" max="16384" width="11.42578125" style="82"/>
  </cols>
  <sheetData>
    <row r="1" spans="1:21" ht="31.9" customHeight="1" x14ac:dyDescent="0.25">
      <c r="A1" s="202" t="s">
        <v>346</v>
      </c>
      <c r="B1" s="202"/>
      <c r="C1" s="202"/>
      <c r="F1" s="42" t="s">
        <v>302</v>
      </c>
      <c r="G1" s="204" t="s">
        <v>304</v>
      </c>
      <c r="H1" s="204"/>
      <c r="I1" s="205" t="s">
        <v>306</v>
      </c>
      <c r="J1" s="205"/>
      <c r="K1" s="205"/>
      <c r="L1" s="205"/>
      <c r="M1" s="205"/>
    </row>
    <row r="2" spans="1:21" s="10" customFormat="1" ht="63" x14ac:dyDescent="0.25">
      <c r="A2" s="2" t="s">
        <v>0</v>
      </c>
      <c r="B2" s="2" t="s">
        <v>1</v>
      </c>
      <c r="C2" s="2" t="s">
        <v>2</v>
      </c>
      <c r="D2" s="2" t="s">
        <v>300</v>
      </c>
      <c r="E2" s="2" t="s">
        <v>307</v>
      </c>
      <c r="F2" s="43" t="s">
        <v>303</v>
      </c>
      <c r="G2" s="45" t="s">
        <v>316</v>
      </c>
      <c r="H2" s="46" t="s">
        <v>317</v>
      </c>
      <c r="I2" s="47" t="s">
        <v>318</v>
      </c>
      <c r="J2" s="48" t="s">
        <v>332</v>
      </c>
      <c r="K2" s="49" t="s">
        <v>320</v>
      </c>
      <c r="L2" s="50" t="s">
        <v>321</v>
      </c>
      <c r="M2" s="51" t="s">
        <v>322</v>
      </c>
      <c r="N2" s="2"/>
      <c r="O2" s="157"/>
      <c r="P2" s="157"/>
      <c r="Q2" s="157"/>
      <c r="R2" s="157"/>
      <c r="S2" s="2"/>
      <c r="T2" s="2"/>
      <c r="U2" s="2"/>
    </row>
    <row r="3" spans="1:21" x14ac:dyDescent="0.25">
      <c r="A3" s="82">
        <v>60101</v>
      </c>
      <c r="B3" s="82" t="s">
        <v>3</v>
      </c>
      <c r="C3" s="82" t="s">
        <v>3</v>
      </c>
      <c r="D3" s="83">
        <v>650219979.87</v>
      </c>
      <c r="E3" s="11">
        <f>D3/D3</f>
        <v>1</v>
      </c>
      <c r="F3" s="169">
        <f>'Grunddaten § 2 SPU_40% PLAN'!$B$3*'bezirksw Umlage § 2 PLAN'!E3</f>
        <v>334720</v>
      </c>
      <c r="G3" s="169">
        <f>'Grunddaten § 2 SPU_40% PLAN'!$C$3*'bezirksw Umlage § 2 PLAN'!E3</f>
        <v>25445026.400000002</v>
      </c>
      <c r="H3" s="169">
        <f>'Grunddaten § 2 SPU_40% PLAN'!$D$3*'bezirksw Umlage § 2 PLAN'!E3</f>
        <v>1009528.9697129801</v>
      </c>
      <c r="I3" s="169">
        <f>'Grunddaten § 2 SPU_40% PLAN'!$E$3*'bezirksw Umlage § 2 PLAN'!E3</f>
        <v>49547080</v>
      </c>
      <c r="J3" s="169">
        <f>'Grunddaten § 2 SPU_40% PLAN'!$F$3*'bezirksw Umlage § 2 PLAN'!E3</f>
        <v>20416120</v>
      </c>
      <c r="K3" s="169">
        <f>'Grunddaten § 2 SPU_40% PLAN'!$G$3*'bezirksw Umlage § 2 PLAN'!E3</f>
        <v>10502120</v>
      </c>
      <c r="L3" s="169">
        <f>'Grunddaten § 2 SPU_40% PLAN'!$H$3*'bezirksw Umlage § 2 PLAN'!E3</f>
        <v>530560</v>
      </c>
      <c r="M3" s="169">
        <f>'Grunddaten § 2 SPU_40% PLAN'!$I$3*'bezirksw Umlage § 2 PLAN'!E3</f>
        <v>163880</v>
      </c>
      <c r="N3" s="83"/>
      <c r="O3" s="127"/>
      <c r="P3" s="174"/>
      <c r="Q3" s="127"/>
      <c r="R3" s="127"/>
    </row>
    <row r="4" spans="1:21" x14ac:dyDescent="0.25">
      <c r="A4" s="82">
        <v>60305</v>
      </c>
      <c r="B4" s="82" t="s">
        <v>4</v>
      </c>
      <c r="C4" s="82" t="s">
        <v>5</v>
      </c>
      <c r="D4" s="83">
        <v>5039748.5599999996</v>
      </c>
      <c r="E4" s="11">
        <f>D4/SUM($D$4:$D$18)</f>
        <v>5.3612206839575703E-2</v>
      </c>
      <c r="F4" s="91">
        <f>'Grunddaten § 2 SPU_40% PLAN'!$B$4*'bezirksw Umlage § 2 PLAN'!E4</f>
        <v>10900.433894622533</v>
      </c>
      <c r="G4" s="91">
        <f>'Grunddaten § 2 SPU_40% PLAN'!$C$4*'bezirksw Umlage § 2 PLAN'!E4</f>
        <v>439049.25861105457</v>
      </c>
      <c r="H4" s="91">
        <f>'Grunddaten § 2 SPU_40% PLAN'!$D$4*'bezirksw Umlage § 2 PLAN'!E4</f>
        <v>20066.595706331649</v>
      </c>
      <c r="I4" s="91">
        <f>'Grunddaten § 2 SPU_40% PLAN'!$E$4*'bezirksw Umlage § 2 PLAN'!E4</f>
        <v>536042.72232963447</v>
      </c>
      <c r="J4" s="91">
        <f>'Grunddaten § 2 SPU_40% PLAN'!$F$4*'bezirksw Umlage § 2 PLAN'!E4</f>
        <v>40039.740556068718</v>
      </c>
      <c r="K4" s="91">
        <f>'Grunddaten § 2 SPU_40% PLAN'!$G$4*'bezirksw Umlage § 2 PLAN'!E4</f>
        <v>174561.3454696585</v>
      </c>
      <c r="L4" s="91">
        <f>'Grunddaten § 2 SPU_40% PLAN'!$H$4*'bezirksw Umlage § 2 PLAN'!E4</f>
        <v>1664.1229003004298</v>
      </c>
      <c r="M4" s="91">
        <f>'Grunddaten § 2 SPU_40% PLAN'!$I$4*'bezirksw Umlage § 2 PLAN'!E4</f>
        <v>1085.1110664330122</v>
      </c>
      <c r="N4" s="83"/>
      <c r="O4" s="127"/>
      <c r="P4" s="127"/>
      <c r="Q4" s="127"/>
      <c r="R4" s="127"/>
    </row>
    <row r="5" spans="1:21" x14ac:dyDescent="0.25">
      <c r="A5" s="82">
        <v>60318</v>
      </c>
      <c r="B5" s="82" t="s">
        <v>6</v>
      </c>
      <c r="C5" s="82" t="s">
        <v>5</v>
      </c>
      <c r="D5" s="83">
        <v>10330220.109999999</v>
      </c>
      <c r="E5" s="11">
        <f>D5/SUM(D$4:D$18)</f>
        <v>0.10989157308984171</v>
      </c>
      <c r="F5" s="91">
        <f>'Grunddaten § 2 SPU_40% PLAN'!$B$4*'bezirksw Umlage § 2 PLAN'!E5</f>
        <v>22343.154640626617</v>
      </c>
      <c r="G5" s="91">
        <f>'Grunddaten § 2 SPU_40% PLAN'!$C$4*'bezirksw Umlage § 2 PLAN'!E5</f>
        <v>899940.82573526388</v>
      </c>
      <c r="H5" s="91">
        <f>'Grunddaten § 2 SPU_40% PLAN'!$D$4*'bezirksw Umlage § 2 PLAN'!E5</f>
        <v>41131.486628131875</v>
      </c>
      <c r="I5" s="91">
        <f>'Grunddaten § 2 SPU_40% PLAN'!$E$4*'bezirksw Umlage § 2 PLAN'!E5</f>
        <v>1098753.091370244</v>
      </c>
      <c r="J5" s="91">
        <f>'Grunddaten § 2 SPU_40% PLAN'!$F$4*'bezirksw Umlage § 2 PLAN'!E5</f>
        <v>82071.422446417389</v>
      </c>
      <c r="K5" s="91">
        <f>'Grunddaten § 2 SPU_40% PLAN'!$G$4*'bezirksw Umlage § 2 PLAN'!E5</f>
        <v>357806.96198052459</v>
      </c>
      <c r="L5" s="91">
        <f>'Grunddaten § 2 SPU_40% PLAN'!$H$4*'bezirksw Umlage § 2 PLAN'!E5</f>
        <v>3411.0344287086868</v>
      </c>
      <c r="M5" s="91">
        <f>'Grunddaten § 2 SPU_40% PLAN'!$I$4*'bezirksw Umlage § 2 PLAN'!E5</f>
        <v>2224.205439338396</v>
      </c>
      <c r="N5" s="83"/>
      <c r="O5" s="158"/>
      <c r="P5" s="127"/>
      <c r="Q5" s="127"/>
      <c r="R5" s="127"/>
    </row>
    <row r="6" spans="1:21" x14ac:dyDescent="0.25">
      <c r="A6" s="82">
        <v>60323</v>
      </c>
      <c r="B6" s="82" t="s">
        <v>7</v>
      </c>
      <c r="C6" s="82" t="s">
        <v>5</v>
      </c>
      <c r="D6" s="83">
        <v>2190145.66</v>
      </c>
      <c r="E6" s="11">
        <f>D6/SUM(D$4:D$18)</f>
        <v>2.3298492124122768E-2</v>
      </c>
      <c r="F6" s="91">
        <f>'Grunddaten § 2 SPU_40% PLAN'!$B$4*'bezirksw Umlage § 2 PLAN'!E6</f>
        <v>4737.0494186766409</v>
      </c>
      <c r="G6" s="91">
        <f>'Grunddaten § 2 SPU_40% PLAN'!$C$4*'bezirksw Umlage § 2 PLAN'!E6</f>
        <v>190799.56407055733</v>
      </c>
      <c r="H6" s="91">
        <f>'Grunddaten § 2 SPU_40% PLAN'!$D$4*'bezirksw Umlage § 2 PLAN'!E6</f>
        <v>8720.4286035247951</v>
      </c>
      <c r="I6" s="91">
        <f>'Grunddaten § 2 SPU_40% PLAN'!$E$4*'bezirksw Umlage § 2 PLAN'!E6</f>
        <v>232950.43947288397</v>
      </c>
      <c r="J6" s="91">
        <f>'Grunddaten § 2 SPU_40% PLAN'!$F$4*'bezirksw Umlage § 2 PLAN'!E6</f>
        <v>17400.245857979848</v>
      </c>
      <c r="K6" s="91">
        <f>'Grunddaten § 2 SPU_40% PLAN'!$G$4*'bezirksw Umlage § 2 PLAN'!E6</f>
        <v>75859.890356143733</v>
      </c>
      <c r="L6" s="91">
        <f>'Grunddaten § 2 SPU_40% PLAN'!$H$4*'bezirksw Umlage § 2 PLAN'!E6</f>
        <v>723.18519553277076</v>
      </c>
      <c r="M6" s="91">
        <f>'Grunddaten § 2 SPU_40% PLAN'!$I$4*'bezirksw Umlage § 2 PLAN'!E6</f>
        <v>471.56148059224483</v>
      </c>
      <c r="N6" s="83"/>
      <c r="O6" s="158"/>
      <c r="P6" s="127"/>
      <c r="Q6" s="127"/>
      <c r="R6" s="127"/>
    </row>
    <row r="7" spans="1:21" x14ac:dyDescent="0.25">
      <c r="A7" s="82">
        <v>60324</v>
      </c>
      <c r="B7" s="82" t="s">
        <v>8</v>
      </c>
      <c r="C7" s="82" t="s">
        <v>5</v>
      </c>
      <c r="D7" s="83">
        <v>2627471.91</v>
      </c>
      <c r="E7" s="11">
        <f t="shared" ref="E7:E18" si="0">D7/SUM(D$4:D$18)</f>
        <v>2.7950713379259352E-2</v>
      </c>
      <c r="F7" s="91">
        <f>'Grunddaten § 2 SPU_40% PLAN'!$B$4*'bezirksw Umlage § 2 PLAN'!E7</f>
        <v>5682.939044271011</v>
      </c>
      <c r="G7" s="91">
        <f>'Grunddaten § 2 SPU_40% PLAN'!$C$4*'bezirksw Umlage § 2 PLAN'!E7</f>
        <v>228898.24370660106</v>
      </c>
      <c r="H7" s="91">
        <f>'Grunddaten § 2 SPU_40% PLAN'!$D$4*'bezirksw Umlage § 2 PLAN'!E7</f>
        <v>10461.715682838158</v>
      </c>
      <c r="I7" s="91">
        <f>'Grunddaten § 2 SPU_40% PLAN'!$E$4*'bezirksw Umlage § 2 PLAN'!E7</f>
        <v>279465.76673679223</v>
      </c>
      <c r="J7" s="91">
        <f>'Grunddaten § 2 SPU_40% PLAN'!$F$4*'bezirksw Umlage § 2 PLAN'!E7</f>
        <v>20874.710780166053</v>
      </c>
      <c r="K7" s="91">
        <f>'Grunddaten § 2 SPU_40% PLAN'!$G$4*'bezirksw Umlage § 2 PLAN'!E7</f>
        <v>91007.522762868452</v>
      </c>
      <c r="L7" s="91">
        <f>'Grunddaten § 2 SPU_40% PLAN'!$H$4*'bezirksw Umlage § 2 PLAN'!E7</f>
        <v>867.59014329221031</v>
      </c>
      <c r="M7" s="91">
        <f>'Grunddaten § 2 SPU_40% PLAN'!$I$4*'bezirksw Umlage § 2 PLAN'!E7</f>
        <v>565.7224387962093</v>
      </c>
      <c r="N7" s="83"/>
      <c r="O7" s="83"/>
    </row>
    <row r="8" spans="1:21" x14ac:dyDescent="0.25">
      <c r="A8" s="82">
        <v>60326</v>
      </c>
      <c r="B8" s="82" t="s">
        <v>9</v>
      </c>
      <c r="C8" s="82" t="s">
        <v>5</v>
      </c>
      <c r="D8" s="83">
        <v>2016576.18</v>
      </c>
      <c r="E8" s="11">
        <f t="shared" si="0"/>
        <v>2.1452081980439408E-2</v>
      </c>
      <c r="F8" s="91">
        <f>'Grunddaten § 2 SPU_40% PLAN'!$B$4*'bezirksw Umlage § 2 PLAN'!E8</f>
        <v>4361.6373082629407</v>
      </c>
      <c r="G8" s="91">
        <f>'Grunddaten § 2 SPU_40% PLAN'!$C$4*'bezirksw Umlage § 2 PLAN'!E8</f>
        <v>175678.66059605812</v>
      </c>
      <c r="H8" s="91">
        <f>'Grunddaten § 2 SPU_40% PLAN'!$D$4*'bezirksw Umlage § 2 PLAN'!E8</f>
        <v>8029.3328989172196</v>
      </c>
      <c r="I8" s="91">
        <f>'Grunddaten § 2 SPU_40% PLAN'!$E$4*'bezirksw Umlage § 2 PLAN'!E8</f>
        <v>214489.07072306302</v>
      </c>
      <c r="J8" s="91">
        <f>'Grunddaten § 2 SPU_40% PLAN'!$F$4*'bezirksw Umlage § 2 PLAN'!E8</f>
        <v>16021.272906271368</v>
      </c>
      <c r="K8" s="91">
        <f>'Grunddaten § 2 SPU_40% PLAN'!$G$4*'bezirksw Umlage § 2 PLAN'!E8</f>
        <v>69847.978928310709</v>
      </c>
      <c r="L8" s="91">
        <f>'Grunddaten § 2 SPU_40% PLAN'!$H$4*'bezirksw Umlage § 2 PLAN'!E8</f>
        <v>665.87262467283927</v>
      </c>
      <c r="M8" s="91">
        <f>'Grunddaten § 2 SPU_40% PLAN'!$I$4*'bezirksw Umlage § 2 PLAN'!E8</f>
        <v>434.19013928409362</v>
      </c>
      <c r="N8" s="83"/>
      <c r="O8" s="83"/>
    </row>
    <row r="9" spans="1:21" x14ac:dyDescent="0.25">
      <c r="A9" s="82">
        <v>60329</v>
      </c>
      <c r="B9" s="82" t="s">
        <v>10</v>
      </c>
      <c r="C9" s="82" t="s">
        <v>5</v>
      </c>
      <c r="D9" s="83">
        <v>1786492.7</v>
      </c>
      <c r="E9" s="11">
        <f t="shared" si="0"/>
        <v>1.9004483062899487E-2</v>
      </c>
      <c r="F9" s="91">
        <f>'Grunddaten § 2 SPU_40% PLAN'!$B$4*'bezirksw Umlage § 2 PLAN'!E9</f>
        <v>3863.9914963487236</v>
      </c>
      <c r="G9" s="91">
        <f>'Grunddaten § 2 SPU_40% PLAN'!$C$4*'bezirksw Umlage § 2 PLAN'!E9</f>
        <v>155634.41035023803</v>
      </c>
      <c r="H9" s="91">
        <f>'Grunddaten § 2 SPU_40% PLAN'!$D$4*'bezirksw Umlage § 2 PLAN'!E9</f>
        <v>7113.2173195586647</v>
      </c>
      <c r="I9" s="91">
        <f>'Grunddaten § 2 SPU_40% PLAN'!$E$4*'bezirksw Umlage § 2 PLAN'!E9</f>
        <v>190016.70399406177</v>
      </c>
      <c r="J9" s="91">
        <f>'Grunddaten § 2 SPU_40% PLAN'!$F$4*'bezirksw Umlage § 2 PLAN'!E9</f>
        <v>14193.308130695852</v>
      </c>
      <c r="K9" s="91">
        <f>'Grunddaten § 2 SPU_40% PLAN'!$G$4*'bezirksw Umlage § 2 PLAN'!E9</f>
        <v>61878.596852800729</v>
      </c>
      <c r="L9" s="91">
        <f>'Grunddaten § 2 SPU_40% PLAN'!$H$4*'bezirksw Umlage § 2 PLAN'!E9</f>
        <v>589.8991542724001</v>
      </c>
      <c r="M9" s="91">
        <f>'Grunddaten § 2 SPU_40% PLAN'!$I$4*'bezirksw Umlage § 2 PLAN'!E9</f>
        <v>384.6507371930856</v>
      </c>
      <c r="N9" s="83"/>
      <c r="O9" s="83"/>
    </row>
    <row r="10" spans="1:21" x14ac:dyDescent="0.25">
      <c r="A10" s="82">
        <v>60341</v>
      </c>
      <c r="B10" s="82" t="s">
        <v>11</v>
      </c>
      <c r="C10" s="82" t="s">
        <v>5</v>
      </c>
      <c r="D10" s="83">
        <v>2483730.19</v>
      </c>
      <c r="E10" s="11">
        <f t="shared" si="0"/>
        <v>2.6421607168429583E-2</v>
      </c>
      <c r="F10" s="91">
        <f>'Grunddaten § 2 SPU_40% PLAN'!$B$4*'bezirksw Umlage § 2 PLAN'!E10</f>
        <v>5372.0411694851027</v>
      </c>
      <c r="G10" s="91">
        <f>'Grunddaten § 2 SPU_40% PLAN'!$C$4*'bezirksw Umlage § 2 PLAN'!E10</f>
        <v>216375.85397899171</v>
      </c>
      <c r="H10" s="91">
        <f>'Grunddaten § 2 SPU_40% PLAN'!$D$4*'bezirksw Umlage § 2 PLAN'!E10</f>
        <v>9889.3841573596856</v>
      </c>
      <c r="I10" s="91">
        <f>'Grunddaten § 2 SPU_40% PLAN'!$E$4*'bezirksw Umlage § 2 PLAN'!E10</f>
        <v>264176.96770568658</v>
      </c>
      <c r="J10" s="91">
        <f>'Grunddaten § 2 SPU_40% PLAN'!$F$4*'bezirksw Umlage § 2 PLAN'!E10</f>
        <v>19732.713097669948</v>
      </c>
      <c r="K10" s="91">
        <f>'Grunddaten § 2 SPU_40% PLAN'!$G$4*'bezirksw Umlage § 2 PLAN'!E10</f>
        <v>86028.752940406717</v>
      </c>
      <c r="L10" s="91">
        <f>'Grunddaten § 2 SPU_40% PLAN'!$H$4*'bezirksw Umlage § 2 PLAN'!E10</f>
        <v>820.12668650805426</v>
      </c>
      <c r="M10" s="91">
        <f>'Grunddaten § 2 SPU_40% PLAN'!$I$4*'bezirksw Umlage § 2 PLAN'!E10</f>
        <v>534.77332908901474</v>
      </c>
      <c r="N10" s="83"/>
      <c r="O10" s="83"/>
    </row>
    <row r="11" spans="1:21" x14ac:dyDescent="0.25">
      <c r="A11" s="82">
        <v>60344</v>
      </c>
      <c r="B11" s="82" t="s">
        <v>5</v>
      </c>
      <c r="C11" s="82" t="s">
        <v>5</v>
      </c>
      <c r="D11" s="83">
        <v>20691576.350000001</v>
      </c>
      <c r="E11" s="11">
        <f t="shared" si="0"/>
        <v>0.22011436838687704</v>
      </c>
      <c r="F11" s="91">
        <f>'Grunddaten § 2 SPU_40% PLAN'!$B$4*'bezirksw Umlage § 2 PLAN'!E11</f>
        <v>44753.653380419841</v>
      </c>
      <c r="G11" s="91">
        <f>'Grunddaten § 2 SPU_40% PLAN'!$C$4*'bezirksw Umlage § 2 PLAN'!E11</f>
        <v>1802594.1468717901</v>
      </c>
      <c r="H11" s="91">
        <f>'Grunddaten § 2 SPU_40% PLAN'!$D$4*'bezirksw Umlage § 2 PLAN'!E11</f>
        <v>82386.94692779347</v>
      </c>
      <c r="I11" s="91">
        <f>'Grunddaten § 2 SPU_40% PLAN'!$E$4*'bezirksw Umlage § 2 PLAN'!E11</f>
        <v>2200817.9146035579</v>
      </c>
      <c r="J11" s="91">
        <f>'Grunddaten § 2 SPU_40% PLAN'!$F$4*'bezirksw Umlage § 2 PLAN'!E11</f>
        <v>164390.21488605524</v>
      </c>
      <c r="K11" s="91">
        <f>'Grunddaten § 2 SPU_40% PLAN'!$G$4*'bezirksw Umlage § 2 PLAN'!E11</f>
        <v>716692.38346767158</v>
      </c>
      <c r="L11" s="91">
        <f>'Grunddaten § 2 SPU_40% PLAN'!$H$4*'bezirksw Umlage § 2 PLAN'!E11</f>
        <v>6832.3499947286628</v>
      </c>
      <c r="M11" s="91">
        <f>'Grunddaten § 2 SPU_40% PLAN'!$I$4*'bezirksw Umlage § 2 PLAN'!E11</f>
        <v>4455.1148161503916</v>
      </c>
      <c r="N11" s="83"/>
      <c r="O11" s="83"/>
    </row>
    <row r="12" spans="1:21" x14ac:dyDescent="0.25">
      <c r="A12" s="82">
        <v>60345</v>
      </c>
      <c r="B12" s="82" t="s">
        <v>12</v>
      </c>
      <c r="C12" s="82" t="s">
        <v>5</v>
      </c>
      <c r="D12" s="83">
        <v>8644967.2100000009</v>
      </c>
      <c r="E12" s="11">
        <f t="shared" si="0"/>
        <v>9.1964066196165498E-2</v>
      </c>
      <c r="F12" s="91">
        <f>'Grunddaten § 2 SPU_40% PLAN'!$B$4*'bezirksw Umlage § 2 PLAN'!E12</f>
        <v>18698.133939004369</v>
      </c>
      <c r="G12" s="91">
        <f>'Grunddaten § 2 SPU_40% PLAN'!$C$4*'bezirksw Umlage § 2 PLAN'!E12</f>
        <v>753126.15283873957</v>
      </c>
      <c r="H12" s="91">
        <f>'Grunddaten § 2 SPU_40% PLAN'!$D$4*'bezirksw Umlage § 2 PLAN'!E12</f>
        <v>34421.372382427726</v>
      </c>
      <c r="I12" s="91">
        <f>'Grunddaten § 2 SPU_40% PLAN'!$E$4*'bezirksw Umlage § 2 PLAN'!E12</f>
        <v>919504.55514368461</v>
      </c>
      <c r="J12" s="91">
        <f>'Grunddaten § 2 SPU_40% PLAN'!$F$4*'bezirksw Umlage § 2 PLAN'!E12</f>
        <v>68682.443197944245</v>
      </c>
      <c r="K12" s="91">
        <f>'Grunddaten § 2 SPU_40% PLAN'!$G$4*'bezirksw Umlage § 2 PLAN'!E12</f>
        <v>299434.99953471485</v>
      </c>
      <c r="L12" s="91">
        <f>'Grunddaten § 2 SPU_40% PLAN'!$H$4*'bezirksw Umlage § 2 PLAN'!E12</f>
        <v>2854.5646147289772</v>
      </c>
      <c r="M12" s="91">
        <f>'Grunddaten § 2 SPU_40% PLAN'!$I$4*'bezirksw Umlage § 2 PLAN'!E12</f>
        <v>1861.3526998103896</v>
      </c>
      <c r="N12" s="83"/>
      <c r="O12" s="83"/>
    </row>
    <row r="13" spans="1:21" x14ac:dyDescent="0.25">
      <c r="A13" s="82">
        <v>60346</v>
      </c>
      <c r="B13" s="82" t="s">
        <v>13</v>
      </c>
      <c r="C13" s="82" t="s">
        <v>5</v>
      </c>
      <c r="D13" s="83">
        <v>5659777.0099999998</v>
      </c>
      <c r="E13" s="11">
        <f t="shared" si="0"/>
        <v>6.0207990956992377E-2</v>
      </c>
      <c r="F13" s="91">
        <f>'Grunddaten § 2 SPU_40% PLAN'!$B$4*'bezirksw Umlage § 2 PLAN'!E13</f>
        <v>12241.48872137569</v>
      </c>
      <c r="G13" s="91">
        <f>'Grunddaten § 2 SPU_40% PLAN'!$C$4*'bezirksw Umlage § 2 PLAN'!E13</f>
        <v>493064.45957779919</v>
      </c>
      <c r="H13" s="91">
        <f>'Grunddaten § 2 SPU_40% PLAN'!$D$4*'bezirksw Umlage § 2 PLAN'!E13</f>
        <v>22535.34193135631</v>
      </c>
      <c r="I13" s="91">
        <f>'Grunddaten § 2 SPU_40% PLAN'!$E$4*'bezirksw Umlage § 2 PLAN'!E13</f>
        <v>601990.80174330738</v>
      </c>
      <c r="J13" s="91">
        <f>'Grunddaten § 2 SPU_40% PLAN'!$F$4*'bezirksw Umlage § 2 PLAN'!E13</f>
        <v>44965.735966320186</v>
      </c>
      <c r="K13" s="91">
        <f>'Grunddaten § 2 SPU_40% PLAN'!$G$4*'bezirksw Umlage § 2 PLAN'!E13</f>
        <v>196037.21855596718</v>
      </c>
      <c r="L13" s="91">
        <f>'Grunddaten § 2 SPU_40% PLAN'!$H$4*'bezirksw Umlage § 2 PLAN'!E13</f>
        <v>1868.8560393050434</v>
      </c>
      <c r="M13" s="91">
        <f>'Grunddaten § 2 SPU_40% PLAN'!$I$4*'bezirksw Umlage § 2 PLAN'!E13</f>
        <v>1218.6097369695258</v>
      </c>
      <c r="N13" s="83"/>
      <c r="O13" s="83"/>
    </row>
    <row r="14" spans="1:21" x14ac:dyDescent="0.25">
      <c r="A14" s="82">
        <v>60347</v>
      </c>
      <c r="B14" s="82" t="s">
        <v>14</v>
      </c>
      <c r="C14" s="82" t="s">
        <v>5</v>
      </c>
      <c r="D14" s="83">
        <v>4455839.43</v>
      </c>
      <c r="E14" s="11">
        <f t="shared" si="0"/>
        <v>4.7400655473394712E-2</v>
      </c>
      <c r="F14" s="91">
        <f>'Grunddaten § 2 SPU_40% PLAN'!$B$4*'bezirksw Umlage § 2 PLAN'!E14</f>
        <v>9637.5012708506129</v>
      </c>
      <c r="G14" s="91">
        <f>'Grunddaten § 2 SPU_40% PLAN'!$C$4*'bezirksw Umlage § 2 PLAN'!E14</f>
        <v>388180.67507546535</v>
      </c>
      <c r="H14" s="91">
        <f>'Grunddaten § 2 SPU_40% PLAN'!$D$4*'bezirksw Umlage § 2 PLAN'!E14</f>
        <v>17741.664551245245</v>
      </c>
      <c r="I14" s="91">
        <f>'Grunddaten § 2 SPU_40% PLAN'!$E$4*'bezirksw Umlage § 2 PLAN'!E14</f>
        <v>473936.40176384652</v>
      </c>
      <c r="J14" s="91">
        <f>'Grunddaten § 2 SPU_40% PLAN'!$F$4*'bezirksw Umlage § 2 PLAN'!E14</f>
        <v>35400.705533750108</v>
      </c>
      <c r="K14" s="91">
        <f>'Grunddaten § 2 SPU_40% PLAN'!$G$4*'bezirksw Umlage § 2 PLAN'!E14</f>
        <v>154336.53422137318</v>
      </c>
      <c r="L14" s="91">
        <f>'Grunddaten § 2 SPU_40% PLAN'!$H$4*'bezirksw Umlage § 2 PLAN'!E14</f>
        <v>1471.3163458941719</v>
      </c>
      <c r="M14" s="91">
        <f>'Grunddaten § 2 SPU_40% PLAN'!$I$4*'bezirksw Umlage § 2 PLAN'!E14</f>
        <v>959.38926678150892</v>
      </c>
      <c r="N14" s="83"/>
      <c r="O14" s="83"/>
    </row>
    <row r="15" spans="1:21" x14ac:dyDescent="0.25">
      <c r="A15" s="82">
        <v>60348</v>
      </c>
      <c r="B15" s="82" t="s">
        <v>15</v>
      </c>
      <c r="C15" s="82" t="s">
        <v>5</v>
      </c>
      <c r="D15" s="83">
        <v>4657138.68</v>
      </c>
      <c r="E15" s="11">
        <f t="shared" si="0"/>
        <v>4.9542051398046051E-2</v>
      </c>
      <c r="F15" s="91">
        <f>'Grunddaten § 2 SPU_40% PLAN'!$B$4*'bezirksw Umlage § 2 PLAN'!E15</f>
        <v>10072.889890250723</v>
      </c>
      <c r="G15" s="91">
        <f>'Grunddaten § 2 SPU_40% PLAN'!$C$4*'bezirksw Umlage § 2 PLAN'!E15</f>
        <v>405717.32108453946</v>
      </c>
      <c r="H15" s="91">
        <f>'Grunddaten § 2 SPU_40% PLAN'!$D$4*'bezirksw Umlage § 2 PLAN'!E15</f>
        <v>18543.170939440486</v>
      </c>
      <c r="I15" s="91">
        <f>'Grunddaten § 2 SPU_40% PLAN'!$E$4*'bezirksw Umlage § 2 PLAN'!E15</f>
        <v>495347.1917443914</v>
      </c>
      <c r="J15" s="91">
        <f>'Grunddaten § 2 SPU_40% PLAN'!$F$4*'bezirksw Umlage § 2 PLAN'!E15</f>
        <v>36999.985666116714</v>
      </c>
      <c r="K15" s="91">
        <f>'Grunddaten § 2 SPU_40% PLAN'!$G$4*'bezirksw Umlage § 2 PLAN'!E15</f>
        <v>161308.91935203795</v>
      </c>
      <c r="L15" s="91">
        <f>'Grunddaten § 2 SPU_40% PLAN'!$H$4*'bezirksw Umlage § 2 PLAN'!E15</f>
        <v>1537.7852753953493</v>
      </c>
      <c r="M15" s="91">
        <f>'Grunddaten § 2 SPU_40% PLAN'!$I$4*'bezirksw Umlage § 2 PLAN'!E15</f>
        <v>1002.7311202964521</v>
      </c>
      <c r="N15" s="83"/>
      <c r="O15" s="83"/>
    </row>
    <row r="16" spans="1:21" x14ac:dyDescent="0.25">
      <c r="A16" s="82">
        <v>60349</v>
      </c>
      <c r="B16" s="82" t="s">
        <v>16</v>
      </c>
      <c r="C16" s="82" t="s">
        <v>5</v>
      </c>
      <c r="D16" s="83">
        <v>5855862.1699999999</v>
      </c>
      <c r="E16" s="11">
        <f t="shared" si="0"/>
        <v>6.2293920052647757E-2</v>
      </c>
      <c r="F16" s="91">
        <f>'Grunddaten § 2 SPU_40% PLAN'!$B$4*'bezirksw Umlage § 2 PLAN'!E16</f>
        <v>12665.599825104342</v>
      </c>
      <c r="G16" s="91">
        <f>'Grunddaten § 2 SPU_40% PLAN'!$C$4*'bezirksw Umlage § 2 PLAN'!E16</f>
        <v>510146.8681737213</v>
      </c>
      <c r="H16" s="91">
        <f>'Grunddaten § 2 SPU_40% PLAN'!$D$4*'bezirksw Umlage § 2 PLAN'!E16</f>
        <v>23316.087554453698</v>
      </c>
      <c r="I16" s="91">
        <f>'Grunddaten § 2 SPU_40% PLAN'!$E$4*'bezirksw Umlage § 2 PLAN'!E16</f>
        <v>622847.00552479969</v>
      </c>
      <c r="J16" s="91">
        <f>'Grunddaten § 2 SPU_40% PLAN'!$F$4*'bezirksw Umlage § 2 PLAN'!E16</f>
        <v>46523.591252119448</v>
      </c>
      <c r="K16" s="91">
        <f>'Grunddaten § 2 SPU_40% PLAN'!$G$4*'bezirksw Umlage § 2 PLAN'!E16</f>
        <v>202829.00369142109</v>
      </c>
      <c r="L16" s="91">
        <f>'Grunddaten § 2 SPU_40% PLAN'!$H$4*'bezirksw Umlage § 2 PLAN'!E16</f>
        <v>1933.6032784341864</v>
      </c>
      <c r="M16" s="91">
        <f>'Grunddaten § 2 SPU_40% PLAN'!$I$4*'bezirksw Umlage § 2 PLAN'!E16</f>
        <v>1260.8289418655907</v>
      </c>
      <c r="N16" s="83"/>
      <c r="O16" s="83"/>
    </row>
    <row r="17" spans="1:15" x14ac:dyDescent="0.25">
      <c r="A17" s="82">
        <v>60350</v>
      </c>
      <c r="B17" s="82" t="s">
        <v>17</v>
      </c>
      <c r="C17" s="82" t="s">
        <v>5</v>
      </c>
      <c r="D17" s="83">
        <v>11545915.029999999</v>
      </c>
      <c r="E17" s="11">
        <f t="shared" si="0"/>
        <v>0.12282398166715799</v>
      </c>
      <c r="F17" s="91">
        <f>'Grunddaten § 2 SPU_40% PLAN'!$B$4*'bezirksw Umlage § 2 PLAN'!E17</f>
        <v>24972.571952566563</v>
      </c>
      <c r="G17" s="91">
        <f>'Grunddaten § 2 SPU_40% PLAN'!$C$4*'bezirksw Umlage § 2 PLAN'!E17</f>
        <v>1005848.877886823</v>
      </c>
      <c r="H17" s="91">
        <f>'Grunddaten § 2 SPU_40% PLAN'!$D$4*'bezirksw Umlage § 2 PLAN'!E17</f>
        <v>45971.977809676289</v>
      </c>
      <c r="I17" s="91">
        <f>'Grunddaten § 2 SPU_40% PLAN'!$E$4*'bezirksw Umlage § 2 PLAN'!E17</f>
        <v>1228058.0371787127</v>
      </c>
      <c r="J17" s="91">
        <f>'Grunddaten § 2 SPU_40% PLAN'!$F$4*'bezirksw Umlage § 2 PLAN'!E17</f>
        <v>91729.862468300271</v>
      </c>
      <c r="K17" s="91">
        <f>'Grunddaten § 2 SPU_40% PLAN'!$G$4*'bezirksw Umlage § 2 PLAN'!E17</f>
        <v>399914.88430826645</v>
      </c>
      <c r="L17" s="91">
        <f>'Grunddaten § 2 SPU_40% PLAN'!$H$4*'bezirksw Umlage § 2 PLAN'!E17</f>
        <v>3812.4563909485842</v>
      </c>
      <c r="M17" s="91">
        <f>'Grunddaten § 2 SPU_40% PLAN'!$I$4*'bezirksw Umlage § 2 PLAN'!E17</f>
        <v>2485.9573889432777</v>
      </c>
      <c r="N17" s="83"/>
      <c r="O17" s="83"/>
    </row>
    <row r="18" spans="1:15" x14ac:dyDescent="0.25">
      <c r="A18" s="82">
        <v>60351</v>
      </c>
      <c r="B18" s="82" t="s">
        <v>18</v>
      </c>
      <c r="C18" s="82" t="s">
        <v>5</v>
      </c>
      <c r="D18" s="83">
        <v>6018290.1399999997</v>
      </c>
      <c r="E18" s="11">
        <f t="shared" si="0"/>
        <v>6.4021808224150573E-2</v>
      </c>
      <c r="F18" s="91">
        <f>'Grunddaten § 2 SPU_40% PLAN'!$B$4*'bezirksw Umlage § 2 PLAN'!E18</f>
        <v>13016.914048134295</v>
      </c>
      <c r="G18" s="91">
        <f>'Grunddaten § 2 SPU_40% PLAN'!$C$4*'bezirksw Umlage § 2 PLAN'!E18</f>
        <v>524297.15344235743</v>
      </c>
      <c r="H18" s="91">
        <f>'Grunddaten § 2 SPU_40% PLAN'!$D$4*'bezirksw Umlage § 2 PLAN'!E18</f>
        <v>23962.82148702714</v>
      </c>
      <c r="I18" s="91">
        <f>'Grunddaten § 2 SPU_40% PLAN'!$E$4*'bezirksw Umlage § 2 PLAN'!E18</f>
        <v>640123.32996533404</v>
      </c>
      <c r="J18" s="91">
        <f>'Grunddaten § 2 SPU_40% PLAN'!$F$4*'bezirksw Umlage § 2 PLAN'!E18</f>
        <v>47814.047254124613</v>
      </c>
      <c r="K18" s="91">
        <f>'Grunddaten § 2 SPU_40% PLAN'!$G$4*'bezirksw Umlage § 2 PLAN'!E18</f>
        <v>208455.00757783427</v>
      </c>
      <c r="L18" s="91">
        <f>'Grunddaten § 2 SPU_40% PLAN'!$H$4*'bezirksw Umlage § 2 PLAN'!E18</f>
        <v>1987.2369272776339</v>
      </c>
      <c r="M18" s="91">
        <f>'Grunddaten § 2 SPU_40% PLAN'!$I$4*'bezirksw Umlage § 2 PLAN'!E18</f>
        <v>1295.8013984568076</v>
      </c>
      <c r="N18" s="83"/>
      <c r="O18" s="83"/>
    </row>
    <row r="19" spans="1:15" x14ac:dyDescent="0.25">
      <c r="A19" s="82">
        <v>60608</v>
      </c>
      <c r="B19" s="82" t="s">
        <v>19</v>
      </c>
      <c r="C19" s="82" t="s">
        <v>20</v>
      </c>
      <c r="D19" s="83">
        <v>11379231.74</v>
      </c>
      <c r="E19" s="11">
        <f>D19/SUM($D$19:$D$54)</f>
        <v>4.3650203991824822E-2</v>
      </c>
      <c r="F19" s="91">
        <f>'Grunddaten § 2 SPU_40% PLAN'!$B$5*'bezirksw Umlage § 2 PLAN'!E19</f>
        <v>5819.445196190085</v>
      </c>
      <c r="G19" s="91">
        <f>'Grunddaten § 2 SPU_40% PLAN'!$C$5*'bezirksw Umlage § 2 PLAN'!E19</f>
        <v>601182.05707757687</v>
      </c>
      <c r="H19" s="91">
        <f>'Grunddaten § 2 SPU_40% PLAN'!$D$5*'bezirksw Umlage § 2 PLAN'!E19</f>
        <v>42153.080853107276</v>
      </c>
      <c r="I19" s="91">
        <f>'Grunddaten § 2 SPU_40% PLAN'!$E$5*'bezirksw Umlage § 2 PLAN'!E19</f>
        <v>1009138.5900380401</v>
      </c>
      <c r="J19" s="91">
        <f>'Grunddaten § 2 SPU_40% PLAN'!$F$5*'bezirksw Umlage § 2 PLAN'!E19</f>
        <v>53633.878648834994</v>
      </c>
      <c r="K19" s="91">
        <f>'Grunddaten § 2 SPU_40% PLAN'!$G$5*'bezirksw Umlage § 2 PLAN'!E19</f>
        <v>320797.57119303831</v>
      </c>
      <c r="L19" s="91">
        <f>'Grunddaten § 2 SPU_40% PLAN'!$H$5*'bezirksw Umlage § 2 PLAN'!E19</f>
        <v>4066.4530038784005</v>
      </c>
      <c r="M19" s="91">
        <f>'Grunddaten § 2 SPU_40% PLAN'!$I$5*'bezirksw Umlage § 2 PLAN'!E19</f>
        <v>2886.1514879394572</v>
      </c>
      <c r="N19" s="83"/>
      <c r="O19" s="83"/>
    </row>
    <row r="20" spans="1:15" x14ac:dyDescent="0.25">
      <c r="A20" s="82">
        <v>60611</v>
      </c>
      <c r="B20" s="82" t="s">
        <v>21</v>
      </c>
      <c r="C20" s="82" t="s">
        <v>20</v>
      </c>
      <c r="D20" s="83">
        <v>6450233.75</v>
      </c>
      <c r="E20" s="11">
        <f t="shared" ref="E20:E54" si="1">D20/SUM($D$19:$D$54)</f>
        <v>2.4742796826321876E-2</v>
      </c>
      <c r="F20" s="91">
        <f>'Grunddaten § 2 SPU_40% PLAN'!$B$5*'bezirksw Umlage § 2 PLAN'!E20</f>
        <v>3298.7096728852325</v>
      </c>
      <c r="G20" s="91">
        <f>'Grunddaten § 2 SPU_40% PLAN'!$C$5*'bezirksw Umlage § 2 PLAN'!E20</f>
        <v>340775.62379059277</v>
      </c>
      <c r="H20" s="91">
        <f>'Grunddaten § 2 SPU_40% PLAN'!$D$5*'bezirksw Umlage § 2 PLAN'!E20</f>
        <v>23894.163595370395</v>
      </c>
      <c r="I20" s="91">
        <f>'Grunddaten § 2 SPU_40% PLAN'!$E$5*'bezirksw Umlage § 2 PLAN'!E20</f>
        <v>572022.7815564971</v>
      </c>
      <c r="J20" s="91">
        <f>'Grunddaten § 2 SPU_40% PLAN'!$F$5*'bezirksw Umlage § 2 PLAN'!E20</f>
        <v>30401.969316438215</v>
      </c>
      <c r="K20" s="91">
        <f>'Grunddaten § 2 SPU_40% PLAN'!$G$5*'bezirksw Umlage § 2 PLAN'!E20</f>
        <v>181841.74185975085</v>
      </c>
      <c r="L20" s="91">
        <f>'Grunddaten § 2 SPU_40% PLAN'!$H$5*'bezirksw Umlage § 2 PLAN'!E20</f>
        <v>2305.0389523401459</v>
      </c>
      <c r="M20" s="91">
        <f>'Grunddaten § 2 SPU_40% PLAN'!$I$5*'bezirksw Umlage § 2 PLAN'!E20</f>
        <v>1635.9937261564025</v>
      </c>
      <c r="N20" s="83"/>
      <c r="O20" s="83"/>
    </row>
    <row r="21" spans="1:15" x14ac:dyDescent="0.25">
      <c r="A21" s="82">
        <v>60613</v>
      </c>
      <c r="B21" s="82" t="s">
        <v>22</v>
      </c>
      <c r="C21" s="82" t="s">
        <v>20</v>
      </c>
      <c r="D21" s="83">
        <v>15947875.68</v>
      </c>
      <c r="E21" s="11">
        <f t="shared" si="1"/>
        <v>6.1175309772561318E-2</v>
      </c>
      <c r="F21" s="91">
        <f>'Grunddaten § 2 SPU_40% PLAN'!$B$5*'bezirksw Umlage § 2 PLAN'!E21</f>
        <v>8155.892298877875</v>
      </c>
      <c r="G21" s="91">
        <f>'Grunddaten § 2 SPU_40% PLAN'!$C$5*'bezirksw Umlage § 2 PLAN'!E21</f>
        <v>842550.43981728947</v>
      </c>
      <c r="H21" s="91">
        <f>'Grunddaten § 2 SPU_40% PLAN'!$D$5*'bezirksw Umlage § 2 PLAN'!E21</f>
        <v>59077.107166317641</v>
      </c>
      <c r="I21" s="91">
        <f>'Grunddaten § 2 SPU_40% PLAN'!$E$5*'bezirksw Umlage § 2 PLAN'!E21</f>
        <v>1414297.3045574997</v>
      </c>
      <c r="J21" s="91">
        <f>'Grunddaten § 2 SPU_40% PLAN'!$F$5*'bezirksw Umlage § 2 PLAN'!E21</f>
        <v>75167.326623741537</v>
      </c>
      <c r="K21" s="91">
        <f>'Grunddaten § 2 SPU_40% PLAN'!$G$5*'bezirksw Umlage § 2 PLAN'!E21</f>
        <v>449594.48060528946</v>
      </c>
      <c r="L21" s="91">
        <f>'Grunddaten § 2 SPU_40% PLAN'!$H$5*'bezirksw Umlage § 2 PLAN'!E21</f>
        <v>5699.0918584118126</v>
      </c>
      <c r="M21" s="91">
        <f>'Grunddaten § 2 SPU_40% PLAN'!$I$5*'bezirksw Umlage § 2 PLAN'!E21</f>
        <v>4044.9114821617545</v>
      </c>
      <c r="N21" s="83"/>
      <c r="O21" s="83"/>
    </row>
    <row r="22" spans="1:15" x14ac:dyDescent="0.25">
      <c r="A22" s="82">
        <v>60617</v>
      </c>
      <c r="B22" s="82" t="s">
        <v>23</v>
      </c>
      <c r="C22" s="82" t="s">
        <v>20</v>
      </c>
      <c r="D22" s="83">
        <v>12579474.6</v>
      </c>
      <c r="E22" s="11">
        <f t="shared" si="1"/>
        <v>4.8254279809576923E-2</v>
      </c>
      <c r="F22" s="91">
        <f>'Grunddaten § 2 SPU_40% PLAN'!$B$5*'bezirksw Umlage § 2 PLAN'!E22</f>
        <v>6433.260584212795</v>
      </c>
      <c r="G22" s="91">
        <f>'Grunddaten § 2 SPU_40% PLAN'!$C$5*'bezirksw Umlage § 2 PLAN'!E22</f>
        <v>664592.70623687364</v>
      </c>
      <c r="H22" s="91">
        <f>'Grunddaten § 2 SPU_40% PLAN'!$D$5*'bezirksw Umlage § 2 PLAN'!E22</f>
        <v>46599.245188006797</v>
      </c>
      <c r="I22" s="91">
        <f>'Grunddaten § 2 SPU_40% PLAN'!$E$5*'bezirksw Umlage § 2 PLAN'!E22</f>
        <v>1115579.1138904546</v>
      </c>
      <c r="J22" s="91">
        <f>'Grunddaten § 2 SPU_40% PLAN'!$F$5*'bezirksw Umlage § 2 PLAN'!E22</f>
        <v>59290.99868762336</v>
      </c>
      <c r="K22" s="91">
        <f>'Grunddaten § 2 SPU_40% PLAN'!$G$5*'bezirksw Umlage § 2 PLAN'!E22</f>
        <v>354634.21351892751</v>
      </c>
      <c r="L22" s="91">
        <f>'Grunddaten § 2 SPU_40% PLAN'!$H$5*'bezirksw Umlage § 2 PLAN'!E22</f>
        <v>4495.3687070601864</v>
      </c>
      <c r="M22" s="91">
        <f>'Grunddaten § 2 SPU_40% PLAN'!$I$5*'bezirksw Umlage § 2 PLAN'!E22</f>
        <v>3190.5729810092262</v>
      </c>
      <c r="N22" s="83"/>
      <c r="O22" s="83"/>
    </row>
    <row r="23" spans="1:15" x14ac:dyDescent="0.25">
      <c r="A23" s="82">
        <v>60618</v>
      </c>
      <c r="B23" s="82" t="s">
        <v>24</v>
      </c>
      <c r="C23" s="82" t="s">
        <v>20</v>
      </c>
      <c r="D23" s="83">
        <v>1966142.79</v>
      </c>
      <c r="E23" s="11">
        <f t="shared" si="1"/>
        <v>7.5420323464258391E-3</v>
      </c>
      <c r="F23" s="91">
        <f>'Grunddaten § 2 SPU_40% PLAN'!$B$5*'bezirksw Umlage § 2 PLAN'!E23</f>
        <v>1005.5037524254928</v>
      </c>
      <c r="G23" s="91">
        <f>'Grunddaten § 2 SPU_40% PLAN'!$C$5*'bezirksw Umlage § 2 PLAN'!E23</f>
        <v>103874.30311709657</v>
      </c>
      <c r="H23" s="91">
        <f>'Grunddaten § 2 SPU_40% PLAN'!$D$5*'bezirksw Umlage § 2 PLAN'!E23</f>
        <v>7283.354262334753</v>
      </c>
      <c r="I23" s="91">
        <f>'Grunddaten § 2 SPU_40% PLAN'!$E$5*'bezirksw Umlage § 2 PLAN'!E23</f>
        <v>174362.43572925584</v>
      </c>
      <c r="J23" s="91">
        <f>'Grunddaten § 2 SPU_40% PLAN'!$F$5*'bezirksw Umlage § 2 PLAN'!E23</f>
        <v>9267.0459847003567</v>
      </c>
      <c r="K23" s="91">
        <f>'Grunddaten § 2 SPU_40% PLAN'!$G$5*'bezirksw Umlage § 2 PLAN'!E23</f>
        <v>55428.507482940491</v>
      </c>
      <c r="L23" s="91">
        <f>'Grunddaten § 2 SPU_40% PLAN'!$H$5*'bezirksw Umlage § 2 PLAN'!E23</f>
        <v>702.61573339303118</v>
      </c>
      <c r="M23" s="91">
        <f>'Grunddaten § 2 SPU_40% PLAN'!$I$5*'bezirksw Umlage § 2 PLAN'!E23</f>
        <v>498.6791787456765</v>
      </c>
      <c r="N23" s="83"/>
      <c r="O23" s="83"/>
    </row>
    <row r="24" spans="1:15" x14ac:dyDescent="0.25">
      <c r="A24" s="82">
        <v>60619</v>
      </c>
      <c r="B24" s="82" t="s">
        <v>25</v>
      </c>
      <c r="C24" s="82" t="s">
        <v>20</v>
      </c>
      <c r="D24" s="83">
        <v>5079505.9000000004</v>
      </c>
      <c r="E24" s="11">
        <f t="shared" si="1"/>
        <v>1.948474851191296E-2</v>
      </c>
      <c r="F24" s="91">
        <f>'Grunddaten § 2 SPU_40% PLAN'!$B$5*'bezirksw Umlage § 2 PLAN'!E24</f>
        <v>2597.7066716082359</v>
      </c>
      <c r="G24" s="91">
        <f>'Grunddaten § 2 SPU_40% PLAN'!$C$5*'bezirksw Umlage § 2 PLAN'!E24</f>
        <v>268357.9942541612</v>
      </c>
      <c r="H24" s="91">
        <f>'Grunddaten § 2 SPU_40% PLAN'!$D$5*'bezirksw Umlage § 2 PLAN'!E24</f>
        <v>18816.456838986516</v>
      </c>
      <c r="I24" s="91">
        <f>'Grunddaten § 2 SPU_40% PLAN'!$E$5*'bezirksw Umlage § 2 PLAN'!E24</f>
        <v>450463.22450727283</v>
      </c>
      <c r="J24" s="91">
        <f>'Grunddaten § 2 SPU_40% PLAN'!$F$5*'bezirksw Umlage § 2 PLAN'!E24</f>
        <v>23941.300191557693</v>
      </c>
      <c r="K24" s="91">
        <f>'Grunddaten § 2 SPU_40% PLAN'!$G$5*'bezirksw Umlage § 2 PLAN'!E24</f>
        <v>143198.87254363167</v>
      </c>
      <c r="L24" s="91">
        <f>'Grunddaten § 2 SPU_40% PLAN'!$H$5*'bezirksw Umlage § 2 PLAN'!E24</f>
        <v>1815.1991713698112</v>
      </c>
      <c r="M24" s="91">
        <f>'Grunddaten § 2 SPU_40% PLAN'!$I$5*'bezirksw Umlage § 2 PLAN'!E24</f>
        <v>1288.331571607685</v>
      </c>
      <c r="N24" s="83"/>
      <c r="O24" s="83"/>
    </row>
    <row r="25" spans="1:15" x14ac:dyDescent="0.25">
      <c r="A25" s="82">
        <v>60623</v>
      </c>
      <c r="B25" s="82" t="s">
        <v>26</v>
      </c>
      <c r="C25" s="82" t="s">
        <v>20</v>
      </c>
      <c r="D25" s="83">
        <v>3246695.85</v>
      </c>
      <c r="E25" s="11">
        <f t="shared" si="1"/>
        <v>1.2454174358163751E-2</v>
      </c>
      <c r="F25" s="91">
        <f>'Grunddaten § 2 SPU_40% PLAN'!$B$5*'bezirksw Umlage § 2 PLAN'!E25</f>
        <v>1660.3905254303913</v>
      </c>
      <c r="G25" s="91">
        <f>'Grunddaten § 2 SPU_40% PLAN'!$C$5*'bezirksw Umlage § 2 PLAN'!E25</f>
        <v>171527.86184563916</v>
      </c>
      <c r="H25" s="91">
        <f>'Grunddaten § 2 SPU_40% PLAN'!$D$5*'bezirksw Umlage § 2 PLAN'!E25</f>
        <v>12027.01867731695</v>
      </c>
      <c r="I25" s="91">
        <f>'Grunddaten § 2 SPU_40% PLAN'!$E$5*'bezirksw Umlage § 2 PLAN'!E25</f>
        <v>287925.06798454176</v>
      </c>
      <c r="J25" s="91">
        <f>'Grunddaten § 2 SPU_40% PLAN'!$F$5*'bezirksw Umlage § 2 PLAN'!E25</f>
        <v>15302.693117362964</v>
      </c>
      <c r="K25" s="91">
        <f>'Grunddaten § 2 SPU_40% PLAN'!$G$5*'bezirksw Umlage § 2 PLAN'!E25</f>
        <v>91529.21452696569</v>
      </c>
      <c r="L25" s="91">
        <f>'Grunddaten § 2 SPU_40% PLAN'!$H$5*'bezirksw Umlage § 2 PLAN'!E25</f>
        <v>1160.2308832065351</v>
      </c>
      <c r="M25" s="91">
        <f>'Grunddaten § 2 SPU_40% PLAN'!$I$5*'bezirksw Umlage § 2 PLAN'!E25</f>
        <v>823.47000856178715</v>
      </c>
      <c r="N25" s="83"/>
      <c r="O25" s="83"/>
    </row>
    <row r="26" spans="1:15" x14ac:dyDescent="0.25">
      <c r="A26" s="82">
        <v>60624</v>
      </c>
      <c r="B26" s="82" t="s">
        <v>27</v>
      </c>
      <c r="C26" s="82" t="s">
        <v>20</v>
      </c>
      <c r="D26" s="83">
        <v>15835078.800000001</v>
      </c>
      <c r="E26" s="11">
        <f t="shared" si="1"/>
        <v>6.0742626184236634E-2</v>
      </c>
      <c r="F26" s="91">
        <f>'Grunddaten § 2 SPU_40% PLAN'!$B$5*'bezirksw Umlage § 2 PLAN'!E26</f>
        <v>8098.2069228824284</v>
      </c>
      <c r="G26" s="91">
        <f>'Grunddaten § 2 SPU_40% PLAN'!$C$5*'bezirksw Umlage § 2 PLAN'!E26</f>
        <v>836591.20971285598</v>
      </c>
      <c r="H26" s="91">
        <f>'Grunddaten § 2 SPU_40% PLAN'!$D$5*'bezirksw Umlage § 2 PLAN'!E26</f>
        <v>58659.263843388864</v>
      </c>
      <c r="I26" s="91">
        <f>'Grunddaten § 2 SPU_40% PLAN'!$E$5*'bezirksw Umlage § 2 PLAN'!E26</f>
        <v>1404294.1965230824</v>
      </c>
      <c r="J26" s="91">
        <f>'Grunddaten § 2 SPU_40% PLAN'!$F$5*'bezirksw Umlage § 2 PLAN'!E26</f>
        <v>74635.679645095239</v>
      </c>
      <c r="K26" s="91">
        <f>'Grunddaten § 2 SPU_40% PLAN'!$G$5*'bezirksw Umlage § 2 PLAN'!E26</f>
        <v>446414.56776328658</v>
      </c>
      <c r="L26" s="91">
        <f>'Grunddaten § 2 SPU_40% PLAN'!$H$5*'bezirksw Umlage § 2 PLAN'!E26</f>
        <v>5658.7830553234844</v>
      </c>
      <c r="M26" s="91">
        <f>'Grunddaten § 2 SPU_40% PLAN'!$I$5*'bezirksw Umlage § 2 PLAN'!E26</f>
        <v>4016.3024433017263</v>
      </c>
      <c r="N26" s="83"/>
      <c r="O26" s="83"/>
    </row>
    <row r="27" spans="1:15" x14ac:dyDescent="0.25">
      <c r="A27" s="82">
        <v>60626</v>
      </c>
      <c r="B27" s="82" t="s">
        <v>28</v>
      </c>
      <c r="C27" s="82" t="s">
        <v>20</v>
      </c>
      <c r="D27" s="83">
        <v>4730701.83</v>
      </c>
      <c r="E27" s="11">
        <f t="shared" si="1"/>
        <v>1.8146752313526481E-2</v>
      </c>
      <c r="F27" s="91">
        <f>'Grunddaten § 2 SPU_40% PLAN'!$B$5*'bezirksw Umlage § 2 PLAN'!E27</f>
        <v>2419.3250184393505</v>
      </c>
      <c r="G27" s="91">
        <f>'Grunddaten § 2 SPU_40% PLAN'!$C$5*'bezirksw Umlage § 2 PLAN'!E27</f>
        <v>249930.14665329744</v>
      </c>
      <c r="H27" s="91">
        <f>'Grunddaten § 2 SPU_40% PLAN'!$D$5*'bezirksw Umlage § 2 PLAN'!E27</f>
        <v>17524.351492988622</v>
      </c>
      <c r="I27" s="91">
        <f>'Grunddaten § 2 SPU_40% PLAN'!$E$5*'bezirksw Umlage § 2 PLAN'!E27</f>
        <v>419530.4115158635</v>
      </c>
      <c r="J27" s="91">
        <f>'Grunddaten § 2 SPU_40% PLAN'!$F$5*'bezirksw Umlage § 2 PLAN'!E27</f>
        <v>22297.277502676257</v>
      </c>
      <c r="K27" s="91">
        <f>'Grunddaten § 2 SPU_40% PLAN'!$G$5*'bezirksw Umlage § 2 PLAN'!E27</f>
        <v>133365.56384275391</v>
      </c>
      <c r="L27" s="91">
        <f>'Grunddaten § 2 SPU_40% PLAN'!$H$5*'bezirksw Umlage § 2 PLAN'!E27</f>
        <v>1690.551445528127</v>
      </c>
      <c r="M27" s="91">
        <f>'Grunddaten § 2 SPU_40% PLAN'!$I$5*'bezirksw Umlage § 2 PLAN'!E27</f>
        <v>1199.8632629703709</v>
      </c>
      <c r="N27" s="83"/>
      <c r="O27" s="83"/>
    </row>
    <row r="28" spans="1:15" x14ac:dyDescent="0.25">
      <c r="A28" s="82">
        <v>60628</v>
      </c>
      <c r="B28" s="82" t="s">
        <v>29</v>
      </c>
      <c r="C28" s="82" t="s">
        <v>20</v>
      </c>
      <c r="D28" s="83">
        <v>4205212.5199999996</v>
      </c>
      <c r="E28" s="11">
        <f t="shared" si="1"/>
        <v>1.6130999747701394E-2</v>
      </c>
      <c r="F28" s="91">
        <f>'Grunddaten § 2 SPU_40% PLAN'!$B$5*'bezirksw Umlage § 2 PLAN'!E28</f>
        <v>2150.5848863635497</v>
      </c>
      <c r="G28" s="91">
        <f>'Grunddaten § 2 SPU_40% PLAN'!$C$5*'bezirksw Umlage § 2 PLAN'!E28</f>
        <v>222167.75007184982</v>
      </c>
      <c r="H28" s="91">
        <f>'Grunddaten § 2 SPU_40% PLAN'!$D$5*'bezirksw Umlage § 2 PLAN'!E28</f>
        <v>15577.735598524596</v>
      </c>
      <c r="I28" s="91">
        <f>'Grunddaten § 2 SPU_40% PLAN'!$E$5*'bezirksw Umlage § 2 PLAN'!E28</f>
        <v>372928.71172716905</v>
      </c>
      <c r="J28" s="91">
        <f>'Grunddaten § 2 SPU_40% PLAN'!$F$5*'bezirksw Umlage § 2 PLAN'!E28</f>
        <v>19820.482009995656</v>
      </c>
      <c r="K28" s="91">
        <f>'Grunddaten § 2 SPU_40% PLAN'!$G$5*'bezirksw Umlage § 2 PLAN'!E28</f>
        <v>118551.2338257869</v>
      </c>
      <c r="L28" s="91">
        <f>'Grunddaten § 2 SPU_40% PLAN'!$H$5*'bezirksw Umlage § 2 PLAN'!E28</f>
        <v>1502.7639364958618</v>
      </c>
      <c r="M28" s="91">
        <f>'Grunddaten § 2 SPU_40% PLAN'!$I$5*'bezirksw Umlage § 2 PLAN'!E28</f>
        <v>1066.5817033180163</v>
      </c>
      <c r="N28" s="83"/>
      <c r="O28" s="83"/>
    </row>
    <row r="29" spans="1:15" x14ac:dyDescent="0.25">
      <c r="A29" s="82">
        <v>60629</v>
      </c>
      <c r="B29" s="82" t="s">
        <v>30</v>
      </c>
      <c r="C29" s="82" t="s">
        <v>20</v>
      </c>
      <c r="D29" s="83">
        <v>8755844.1899999995</v>
      </c>
      <c r="E29" s="11">
        <f t="shared" si="1"/>
        <v>3.3587011298017042E-2</v>
      </c>
      <c r="F29" s="91">
        <f>'Grunddaten § 2 SPU_40% PLAN'!$B$5*'bezirksw Umlage § 2 PLAN'!E29</f>
        <v>4477.8203462516321</v>
      </c>
      <c r="G29" s="91">
        <f>'Grunddaten § 2 SPU_40% PLAN'!$C$5*'bezirksw Umlage § 2 PLAN'!E29</f>
        <v>462584.51729140629</v>
      </c>
      <c r="H29" s="91">
        <f>'Grunddaten § 2 SPU_40% PLAN'!$D$5*'bezirksw Umlage § 2 PLAN'!E29</f>
        <v>32435.037488592312</v>
      </c>
      <c r="I29" s="91">
        <f>'Grunddaten § 2 SPU_40% PLAN'!$E$5*'bezirksw Umlage § 2 PLAN'!E29</f>
        <v>776490.05331614451</v>
      </c>
      <c r="J29" s="91">
        <f>'Grunddaten § 2 SPU_40% PLAN'!$F$5*'bezirksw Umlage § 2 PLAN'!E29</f>
        <v>41269.0325220995</v>
      </c>
      <c r="K29" s="91">
        <f>'Grunddaten § 2 SPU_40% PLAN'!$G$5*'bezirksw Umlage § 2 PLAN'!E29</f>
        <v>246840.35039229068</v>
      </c>
      <c r="L29" s="91">
        <f>'Grunddaten § 2 SPU_40% PLAN'!$H$5*'bezirksw Umlage § 2 PLAN'!E29</f>
        <v>3128.9659725232677</v>
      </c>
      <c r="M29" s="91">
        <f>'Grunddaten § 2 SPU_40% PLAN'!$I$5*'bezirksw Umlage § 2 PLAN'!E29</f>
        <v>2220.7731870248867</v>
      </c>
      <c r="N29" s="83"/>
      <c r="O29" s="83"/>
    </row>
    <row r="30" spans="1:15" x14ac:dyDescent="0.25">
      <c r="A30" s="82">
        <v>60632</v>
      </c>
      <c r="B30" s="82" t="s">
        <v>31</v>
      </c>
      <c r="C30" s="82" t="s">
        <v>20</v>
      </c>
      <c r="D30" s="83">
        <v>4554923.67</v>
      </c>
      <c r="E30" s="11">
        <f t="shared" si="1"/>
        <v>1.7472475462802322E-2</v>
      </c>
      <c r="F30" s="91">
        <f>'Grunddaten § 2 SPU_40% PLAN'!$B$5*'bezirksw Umlage § 2 PLAN'!E30</f>
        <v>2329.4304287008054</v>
      </c>
      <c r="G30" s="91">
        <f>'Grunddaten § 2 SPU_40% PLAN'!$C$5*'bezirksw Umlage § 2 PLAN'!E30</f>
        <v>240643.52008371579</v>
      </c>
      <c r="H30" s="91">
        <f>'Grunddaten § 2 SPU_40% PLAN'!$D$5*'bezirksw Umlage § 2 PLAN'!E30</f>
        <v>16873.201120099708</v>
      </c>
      <c r="I30" s="91">
        <f>'Grunddaten § 2 SPU_40% PLAN'!$E$5*'bezirksw Umlage § 2 PLAN'!E30</f>
        <v>403941.96683041583</v>
      </c>
      <c r="J30" s="91">
        <f>'Grunddaten § 2 SPU_40% PLAN'!$F$5*'bezirksw Umlage § 2 PLAN'!E30</f>
        <v>21468.78005065447</v>
      </c>
      <c r="K30" s="91">
        <f>'Grunddaten § 2 SPU_40% PLAN'!$G$5*'bezirksw Umlage § 2 PLAN'!E30</f>
        <v>128410.11446926385</v>
      </c>
      <c r="L30" s="91">
        <f>'Grunddaten § 2 SPU_40% PLAN'!$H$5*'bezirksw Umlage § 2 PLAN'!E30</f>
        <v>1627.7358141146642</v>
      </c>
      <c r="M30" s="91">
        <f>'Grunddaten § 2 SPU_40% PLAN'!$I$5*'bezirksw Umlage § 2 PLAN'!E30</f>
        <v>1155.2800776004894</v>
      </c>
      <c r="N30" s="83"/>
      <c r="O30" s="83"/>
    </row>
    <row r="31" spans="1:15" x14ac:dyDescent="0.25">
      <c r="A31" s="82">
        <v>60639</v>
      </c>
      <c r="B31" s="82" t="s">
        <v>32</v>
      </c>
      <c r="C31" s="82" t="s">
        <v>20</v>
      </c>
      <c r="D31" s="83">
        <v>1915557.49</v>
      </c>
      <c r="E31" s="11">
        <f t="shared" si="1"/>
        <v>7.3479894870800769E-3</v>
      </c>
      <c r="F31" s="91">
        <f>'Grunddaten § 2 SPU_40% PLAN'!$B$5*'bezirksw Umlage § 2 PLAN'!E31</f>
        <v>979.63395841751583</v>
      </c>
      <c r="G31" s="91">
        <f>'Grunddaten § 2 SPU_40% PLAN'!$C$5*'bezirksw Umlage § 2 PLAN'!E31</f>
        <v>101201.8050603968</v>
      </c>
      <c r="H31" s="91">
        <f>'Grunddaten § 2 SPU_40% PLAN'!$D$5*'bezirksw Umlage § 2 PLAN'!E31</f>
        <v>7095.966722507861</v>
      </c>
      <c r="I31" s="91">
        <f>'Grunddaten § 2 SPU_40% PLAN'!$E$5*'bezirksw Umlage § 2 PLAN'!E31</f>
        <v>169876.4054343274</v>
      </c>
      <c r="J31" s="91">
        <f>'Grunddaten § 2 SPU_40% PLAN'!$F$5*'bezirksw Umlage § 2 PLAN'!E31</f>
        <v>9028.6216425650327</v>
      </c>
      <c r="K31" s="91">
        <f>'Grunddaten § 2 SPU_40% PLAN'!$G$5*'bezirksw Umlage § 2 PLAN'!E31</f>
        <v>54002.432177607865</v>
      </c>
      <c r="L31" s="91">
        <f>'Grunddaten § 2 SPU_40% PLAN'!$H$5*'bezirksw Umlage § 2 PLAN'!E31</f>
        <v>684.53870061637997</v>
      </c>
      <c r="M31" s="91">
        <f>'Grunddaten § 2 SPU_40% PLAN'!$I$5*'bezirksw Umlage § 2 PLAN'!E31</f>
        <v>485.84906488573466</v>
      </c>
      <c r="N31" s="83"/>
      <c r="O31" s="83"/>
    </row>
    <row r="32" spans="1:15" x14ac:dyDescent="0.25">
      <c r="A32" s="82">
        <v>60641</v>
      </c>
      <c r="B32" s="82" t="s">
        <v>33</v>
      </c>
      <c r="C32" s="82" t="s">
        <v>20</v>
      </c>
      <c r="D32" s="83">
        <v>1425933.94</v>
      </c>
      <c r="E32" s="11">
        <f t="shared" si="1"/>
        <v>5.4698163093975698E-3</v>
      </c>
      <c r="F32" s="91">
        <f>'Grunddaten § 2 SPU_40% PLAN'!$B$5*'bezirksw Umlage § 2 PLAN'!E32</f>
        <v>729.23591036888399</v>
      </c>
      <c r="G32" s="91">
        <f>'Grunddaten § 2 SPU_40% PLAN'!$C$5*'bezirksw Umlage § 2 PLAN'!E32</f>
        <v>75334.250931243805</v>
      </c>
      <c r="H32" s="91">
        <f>'Grunddaten § 2 SPU_40% PLAN'!$D$5*'bezirksw Umlage § 2 PLAN'!E32</f>
        <v>5282.2114917232375</v>
      </c>
      <c r="I32" s="91">
        <f>'Grunddaten § 2 SPU_40% PLAN'!$E$5*'bezirksw Umlage § 2 PLAN'!E32</f>
        <v>126455.37050104816</v>
      </c>
      <c r="J32" s="91">
        <f>'Grunddaten § 2 SPU_40% PLAN'!$F$5*'bezirksw Umlage § 2 PLAN'!E32</f>
        <v>6720.8726956829823</v>
      </c>
      <c r="K32" s="91">
        <f>'Grunddaten § 2 SPU_40% PLAN'!$G$5*'bezirksw Umlage § 2 PLAN'!E32</f>
        <v>40199.211606329372</v>
      </c>
      <c r="L32" s="91">
        <f>'Grunddaten § 2 SPU_40% PLAN'!$H$5*'bezirksw Umlage § 2 PLAN'!E32</f>
        <v>509.56808738347758</v>
      </c>
      <c r="M32" s="91">
        <f>'Grunddaten § 2 SPU_40% PLAN'!$I$5*'bezirksw Umlage § 2 PLAN'!E32</f>
        <v>361.66425437736734</v>
      </c>
      <c r="N32" s="83"/>
      <c r="O32" s="83"/>
    </row>
    <row r="33" spans="1:15" x14ac:dyDescent="0.25">
      <c r="A33" s="82">
        <v>60642</v>
      </c>
      <c r="B33" s="82" t="s">
        <v>34</v>
      </c>
      <c r="C33" s="82" t="s">
        <v>20</v>
      </c>
      <c r="D33" s="83">
        <v>2863599.3</v>
      </c>
      <c r="E33" s="11">
        <f t="shared" si="1"/>
        <v>1.0984633800580876E-2</v>
      </c>
      <c r="F33" s="91">
        <f>'Grunddaten § 2 SPU_40% PLAN'!$B$5*'bezirksw Umlage § 2 PLAN'!E33</f>
        <v>1464.4713782934425</v>
      </c>
      <c r="G33" s="91">
        <f>'Grunddaten § 2 SPU_40% PLAN'!$C$5*'bezirksw Umlage § 2 PLAN'!E33</f>
        <v>151288.29055905217</v>
      </c>
      <c r="H33" s="91">
        <f>'Grunddaten § 2 SPU_40% PLAN'!$D$5*'bezirksw Umlage § 2 PLAN'!E33</f>
        <v>10607.880705995831</v>
      </c>
      <c r="I33" s="91">
        <f>'Grunddaten § 2 SPU_40% PLAN'!$E$5*'bezirksw Umlage § 2 PLAN'!E33</f>
        <v>253951.11252351713</v>
      </c>
      <c r="J33" s="91">
        <f>'Grunddaten § 2 SPU_40% PLAN'!$F$5*'bezirksw Umlage § 2 PLAN'!E33</f>
        <v>13497.039243449735</v>
      </c>
      <c r="K33" s="91">
        <f>'Grunddaten § 2 SPU_40% PLAN'!$G$5*'bezirksw Umlage § 2 PLAN'!E33</f>
        <v>80729.149497933031</v>
      </c>
      <c r="L33" s="91">
        <f>'Grunddaten § 2 SPU_40% PLAN'!$H$5*'bezirksw Umlage § 2 PLAN'!E33</f>
        <v>1023.3284848621145</v>
      </c>
      <c r="M33" s="91">
        <f>'Grunddaten § 2 SPU_40% PLAN'!$I$5*'bezirksw Umlage § 2 PLAN'!E33</f>
        <v>726.30398689440756</v>
      </c>
      <c r="N33" s="83"/>
      <c r="O33" s="83"/>
    </row>
    <row r="34" spans="1:15" x14ac:dyDescent="0.25">
      <c r="A34" s="82">
        <v>60645</v>
      </c>
      <c r="B34" s="82" t="s">
        <v>35</v>
      </c>
      <c r="C34" s="82" t="s">
        <v>20</v>
      </c>
      <c r="D34" s="83">
        <v>4244628.7200000007</v>
      </c>
      <c r="E34" s="11">
        <f t="shared" si="1"/>
        <v>1.6282198458642014E-2</v>
      </c>
      <c r="F34" s="91">
        <f>'Grunddaten § 2 SPU_40% PLAN'!$B$5*'bezirksw Umlage § 2 PLAN'!E34</f>
        <v>2170.7426985061534</v>
      </c>
      <c r="G34" s="91">
        <f>'Grunddaten § 2 SPU_40% PLAN'!$C$5*'bezirksw Umlage § 2 PLAN'!E34</f>
        <v>224250.16764973293</v>
      </c>
      <c r="H34" s="91">
        <f>'Grunddaten § 2 SPU_40% PLAN'!$D$5*'bezirksw Umlage § 2 PLAN'!E34</f>
        <v>15723.748466834655</v>
      </c>
      <c r="I34" s="91">
        <f>'Grunddaten § 2 SPU_40% PLAN'!$E$5*'bezirksw Umlage § 2 PLAN'!E34</f>
        <v>376424.23843771464</v>
      </c>
      <c r="J34" s="91">
        <f>'Grunddaten § 2 SPU_40% PLAN'!$F$5*'bezirksw Umlage § 2 PLAN'!E34</f>
        <v>20006.262890102615</v>
      </c>
      <c r="K34" s="91">
        <f>'Grunddaten § 2 SPU_40% PLAN'!$G$5*'bezirksw Umlage § 2 PLAN'!E34</f>
        <v>119662.43548812858</v>
      </c>
      <c r="L34" s="91">
        <f>'Grunddaten § 2 SPU_40% PLAN'!$H$5*'bezirksw Umlage § 2 PLAN'!E34</f>
        <v>1516.84960840709</v>
      </c>
      <c r="M34" s="91">
        <f>'Grunddaten § 2 SPU_40% PLAN'!$I$5*'bezirksw Umlage § 2 PLAN'!E34</f>
        <v>1076.57896208541</v>
      </c>
      <c r="N34" s="83"/>
      <c r="O34" s="83"/>
    </row>
    <row r="35" spans="1:15" x14ac:dyDescent="0.25">
      <c r="A35" s="82">
        <v>60646</v>
      </c>
      <c r="B35" s="82" t="s">
        <v>36</v>
      </c>
      <c r="C35" s="82" t="s">
        <v>20</v>
      </c>
      <c r="D35" s="83">
        <v>3503393.87</v>
      </c>
      <c r="E35" s="11">
        <f t="shared" si="1"/>
        <v>1.3438856030293711E-2</v>
      </c>
      <c r="F35" s="91">
        <f>'Grunddaten § 2 SPU_40% PLAN'!$B$5*'bezirksw Umlage § 2 PLAN'!E35</f>
        <v>1791.6682859587575</v>
      </c>
      <c r="G35" s="91">
        <f>'Grunddaten § 2 SPU_40% PLAN'!$C$5*'bezirksw Umlage § 2 PLAN'!E35</f>
        <v>185089.60724615428</v>
      </c>
      <c r="H35" s="91">
        <f>'Grunddaten § 2 SPU_40% PLAN'!$D$5*'bezirksw Umlage § 2 PLAN'!E35</f>
        <v>12977.927547012976</v>
      </c>
      <c r="I35" s="91">
        <f>'Grunddaten § 2 SPU_40% PLAN'!$E$5*'bezirksw Umlage § 2 PLAN'!E35</f>
        <v>310689.68723891303</v>
      </c>
      <c r="J35" s="91">
        <f>'Grunddaten § 2 SPU_40% PLAN'!$F$5*'bezirksw Umlage § 2 PLAN'!E35</f>
        <v>16512.591181542488</v>
      </c>
      <c r="K35" s="91">
        <f>'Grunddaten § 2 SPU_40% PLAN'!$G$5*'bezirksw Umlage § 2 PLAN'!E35</f>
        <v>98765.915846316959</v>
      </c>
      <c r="L35" s="91">
        <f>'Grunddaten § 2 SPU_40% PLAN'!$H$5*'bezirksw Umlage § 2 PLAN'!E35</f>
        <v>1251.9638277821621</v>
      </c>
      <c r="M35" s="91">
        <f>'Grunddaten § 2 SPU_40% PLAN'!$I$5*'bezirksw Umlage § 2 PLAN'!E35</f>
        <v>888.57716072302014</v>
      </c>
      <c r="N35" s="83"/>
      <c r="O35" s="83"/>
    </row>
    <row r="36" spans="1:15" x14ac:dyDescent="0.25">
      <c r="A36" s="82">
        <v>60647</v>
      </c>
      <c r="B36" s="82" t="s">
        <v>37</v>
      </c>
      <c r="C36" s="82" t="s">
        <v>20</v>
      </c>
      <c r="D36" s="83">
        <v>787346.26</v>
      </c>
      <c r="E36" s="11">
        <f t="shared" si="1"/>
        <v>3.0202236536225374E-3</v>
      </c>
      <c r="F36" s="91">
        <f>'Grunddaten § 2 SPU_40% PLAN'!$B$5*'bezirksw Umlage § 2 PLAN'!E36</f>
        <v>402.6562175009567</v>
      </c>
      <c r="G36" s="91">
        <f>'Grunddaten § 2 SPU_40% PLAN'!$C$5*'bezirksw Umlage § 2 PLAN'!E36</f>
        <v>41596.696071780389</v>
      </c>
      <c r="H36" s="91">
        <f>'Grunddaten § 2 SPU_40% PLAN'!$D$5*'bezirksw Umlage § 2 PLAN'!E36</f>
        <v>2916.6354386215903</v>
      </c>
      <c r="I36" s="91">
        <f>'Grunddaten § 2 SPU_40% PLAN'!$E$5*'bezirksw Umlage § 2 PLAN'!E36</f>
        <v>69823.825794422577</v>
      </c>
      <c r="J36" s="91">
        <f>'Grunddaten § 2 SPU_40% PLAN'!$F$5*'bezirksw Umlage § 2 PLAN'!E36</f>
        <v>3711.0092076790843</v>
      </c>
      <c r="K36" s="91">
        <f>'Grunddaten § 2 SPU_40% PLAN'!$G$5*'bezirksw Umlage § 2 PLAN'!E36</f>
        <v>22196.46929309504</v>
      </c>
      <c r="L36" s="91">
        <f>'Grunddaten § 2 SPU_40% PLAN'!$H$5*'bezirksw Umlage § 2 PLAN'!E36</f>
        <v>281.3640355714756</v>
      </c>
      <c r="M36" s="91">
        <f>'Grunddaten § 2 SPU_40% PLAN'!$I$5*'bezirksw Umlage § 2 PLAN'!E36</f>
        <v>199.69718797752216</v>
      </c>
      <c r="N36" s="83"/>
      <c r="O36" s="83"/>
    </row>
    <row r="37" spans="1:15" x14ac:dyDescent="0.25">
      <c r="A37" s="82">
        <v>60648</v>
      </c>
      <c r="B37" s="82" t="s">
        <v>38</v>
      </c>
      <c r="C37" s="82" t="s">
        <v>20</v>
      </c>
      <c r="D37" s="83">
        <v>2837574.03</v>
      </c>
      <c r="E37" s="11">
        <f t="shared" si="1"/>
        <v>1.0884802074643787E-2</v>
      </c>
      <c r="F37" s="91">
        <f>'Grunddaten § 2 SPU_40% PLAN'!$B$5*'bezirksw Umlage § 2 PLAN'!E37</f>
        <v>1451.1618125915097</v>
      </c>
      <c r="G37" s="91">
        <f>'Grunddaten § 2 SPU_40% PLAN'!$C$5*'bezirksw Umlage § 2 PLAN'!E37</f>
        <v>149913.33610587928</v>
      </c>
      <c r="H37" s="91">
        <f>'Grunddaten § 2 SPU_40% PLAN'!$D$5*'bezirksw Umlage § 2 PLAN'!E37</f>
        <v>10511.473027902974</v>
      </c>
      <c r="I37" s="91">
        <f>'Grunddaten § 2 SPU_40% PLAN'!$E$5*'bezirksw Umlage § 2 PLAN'!E37</f>
        <v>251643.12681119179</v>
      </c>
      <c r="J37" s="91">
        <f>'Grunddaten § 2 SPU_40% PLAN'!$F$5*'bezirksw Umlage § 2 PLAN'!E37</f>
        <v>13374.374005156313</v>
      </c>
      <c r="K37" s="91">
        <f>'Grunddaten § 2 SPU_40% PLAN'!$G$5*'bezirksw Umlage § 2 PLAN'!E37</f>
        <v>79995.458191138096</v>
      </c>
      <c r="L37" s="91">
        <f>'Grunddaten § 2 SPU_40% PLAN'!$H$5*'bezirksw Umlage § 2 PLAN'!E37</f>
        <v>1014.0281612738152</v>
      </c>
      <c r="M37" s="91">
        <f>'Grunddaten § 2 SPU_40% PLAN'!$I$5*'bezirksw Umlage § 2 PLAN'!E37</f>
        <v>719.70311317544713</v>
      </c>
      <c r="N37" s="83"/>
      <c r="O37" s="83"/>
    </row>
    <row r="38" spans="1:15" x14ac:dyDescent="0.25">
      <c r="A38" s="82">
        <v>60651</v>
      </c>
      <c r="B38" s="82" t="s">
        <v>39</v>
      </c>
      <c r="C38" s="82" t="s">
        <v>20</v>
      </c>
      <c r="D38" s="83">
        <v>2960369.09</v>
      </c>
      <c r="E38" s="11">
        <f t="shared" si="1"/>
        <v>1.1355838216683756E-2</v>
      </c>
      <c r="F38" s="91">
        <f>'Grunddaten § 2 SPU_40% PLAN'!$B$5*'bezirksw Umlage § 2 PLAN'!E38</f>
        <v>1513.9603510482784</v>
      </c>
      <c r="G38" s="91">
        <f>'Grunddaten § 2 SPU_40% PLAN'!$C$5*'bezirksw Umlage § 2 PLAN'!E38</f>
        <v>156400.78521110021</v>
      </c>
      <c r="H38" s="91">
        <f>'Grunddaten § 2 SPU_40% PLAN'!$D$5*'bezirksw Umlage § 2 PLAN'!E38</f>
        <v>10966.353481242098</v>
      </c>
      <c r="I38" s="91">
        <f>'Grunddaten § 2 SPU_40% PLAN'!$E$5*'bezirksw Umlage § 2 PLAN'!E38</f>
        <v>262532.89833033975</v>
      </c>
      <c r="J38" s="91">
        <f>'Grunddaten § 2 SPU_40% PLAN'!$F$5*'bezirksw Umlage § 2 PLAN'!E38</f>
        <v>13953.145533603665</v>
      </c>
      <c r="K38" s="91">
        <f>'Grunddaten § 2 SPU_40% PLAN'!$G$5*'bezirksw Umlage § 2 PLAN'!E38</f>
        <v>83457.234689109595</v>
      </c>
      <c r="L38" s="91">
        <f>'Grunddaten § 2 SPU_40% PLAN'!$H$5*'bezirksw Umlage § 2 PLAN'!E38</f>
        <v>1057.9098882662588</v>
      </c>
      <c r="M38" s="91">
        <f>'Grunddaten § 2 SPU_40% PLAN'!$I$5*'bezirksw Umlage § 2 PLAN'!E38</f>
        <v>750.8480228871299</v>
      </c>
      <c r="N38" s="83"/>
      <c r="O38" s="83"/>
    </row>
    <row r="39" spans="1:15" x14ac:dyDescent="0.25">
      <c r="A39" s="82">
        <v>60653</v>
      </c>
      <c r="B39" s="82" t="s">
        <v>40</v>
      </c>
      <c r="C39" s="82" t="s">
        <v>20</v>
      </c>
      <c r="D39" s="83">
        <v>5548550.8499999996</v>
      </c>
      <c r="E39" s="11">
        <f t="shared" si="1"/>
        <v>2.1283983136590291E-2</v>
      </c>
      <c r="F39" s="91">
        <f>'Grunddaten § 2 SPU_40% PLAN'!$B$5*'bezirksw Umlage § 2 PLAN'!E39</f>
        <v>2837.5806317702177</v>
      </c>
      <c r="G39" s="91">
        <f>'Grunddaten § 2 SPU_40% PLAN'!$C$5*'bezirksw Umlage § 2 PLAN'!E39</f>
        <v>293138.34976020426</v>
      </c>
      <c r="H39" s="91">
        <f>'Grunddaten § 2 SPU_40% PLAN'!$D$5*'bezirksw Umlage § 2 PLAN'!E39</f>
        <v>20553.980966524116</v>
      </c>
      <c r="I39" s="91">
        <f>'Grunddaten § 2 SPU_40% PLAN'!$E$5*'bezirksw Umlage § 2 PLAN'!E39</f>
        <v>492059.29797887814</v>
      </c>
      <c r="J39" s="91">
        <f>'Grunddaten § 2 SPU_40% PLAN'!$F$5*'bezirksw Umlage § 2 PLAN'!E39</f>
        <v>26152.055759591221</v>
      </c>
      <c r="K39" s="91">
        <f>'Grunddaten § 2 SPU_40% PLAN'!$G$5*'bezirksw Umlage § 2 PLAN'!E39</f>
        <v>156421.95158608028</v>
      </c>
      <c r="L39" s="91">
        <f>'Grunddaten § 2 SPU_40% PLAN'!$H$5*'bezirksw Umlage § 2 PLAN'!E39</f>
        <v>1982.8158690047514</v>
      </c>
      <c r="M39" s="91">
        <f>'Grunddaten § 2 SPU_40% PLAN'!$I$5*'bezirksw Umlage § 2 PLAN'!E39</f>
        <v>1407.29696499135</v>
      </c>
      <c r="N39" s="83"/>
      <c r="O39" s="83"/>
    </row>
    <row r="40" spans="1:15" x14ac:dyDescent="0.25">
      <c r="A40" s="82">
        <v>60654</v>
      </c>
      <c r="B40" s="82" t="s">
        <v>41</v>
      </c>
      <c r="C40" s="82" t="s">
        <v>20</v>
      </c>
      <c r="D40" s="83">
        <v>3352495.82</v>
      </c>
      <c r="E40" s="11">
        <f t="shared" si="1"/>
        <v>1.2860018124979325E-2</v>
      </c>
      <c r="F40" s="91">
        <f>'Grunddaten § 2 SPU_40% PLAN'!$B$5*'bezirksw Umlage § 2 PLAN'!E40</f>
        <v>1714.4976164222435</v>
      </c>
      <c r="G40" s="91">
        <f>'Grunddaten § 2 SPU_40% PLAN'!$C$5*'bezirksw Umlage § 2 PLAN'!E40</f>
        <v>177117.43459155335</v>
      </c>
      <c r="H40" s="91">
        <f>'Grunddaten § 2 SPU_40% PLAN'!$D$5*'bezirksw Umlage § 2 PLAN'!E40</f>
        <v>12418.942736125713</v>
      </c>
      <c r="I40" s="91">
        <f>'Grunddaten § 2 SPU_40% PLAN'!$E$5*'bezirksw Umlage § 2 PLAN'!E40</f>
        <v>297307.672627047</v>
      </c>
      <c r="J40" s="91">
        <f>'Grunddaten § 2 SPU_40% PLAN'!$F$5*'bezirksw Umlage § 2 PLAN'!E40</f>
        <v>15801.361470524596</v>
      </c>
      <c r="K40" s="91">
        <f>'Grunddaten § 2 SPU_40% PLAN'!$G$5*'bezirksw Umlage § 2 PLAN'!E40</f>
        <v>94511.874005548045</v>
      </c>
      <c r="L40" s="91">
        <f>'Grunddaten § 2 SPU_40% PLAN'!$H$5*'bezirksw Umlage § 2 PLAN'!E40</f>
        <v>1198.039288523074</v>
      </c>
      <c r="M40" s="91">
        <f>'Grunddaten § 2 SPU_40% PLAN'!$I$5*'bezirksw Umlage § 2 PLAN'!E40</f>
        <v>850.30439842363296</v>
      </c>
      <c r="N40" s="83"/>
      <c r="O40" s="83"/>
    </row>
    <row r="41" spans="1:15" x14ac:dyDescent="0.25">
      <c r="A41" s="82">
        <v>60655</v>
      </c>
      <c r="B41" s="82" t="s">
        <v>42</v>
      </c>
      <c r="C41" s="82" t="s">
        <v>20</v>
      </c>
      <c r="D41" s="83">
        <v>5002716.57</v>
      </c>
      <c r="E41" s="11">
        <f t="shared" si="1"/>
        <v>1.9190188211579754E-2</v>
      </c>
      <c r="F41" s="91">
        <f>'Grunddaten § 2 SPU_40% PLAN'!$B$5*'bezirksw Umlage § 2 PLAN'!E41</f>
        <v>2558.4358923678128</v>
      </c>
      <c r="G41" s="91">
        <f>'Grunddaten § 2 SPU_40% PLAN'!$C$5*'bezirksw Umlage § 2 PLAN'!E41</f>
        <v>264301.09758259304</v>
      </c>
      <c r="H41" s="91">
        <f>'Grunddaten § 2 SPU_40% PLAN'!$D$5*'bezirksw Umlage § 2 PLAN'!E41</f>
        <v>18531.999424803831</v>
      </c>
      <c r="I41" s="91">
        <f>'Grunddaten § 2 SPU_40% PLAN'!$E$5*'bezirksw Umlage § 2 PLAN'!E41</f>
        <v>443653.35561834153</v>
      </c>
      <c r="J41" s="91">
        <f>'Grunddaten § 2 SPU_40% PLAN'!$F$5*'bezirksw Umlage § 2 PLAN'!E41</f>
        <v>23579.368059332275</v>
      </c>
      <c r="K41" s="91">
        <f>'Grunddaten § 2 SPU_40% PLAN'!$G$5*'bezirksw Umlage § 2 PLAN'!E41</f>
        <v>141034.06641959885</v>
      </c>
      <c r="L41" s="91">
        <f>'Grunddaten § 2 SPU_40% PLAN'!$H$5*'bezirksw Umlage § 2 PLAN'!E41</f>
        <v>1787.7579337907698</v>
      </c>
      <c r="M41" s="91">
        <f>'Grunddaten § 2 SPU_40% PLAN'!$I$5*'bezirksw Umlage § 2 PLAN'!E41</f>
        <v>1268.8552445496534</v>
      </c>
      <c r="N41" s="83"/>
      <c r="O41" s="83"/>
    </row>
    <row r="42" spans="1:15" x14ac:dyDescent="0.25">
      <c r="A42" s="82">
        <v>60656</v>
      </c>
      <c r="B42" s="82" t="s">
        <v>43</v>
      </c>
      <c r="C42" s="82" t="s">
        <v>20</v>
      </c>
      <c r="D42" s="83">
        <v>3690741.34</v>
      </c>
      <c r="E42" s="11">
        <f t="shared" si="1"/>
        <v>1.4157512216379281E-2</v>
      </c>
      <c r="F42" s="91">
        <f>'Grunddaten § 2 SPU_40% PLAN'!$B$5*'bezirksw Umlage § 2 PLAN'!E42</f>
        <v>1887.4795286876858</v>
      </c>
      <c r="G42" s="91">
        <f>'Grunddaten § 2 SPU_40% PLAN'!$C$5*'bezirksw Umlage § 2 PLAN'!E42</f>
        <v>194987.45799533671</v>
      </c>
      <c r="H42" s="91">
        <f>'Grunddaten § 2 SPU_40% PLAN'!$D$5*'bezirksw Umlage § 2 PLAN'!E42</f>
        <v>13671.935124235853</v>
      </c>
      <c r="I42" s="91">
        <f>'Grunddaten § 2 SPU_40% PLAN'!$E$5*'bezirksw Umlage § 2 PLAN'!E42</f>
        <v>327304.12712754065</v>
      </c>
      <c r="J42" s="91">
        <f>'Grunddaten § 2 SPU_40% PLAN'!$F$5*'bezirksw Umlage § 2 PLAN'!E42</f>
        <v>17395.618410509549</v>
      </c>
      <c r="K42" s="91">
        <f>'Grunddaten § 2 SPU_40% PLAN'!$G$5*'bezirksw Umlage § 2 PLAN'!E42</f>
        <v>104047.52138159193</v>
      </c>
      <c r="L42" s="91">
        <f>'Grunddaten § 2 SPU_40% PLAN'!$H$5*'bezirksw Umlage § 2 PLAN'!E42</f>
        <v>1318.9138380778938</v>
      </c>
      <c r="M42" s="91">
        <f>'Grunddaten § 2 SPU_40% PLAN'!$I$5*'bezirksw Umlage § 2 PLAN'!E42</f>
        <v>936.0947077469981</v>
      </c>
      <c r="N42" s="83"/>
      <c r="O42" s="83"/>
    </row>
    <row r="43" spans="1:15" x14ac:dyDescent="0.25">
      <c r="A43" s="82">
        <v>60659</v>
      </c>
      <c r="B43" s="82" t="s">
        <v>44</v>
      </c>
      <c r="C43" s="82" t="s">
        <v>20</v>
      </c>
      <c r="D43" s="83">
        <v>5444655.2599999998</v>
      </c>
      <c r="E43" s="11">
        <f t="shared" si="1"/>
        <v>2.0885444482929741E-2</v>
      </c>
      <c r="F43" s="91">
        <f>'Grunddaten § 2 SPU_40% PLAN'!$B$5*'bezirksw Umlage § 2 PLAN'!E43</f>
        <v>2784.447458464193</v>
      </c>
      <c r="G43" s="91">
        <f>'Grunddaten § 2 SPU_40% PLAN'!$C$5*'bezirksw Umlage § 2 PLAN'!E43</f>
        <v>287649.38829561521</v>
      </c>
      <c r="H43" s="91">
        <f>'Grunddaten § 2 SPU_40% PLAN'!$D$5*'bezirksw Umlage § 2 PLAN'!E43</f>
        <v>20169.111468686533</v>
      </c>
      <c r="I43" s="91">
        <f>'Grunddaten § 2 SPU_40% PLAN'!$E$5*'bezirksw Umlage § 2 PLAN'!E43</f>
        <v>482845.57849417679</v>
      </c>
      <c r="J43" s="91">
        <f>'Grunddaten § 2 SPU_40% PLAN'!$F$5*'bezirksw Umlage § 2 PLAN'!E43</f>
        <v>25662.363345065431</v>
      </c>
      <c r="K43" s="91">
        <f>'Grunddaten § 2 SPU_40% PLAN'!$G$5*'bezirksw Umlage § 2 PLAN'!E43</f>
        <v>153492.97942950588</v>
      </c>
      <c r="L43" s="91">
        <f>'Grunddaten § 2 SPU_40% PLAN'!$H$5*'bezirksw Umlage § 2 PLAN'!E43</f>
        <v>1945.6880080297346</v>
      </c>
      <c r="M43" s="91">
        <f>'Grunddaten § 2 SPU_40% PLAN'!$I$5*'bezirksw Umlage § 2 PLAN'!E43</f>
        <v>1380.9455892113144</v>
      </c>
      <c r="N43" s="83"/>
      <c r="O43" s="83"/>
    </row>
    <row r="44" spans="1:15" x14ac:dyDescent="0.25">
      <c r="A44" s="82">
        <v>60660</v>
      </c>
      <c r="B44" s="82" t="s">
        <v>45</v>
      </c>
      <c r="C44" s="82" t="s">
        <v>20</v>
      </c>
      <c r="D44" s="83">
        <v>6329704.1799999997</v>
      </c>
      <c r="E44" s="11">
        <f t="shared" si="1"/>
        <v>2.4280450998610759E-2</v>
      </c>
      <c r="F44" s="91">
        <f>'Grunddaten § 2 SPU_40% PLAN'!$B$5*'bezirksw Umlage § 2 PLAN'!E44</f>
        <v>3237.0697271347863</v>
      </c>
      <c r="G44" s="91">
        <f>'Grunddaten § 2 SPU_40% PLAN'!$C$5*'bezirksw Umlage § 2 PLAN'!E44</f>
        <v>334407.86395522841</v>
      </c>
      <c r="H44" s="91">
        <f>'Grunddaten § 2 SPU_40% PLAN'!$D$5*'bezirksw Umlage § 2 PLAN'!E44</f>
        <v>23447.675394278514</v>
      </c>
      <c r="I44" s="91">
        <f>'Grunddaten § 2 SPU_40% PLAN'!$E$5*'bezirksw Umlage § 2 PLAN'!E44</f>
        <v>561333.91932864243</v>
      </c>
      <c r="J44" s="91">
        <f>'Grunddaten § 2 SPU_40% PLAN'!$F$5*'bezirksw Umlage § 2 PLAN'!E44</f>
        <v>29833.875751013013</v>
      </c>
      <c r="K44" s="91">
        <f>'Grunddaten § 2 SPU_40% PLAN'!$G$5*'bezirksw Umlage § 2 PLAN'!E44</f>
        <v>178443.83291507009</v>
      </c>
      <c r="L44" s="91">
        <f>'Grunddaten § 2 SPU_40% PLAN'!$H$5*'bezirksw Umlage § 2 PLAN'!E44</f>
        <v>2261.9668150305783</v>
      </c>
      <c r="M44" s="91">
        <f>'Grunddaten § 2 SPU_40% PLAN'!$I$5*'bezirksw Umlage § 2 PLAN'!E44</f>
        <v>1605.4234200281433</v>
      </c>
      <c r="N44" s="83"/>
      <c r="O44" s="83"/>
    </row>
    <row r="45" spans="1:15" x14ac:dyDescent="0.25">
      <c r="A45" s="82">
        <v>60661</v>
      </c>
      <c r="B45" s="82" t="s">
        <v>46</v>
      </c>
      <c r="C45" s="82" t="s">
        <v>20</v>
      </c>
      <c r="D45" s="83">
        <v>8638623.1300000008</v>
      </c>
      <c r="E45" s="11">
        <f t="shared" si="1"/>
        <v>3.3137356760870068E-2</v>
      </c>
      <c r="F45" s="91">
        <f>'Grunddaten § 2 SPU_40% PLAN'!$B$5*'bezirksw Umlage § 2 PLAN'!E45</f>
        <v>4417.8724033591971</v>
      </c>
      <c r="G45" s="91">
        <f>'Grunddaten § 2 SPU_40% PLAN'!$C$5*'bezirksw Umlage § 2 PLAN'!E45</f>
        <v>456391.5510531062</v>
      </c>
      <c r="H45" s="91">
        <f>'Grunddaten § 2 SPU_40% PLAN'!$D$5*'bezirksw Umlage § 2 PLAN'!E45</f>
        <v>32000.805289726235</v>
      </c>
      <c r="I45" s="91">
        <f>'Grunddaten § 2 SPU_40% PLAN'!$E$5*'bezirksw Umlage § 2 PLAN'!E45</f>
        <v>766094.59798893251</v>
      </c>
      <c r="J45" s="91">
        <f>'Grunddaten § 2 SPU_40% PLAN'!$F$5*'bezirksw Umlage § 2 PLAN'!E45</f>
        <v>40716.532999216273</v>
      </c>
      <c r="K45" s="91">
        <f>'Grunddaten § 2 SPU_40% PLAN'!$G$5*'bezirksw Umlage § 2 PLAN'!E45</f>
        <v>243535.71329552718</v>
      </c>
      <c r="L45" s="91">
        <f>'Grunddaten § 2 SPU_40% PLAN'!$H$5*'bezirksw Umlage § 2 PLAN'!E45</f>
        <v>3087.0761558426557</v>
      </c>
      <c r="M45" s="91">
        <f>'Grunddaten § 2 SPU_40% PLAN'!$I$5*'bezirksw Umlage § 2 PLAN'!E45</f>
        <v>2191.0420290287288</v>
      </c>
      <c r="N45" s="83"/>
      <c r="O45" s="83"/>
    </row>
    <row r="46" spans="1:15" x14ac:dyDescent="0.25">
      <c r="A46" s="82">
        <v>60662</v>
      </c>
      <c r="B46" s="82" t="s">
        <v>47</v>
      </c>
      <c r="C46" s="82" t="s">
        <v>20</v>
      </c>
      <c r="D46" s="83">
        <v>6720886.8799999999</v>
      </c>
      <c r="E46" s="11">
        <f t="shared" si="1"/>
        <v>2.5781009651709496E-2</v>
      </c>
      <c r="F46" s="91">
        <f>'Grunddaten § 2 SPU_40% PLAN'!$B$5*'bezirksw Umlage § 2 PLAN'!E46</f>
        <v>3437.12420676591</v>
      </c>
      <c r="G46" s="91">
        <f>'Grunddaten § 2 SPU_40% PLAN'!$C$5*'bezirksw Umlage § 2 PLAN'!E46</f>
        <v>355074.63880018471</v>
      </c>
      <c r="H46" s="91">
        <f>'Grunddaten § 2 SPU_40% PLAN'!$D$5*'bezirksw Umlage § 2 PLAN'!E46</f>
        <v>24896.767596476409</v>
      </c>
      <c r="I46" s="91">
        <f>'Grunddaten § 2 SPU_40% PLAN'!$E$5*'bezirksw Umlage § 2 PLAN'!E46</f>
        <v>596024.9746955554</v>
      </c>
      <c r="J46" s="91">
        <f>'Grunddaten § 2 SPU_40% PLAN'!$F$5*'bezirksw Umlage § 2 PLAN'!E46</f>
        <v>31677.642179248491</v>
      </c>
      <c r="K46" s="91">
        <f>'Grunddaten § 2 SPU_40% PLAN'!$G$5*'bezirksw Umlage § 2 PLAN'!E46</f>
        <v>189471.85861311556</v>
      </c>
      <c r="L46" s="91">
        <f>'Grunddaten § 2 SPU_40% PLAN'!$H$5*'bezirksw Umlage § 2 PLAN'!E46</f>
        <v>2401.7588591532567</v>
      </c>
      <c r="M46" s="91">
        <f>'Grunddaten § 2 SPU_40% PLAN'!$I$5*'bezirksw Umlage § 2 PLAN'!E46</f>
        <v>1704.6403581710319</v>
      </c>
      <c r="N46" s="83"/>
      <c r="O46" s="83"/>
    </row>
    <row r="47" spans="1:15" x14ac:dyDescent="0.25">
      <c r="A47" s="82">
        <v>60663</v>
      </c>
      <c r="B47" s="82" t="s">
        <v>48</v>
      </c>
      <c r="C47" s="82" t="s">
        <v>20</v>
      </c>
      <c r="D47" s="83">
        <v>10316188.02</v>
      </c>
      <c r="E47" s="11">
        <f t="shared" si="1"/>
        <v>3.9572417697419995E-2</v>
      </c>
      <c r="F47" s="91">
        <f>'Grunddaten § 2 SPU_40% PLAN'!$B$5*'bezirksw Umlage § 2 PLAN'!E47</f>
        <v>5275.7947274200342</v>
      </c>
      <c r="G47" s="91">
        <f>'Grunddaten § 2 SPU_40% PLAN'!$C$5*'bezirksw Umlage § 2 PLAN'!E47</f>
        <v>545019.84639805346</v>
      </c>
      <c r="H47" s="91">
        <f>'Grunddaten § 2 SPU_40% PLAN'!$D$5*'bezirksw Umlage § 2 PLAN'!E47</f>
        <v>38215.155261695778</v>
      </c>
      <c r="I47" s="91">
        <f>'Grunddaten § 2 SPU_40% PLAN'!$E$5*'bezirksw Umlage § 2 PLAN'!E47</f>
        <v>914865.22736640554</v>
      </c>
      <c r="J47" s="91">
        <f>'Grunddaten § 2 SPU_40% PLAN'!$F$5*'bezirksw Umlage § 2 PLAN'!E47</f>
        <v>48623.421073173893</v>
      </c>
      <c r="K47" s="91">
        <f>'Grunddaten § 2 SPU_40% PLAN'!$G$5*'bezirksw Umlage § 2 PLAN'!E47</f>
        <v>290828.77793529484</v>
      </c>
      <c r="L47" s="91">
        <f>'Grunddaten § 2 SPU_40% PLAN'!$H$5*'bezirksw Umlage § 2 PLAN'!E47</f>
        <v>3686.5664326916467</v>
      </c>
      <c r="M47" s="91">
        <f>'Grunddaten § 2 SPU_40% PLAN'!$I$5*'bezirksw Umlage § 2 PLAN'!E47</f>
        <v>2616.5282581534102</v>
      </c>
      <c r="N47" s="83"/>
      <c r="O47" s="83"/>
    </row>
    <row r="48" spans="1:15" x14ac:dyDescent="0.25">
      <c r="A48" s="82">
        <v>60664</v>
      </c>
      <c r="B48" s="82" t="s">
        <v>49</v>
      </c>
      <c r="C48" s="82" t="s">
        <v>20</v>
      </c>
      <c r="D48" s="83">
        <v>18182268.359999999</v>
      </c>
      <c r="E48" s="11">
        <f t="shared" si="1"/>
        <v>6.9746336227449232E-2</v>
      </c>
      <c r="F48" s="91">
        <f>'Grunddaten § 2 SPU_40% PLAN'!$B$5*'bezirksw Umlage § 2 PLAN'!E48</f>
        <v>9298.5815458435318</v>
      </c>
      <c r="G48" s="91">
        <f>'Grunddaten § 2 SPU_40% PLAN'!$C$5*'bezirksw Umlage § 2 PLAN'!E48</f>
        <v>960596.79113287316</v>
      </c>
      <c r="H48" s="91">
        <f>'Grunddaten § 2 SPU_40% PLAN'!$D$5*'bezirksw Umlage § 2 PLAN'!E48</f>
        <v>67354.162898168928</v>
      </c>
      <c r="I48" s="91">
        <f>'Grunddaten § 2 SPU_40% PLAN'!$E$5*'bezirksw Umlage § 2 PLAN'!E48</f>
        <v>1612448.8081217043</v>
      </c>
      <c r="J48" s="91">
        <f>'Grunddaten § 2 SPU_40% PLAN'!$F$5*'bezirksw Umlage § 2 PLAN'!E48</f>
        <v>85698.718249391415</v>
      </c>
      <c r="K48" s="91">
        <f>'Grunddaten § 2 SPU_40% PLAN'!$G$5*'bezirksw Umlage § 2 PLAN'!E48</f>
        <v>512585.35390966811</v>
      </c>
      <c r="L48" s="91">
        <f>'Grunddaten § 2 SPU_40% PLAN'!$H$5*'bezirksw Umlage § 2 PLAN'!E48</f>
        <v>6497.5686829491706</v>
      </c>
      <c r="M48" s="91">
        <f>'Grunddaten § 2 SPU_40% PLAN'!$I$5*'bezirksw Umlage § 2 PLAN'!E48</f>
        <v>4611.627751358943</v>
      </c>
      <c r="N48" s="83"/>
      <c r="O48" s="83"/>
    </row>
    <row r="49" spans="1:15" x14ac:dyDescent="0.25">
      <c r="A49" s="82">
        <v>60665</v>
      </c>
      <c r="B49" s="82" t="s">
        <v>50</v>
      </c>
      <c r="C49" s="82" t="s">
        <v>20</v>
      </c>
      <c r="D49" s="83">
        <v>8562463.3399999999</v>
      </c>
      <c r="E49" s="11">
        <f t="shared" si="1"/>
        <v>3.2845211346712734E-2</v>
      </c>
      <c r="F49" s="91">
        <f>'Grunddaten § 2 SPU_40% PLAN'!$B$5*'bezirksw Umlage § 2 PLAN'!E49</f>
        <v>4378.9235767437422</v>
      </c>
      <c r="G49" s="91">
        <f>'Grunddaten § 2 SPU_40% PLAN'!$C$5*'bezirksw Umlage § 2 PLAN'!E49</f>
        <v>452367.91393375205</v>
      </c>
      <c r="H49" s="91">
        <f>'Grunddaten § 2 SPU_40% PLAN'!$D$5*'bezirksw Umlage § 2 PLAN'!E49</f>
        <v>31718.679935486311</v>
      </c>
      <c r="I49" s="91">
        <f>'Grunddaten § 2 SPU_40% PLAN'!$E$5*'bezirksw Umlage § 2 PLAN'!E49</f>
        <v>759340.55827392847</v>
      </c>
      <c r="J49" s="91">
        <f>'Grunddaten § 2 SPU_40% PLAN'!$F$5*'bezirksw Umlage § 2 PLAN'!E49</f>
        <v>40357.568085932871</v>
      </c>
      <c r="K49" s="91">
        <f>'Grunddaten § 2 SPU_40% PLAN'!$G$5*'bezirksw Umlage § 2 PLAN'!E49</f>
        <v>241388.65484616897</v>
      </c>
      <c r="L49" s="91">
        <f>'Grunddaten § 2 SPU_40% PLAN'!$H$5*'bezirksw Umlage § 2 PLAN'!E49</f>
        <v>3059.8598890597582</v>
      </c>
      <c r="M49" s="91">
        <f>'Grunddaten § 2 SPU_40% PLAN'!$I$5*'bezirksw Umlage § 2 PLAN'!E49</f>
        <v>2171.725374244646</v>
      </c>
      <c r="N49" s="83"/>
      <c r="O49" s="83"/>
    </row>
    <row r="50" spans="1:15" x14ac:dyDescent="0.25">
      <c r="A50" s="82">
        <v>60666</v>
      </c>
      <c r="B50" s="82" t="s">
        <v>51</v>
      </c>
      <c r="C50" s="82" t="s">
        <v>20</v>
      </c>
      <c r="D50" s="83">
        <v>3282227.19</v>
      </c>
      <c r="E50" s="11">
        <f t="shared" si="1"/>
        <v>1.2590470926731821E-2</v>
      </c>
      <c r="F50" s="91">
        <f>'Grunddaten § 2 SPU_40% PLAN'!$B$5*'bezirksw Umlage § 2 PLAN'!E50</f>
        <v>1678.5615839518864</v>
      </c>
      <c r="G50" s="91">
        <f>'Grunddaten § 2 SPU_40% PLAN'!$C$5*'bezirksw Umlage § 2 PLAN'!E50</f>
        <v>173405.03638254886</v>
      </c>
      <c r="H50" s="91">
        <f>'Grunddaten § 2 SPU_40% PLAN'!$D$5*'bezirksw Umlage § 2 PLAN'!E50</f>
        <v>12158.640519815715</v>
      </c>
      <c r="I50" s="91">
        <f>'Grunddaten § 2 SPU_40% PLAN'!$E$5*'bezirksw Umlage § 2 PLAN'!E50</f>
        <v>291076.07564209052</v>
      </c>
      <c r="J50" s="91">
        <f>'Grunddaten § 2 SPU_40% PLAN'!$F$5*'bezirksw Umlage § 2 PLAN'!E50</f>
        <v>15470.163437093923</v>
      </c>
      <c r="K50" s="91">
        <f>'Grunddaten § 2 SPU_40% PLAN'!$G$5*'bezirksw Umlage § 2 PLAN'!E50</f>
        <v>92530.896172411638</v>
      </c>
      <c r="L50" s="91">
        <f>'Grunddaten § 2 SPU_40% PLAN'!$H$5*'bezirksw Umlage § 2 PLAN'!E50</f>
        <v>1172.9282715343365</v>
      </c>
      <c r="M50" s="91">
        <f>'Grunddaten § 2 SPU_40% PLAN'!$I$5*'bezirksw Umlage § 2 PLAN'!E50</f>
        <v>832.48193767550799</v>
      </c>
      <c r="N50" s="83"/>
      <c r="O50" s="83"/>
    </row>
    <row r="51" spans="1:15" x14ac:dyDescent="0.25">
      <c r="A51" s="82">
        <v>60667</v>
      </c>
      <c r="B51" s="82" t="s">
        <v>52</v>
      </c>
      <c r="C51" s="82" t="s">
        <v>20</v>
      </c>
      <c r="D51" s="83">
        <v>16196157.890000001</v>
      </c>
      <c r="E51" s="11">
        <f t="shared" si="1"/>
        <v>6.212770878873964E-2</v>
      </c>
      <c r="F51" s="91">
        <f>'Grunddaten § 2 SPU_40% PLAN'!$B$5*'bezirksw Umlage § 2 PLAN'!E51</f>
        <v>8282.8661357147685</v>
      </c>
      <c r="G51" s="91">
        <f>'Grunddaten § 2 SPU_40% PLAN'!$C$5*'bezirksw Umlage § 2 PLAN'!E51</f>
        <v>855667.56522206368</v>
      </c>
      <c r="H51" s="91">
        <f>'Grunddaten § 2 SPU_40% PLAN'!$D$5*'bezirksw Umlage § 2 PLAN'!E51</f>
        <v>59996.840616839509</v>
      </c>
      <c r="I51" s="91">
        <f>'Grunddaten § 2 SPU_40% PLAN'!$E$5*'bezirksw Umlage § 2 PLAN'!E51</f>
        <v>1436315.5888367624</v>
      </c>
      <c r="J51" s="91">
        <f>'Grunddaten § 2 SPU_40% PLAN'!$F$5*'bezirksw Umlage § 2 PLAN'!E51</f>
        <v>76337.558342900171</v>
      </c>
      <c r="K51" s="91">
        <f>'Grunddaten § 2 SPU_40% PLAN'!$G$5*'bezirksw Umlage § 2 PLAN'!E51</f>
        <v>456593.92764690844</v>
      </c>
      <c r="L51" s="91">
        <f>'Grunddaten § 2 SPU_40% PLAN'!$H$5*'bezirksw Umlage § 2 PLAN'!E51</f>
        <v>5787.8173507589845</v>
      </c>
      <c r="M51" s="91">
        <f>'Grunddaten § 2 SPU_40% PLAN'!$I$5*'bezirksw Umlage § 2 PLAN'!E51</f>
        <v>4107.884105111465</v>
      </c>
      <c r="N51" s="83"/>
      <c r="O51" s="83"/>
    </row>
    <row r="52" spans="1:15" x14ac:dyDescent="0.25">
      <c r="A52" s="82">
        <v>60668</v>
      </c>
      <c r="B52" s="82" t="s">
        <v>53</v>
      </c>
      <c r="C52" s="82" t="s">
        <v>20</v>
      </c>
      <c r="D52" s="83">
        <v>4385642.66</v>
      </c>
      <c r="E52" s="11">
        <f t="shared" si="1"/>
        <v>1.6823121377458582E-2</v>
      </c>
      <c r="F52" s="91">
        <f>'Grunddaten § 2 SPU_40% PLAN'!$B$5*'bezirksw Umlage § 2 PLAN'!E52</f>
        <v>2242.858542042778</v>
      </c>
      <c r="G52" s="91">
        <f>'Grunddaten § 2 SPU_40% PLAN'!$C$5*'bezirksw Umlage § 2 PLAN'!E52</f>
        <v>231700.14779450971</v>
      </c>
      <c r="H52" s="91">
        <f>'Grunddaten § 2 SPU_40% PLAN'!$D$5*'bezirksw Umlage § 2 PLAN'!E52</f>
        <v>16246.118706763982</v>
      </c>
      <c r="I52" s="91">
        <f>'Grunddaten § 2 SPU_40% PLAN'!$E$5*'bezirksw Umlage § 2 PLAN'!E52</f>
        <v>388929.70557633438</v>
      </c>
      <c r="J52" s="91">
        <f>'Grunddaten § 2 SPU_40% PLAN'!$F$5*'bezirksw Umlage § 2 PLAN'!E52</f>
        <v>20670.905698910909</v>
      </c>
      <c r="K52" s="91">
        <f>'Grunddaten § 2 SPU_40% PLAN'!$G$5*'bezirksw Umlage § 2 PLAN'!E52</f>
        <v>123637.8294769288</v>
      </c>
      <c r="L52" s="91">
        <f>'Grunddaten § 2 SPU_40% PLAN'!$H$5*'bezirksw Umlage § 2 PLAN'!E52</f>
        <v>1567.2419875240414</v>
      </c>
      <c r="M52" s="91">
        <f>'Grunddaten § 2 SPU_40% PLAN'!$I$5*'bezirksw Umlage § 2 PLAN'!E52</f>
        <v>1112.3447854775613</v>
      </c>
      <c r="N52" s="83"/>
      <c r="O52" s="83"/>
    </row>
    <row r="53" spans="1:15" x14ac:dyDescent="0.25">
      <c r="A53" s="82">
        <v>60669</v>
      </c>
      <c r="B53" s="82" t="s">
        <v>54</v>
      </c>
      <c r="C53" s="82" t="s">
        <v>20</v>
      </c>
      <c r="D53" s="83">
        <v>22157713.129999999</v>
      </c>
      <c r="E53" s="11">
        <f t="shared" si="1"/>
        <v>8.499595756688888E-2</v>
      </c>
      <c r="F53" s="91">
        <f>'Grunddaten § 2 SPU_40% PLAN'!$B$5*'bezirksw Umlage § 2 PLAN'!E53</f>
        <v>11331.661062817626</v>
      </c>
      <c r="G53" s="91">
        <f>'Grunddaten § 2 SPU_40% PLAN'!$C$5*'bezirksw Umlage § 2 PLAN'!E53</f>
        <v>1170625.5627788308</v>
      </c>
      <c r="H53" s="91">
        <f>'Grunddaten § 2 SPU_40% PLAN'!$D$5*'bezirksw Umlage § 2 PLAN'!E53</f>
        <v>82080.749775542106</v>
      </c>
      <c r="I53" s="91">
        <f>'Grunddaten § 2 SPU_40% PLAN'!$E$5*'bezirksw Umlage § 2 PLAN'!E53</f>
        <v>1965001.143959088</v>
      </c>
      <c r="J53" s="91">
        <f>'Grunddaten § 2 SPU_40% PLAN'!$F$5*'bezirksw Umlage § 2 PLAN'!E53</f>
        <v>104436.2329815877</v>
      </c>
      <c r="K53" s="91">
        <f>'Grunddaten § 2 SPU_40% PLAN'!$G$5*'bezirksw Umlage § 2 PLAN'!E53</f>
        <v>624659.09102718509</v>
      </c>
      <c r="L53" s="91">
        <f>'Grunddaten § 2 SPU_40% PLAN'!$H$5*'bezirksw Umlage § 2 PLAN'!E53</f>
        <v>7918.2234069313681</v>
      </c>
      <c r="M53" s="91">
        <f>'Grunddaten § 2 SPU_40% PLAN'!$I$5*'bezirksw Umlage § 2 PLAN'!E53</f>
        <v>5619.9327143226928</v>
      </c>
      <c r="N53" s="83"/>
      <c r="O53" s="83"/>
    </row>
    <row r="54" spans="1:15" x14ac:dyDescent="0.25">
      <c r="A54" s="82">
        <v>60670</v>
      </c>
      <c r="B54" s="82" t="s">
        <v>55</v>
      </c>
      <c r="C54" s="82" t="s">
        <v>20</v>
      </c>
      <c r="D54" s="83">
        <v>17611017.329999998</v>
      </c>
      <c r="E54" s="11">
        <f t="shared" si="1"/>
        <v>6.755504383093458E-2</v>
      </c>
      <c r="F54" s="91">
        <f>'Grunddaten § 2 SPU_40% PLAN'!$B$5*'bezirksw Umlage § 2 PLAN'!E54</f>
        <v>9006.4384435401989</v>
      </c>
      <c r="G54" s="91">
        <f>'Grunddaten § 2 SPU_40% PLAN'!$C$5*'bezirksw Umlage § 2 PLAN'!E54</f>
        <v>930416.73353584891</v>
      </c>
      <c r="H54" s="91">
        <f>'Grunddaten § 2 SPU_40% PLAN'!$D$5*'bezirksw Umlage § 2 PLAN'!E54</f>
        <v>65238.027872078761</v>
      </c>
      <c r="I54" s="91">
        <f>'Grunddaten § 2 SPU_40% PLAN'!$E$5*'bezirksw Umlage § 2 PLAN'!E54</f>
        <v>1561788.8451168572</v>
      </c>
      <c r="J54" s="91">
        <f>'Grunddaten § 2 SPU_40% PLAN'!$F$5*'bezirksw Umlage § 2 PLAN'!E54</f>
        <v>83006.233455945941</v>
      </c>
      <c r="K54" s="91">
        <f>'Grunddaten § 2 SPU_40% PLAN'!$G$5*'bezirksw Umlage § 2 PLAN'!E54</f>
        <v>496480.9325258109</v>
      </c>
      <c r="L54" s="91">
        <f>'Grunddaten § 2 SPU_40% PLAN'!$H$5*'bezirksw Umlage § 2 PLAN'!E54</f>
        <v>6293.4278832898653</v>
      </c>
      <c r="M54" s="91">
        <f>'Grunddaten § 2 SPU_40% PLAN'!$I$5*'bezirksw Umlage § 2 PLAN'!E54</f>
        <v>4466.739498101394</v>
      </c>
      <c r="N54" s="83"/>
      <c r="O54" s="83"/>
    </row>
    <row r="55" spans="1:15" x14ac:dyDescent="0.25">
      <c r="A55" s="82">
        <v>61001</v>
      </c>
      <c r="B55" s="82" t="s">
        <v>56</v>
      </c>
      <c r="C55" s="82" t="s">
        <v>57</v>
      </c>
      <c r="D55" s="83">
        <v>1905383.85</v>
      </c>
      <c r="E55" s="11">
        <f>D55/SUM($D$55:$D$83)</f>
        <v>1.555007690380444E-2</v>
      </c>
      <c r="F55" s="91">
        <f>'Grunddaten § 2 SPU_40% PLAN'!$B$6*'bezirksw Umlage § 2 PLAN'!E55</f>
        <v>1767.7327424244888</v>
      </c>
      <c r="G55" s="91">
        <f>'Grunddaten § 2 SPU_40% PLAN'!$C$6*'bezirksw Umlage § 2 PLAN'!E55</f>
        <v>64145.780597866891</v>
      </c>
      <c r="H55" s="91">
        <f>'Grunddaten § 2 SPU_40% PLAN'!$D$6*'bezirksw Umlage § 2 PLAN'!E55</f>
        <v>7547.4546966993485</v>
      </c>
      <c r="I55" s="91">
        <f>'Grunddaten § 2 SPU_40% PLAN'!$E$6*'bezirksw Umlage § 2 PLAN'!E55</f>
        <v>208496.67513236223</v>
      </c>
      <c r="J55" s="91">
        <f>'Grunddaten § 2 SPU_40% PLAN'!$F$6*'bezirksw Umlage § 2 PLAN'!E55</f>
        <v>19422.668055927898</v>
      </c>
      <c r="K55" s="91">
        <f>'Grunddaten § 2 SPU_40% PLAN'!$G$6*'bezirksw Umlage § 2 PLAN'!E55</f>
        <v>74194.392932660208</v>
      </c>
      <c r="L55" s="91">
        <f>'Grunddaten § 2 SPU_40% PLAN'!$H$6*'bezirksw Umlage § 2 PLAN'!E55</f>
        <v>754.48973137259145</v>
      </c>
      <c r="M55" s="91">
        <f>'Grunddaten § 2 SPU_40% PLAN'!$I$6*'bezirksw Umlage § 2 PLAN'!E55</f>
        <v>437.89016561113306</v>
      </c>
      <c r="N55" s="83"/>
      <c r="O55" s="83"/>
    </row>
    <row r="56" spans="1:15" x14ac:dyDescent="0.25">
      <c r="A56" s="82">
        <v>61002</v>
      </c>
      <c r="B56" s="82" t="s">
        <v>58</v>
      </c>
      <c r="C56" s="82" t="s">
        <v>57</v>
      </c>
      <c r="D56" s="83">
        <v>1358953.08</v>
      </c>
      <c r="E56" s="11">
        <f t="shared" ref="E56:E83" si="2">D56/SUM($D$55:$D$83)</f>
        <v>1.1090586761644856E-2</v>
      </c>
      <c r="F56" s="91">
        <f>'Grunddaten § 2 SPU_40% PLAN'!$B$6*'bezirksw Umlage § 2 PLAN'!E56</f>
        <v>1260.7779030637873</v>
      </c>
      <c r="G56" s="91">
        <f>'Grunddaten § 2 SPU_40% PLAN'!$C$6*'bezirksw Umlage § 2 PLAN'!E56</f>
        <v>45749.89239699678</v>
      </c>
      <c r="H56" s="91">
        <f>'Grunddaten § 2 SPU_40% PLAN'!$D$6*'bezirksw Umlage § 2 PLAN'!E56</f>
        <v>5382.9766670059926</v>
      </c>
      <c r="I56" s="91">
        <f>'Grunddaten § 2 SPU_40% PLAN'!$E$6*'bezirksw Umlage § 2 PLAN'!E56</f>
        <v>148703.47454707517</v>
      </c>
      <c r="J56" s="91">
        <f>'Grunddaten § 2 SPU_40% PLAN'!$F$6*'bezirksw Umlage § 2 PLAN'!E56</f>
        <v>13852.586488764891</v>
      </c>
      <c r="K56" s="91">
        <f>'Grunddaten § 2 SPU_40% PLAN'!$G$6*'bezirksw Umlage § 2 PLAN'!E56</f>
        <v>52916.738427571334</v>
      </c>
      <c r="L56" s="91">
        <f>'Grunddaten § 2 SPU_40% PLAN'!$H$6*'bezirksw Umlage § 2 PLAN'!E56</f>
        <v>538.11526967500845</v>
      </c>
      <c r="M56" s="91">
        <f>'Grunddaten § 2 SPU_40% PLAN'!$I$6*'bezirksw Umlage § 2 PLAN'!E56</f>
        <v>312.31092320791913</v>
      </c>
      <c r="N56" s="83"/>
      <c r="O56" s="83"/>
    </row>
    <row r="57" spans="1:15" x14ac:dyDescent="0.25">
      <c r="A57" s="82">
        <v>61007</v>
      </c>
      <c r="B57" s="82" t="s">
        <v>59</v>
      </c>
      <c r="C57" s="82" t="s">
        <v>57</v>
      </c>
      <c r="D57" s="83">
        <v>1701455.01</v>
      </c>
      <c r="E57" s="11">
        <f t="shared" si="2"/>
        <v>1.3885788028413986E-2</v>
      </c>
      <c r="F57" s="91">
        <f>'Grunddaten § 2 SPU_40% PLAN'!$B$6*'bezirksw Umlage § 2 PLAN'!E57</f>
        <v>1578.5363830701019</v>
      </c>
      <c r="G57" s="91">
        <f>'Grunddaten § 2 SPU_40% PLAN'!$C$6*'bezirksw Umlage § 2 PLAN'!E57</f>
        <v>57280.405608875823</v>
      </c>
      <c r="H57" s="91">
        <f>'Grunddaten § 2 SPU_40% PLAN'!$D$6*'bezirksw Umlage § 2 PLAN'!E57</f>
        <v>6739.6680235571093</v>
      </c>
      <c r="I57" s="91">
        <f>'Grunddaten § 2 SPU_40% PLAN'!$E$6*'bezirksw Umlage § 2 PLAN'!E57</f>
        <v>186181.75674801701</v>
      </c>
      <c r="J57" s="91">
        <f>'Grunddaten § 2 SPU_40% PLAN'!$F$6*'bezirksw Umlage § 2 PLAN'!E57</f>
        <v>17343.904679010204</v>
      </c>
      <c r="K57" s="91">
        <f>'Grunddaten § 2 SPU_40% PLAN'!$G$6*'bezirksw Umlage § 2 PLAN'!E57</f>
        <v>66253.538135732219</v>
      </c>
      <c r="L57" s="91">
        <f>'Grunddaten § 2 SPU_40% PLAN'!$H$6*'bezirksw Umlage § 2 PLAN'!E57</f>
        <v>673.73843513864665</v>
      </c>
      <c r="M57" s="91">
        <f>'Grunddaten § 2 SPU_40% PLAN'!$I$6*'bezirksw Umlage § 2 PLAN'!E57</f>
        <v>391.02379088013782</v>
      </c>
      <c r="N57" s="83"/>
      <c r="O57" s="83"/>
    </row>
    <row r="58" spans="1:15" x14ac:dyDescent="0.25">
      <c r="A58" s="82">
        <v>61008</v>
      </c>
      <c r="B58" s="82" t="s">
        <v>60</v>
      </c>
      <c r="C58" s="82" t="s">
        <v>57</v>
      </c>
      <c r="D58" s="83">
        <v>2240086.4900000002</v>
      </c>
      <c r="E58" s="11">
        <f t="shared" si="2"/>
        <v>1.828162718534292E-2</v>
      </c>
      <c r="F58" s="91">
        <f>'Grunddaten § 2 SPU_40% PLAN'!$B$6*'bezirksw Umlage § 2 PLAN'!E58</f>
        <v>2078.2553784297829</v>
      </c>
      <c r="G58" s="91">
        <f>'Grunddaten § 2 SPU_40% PLAN'!$C$6*'bezirksw Umlage § 2 PLAN'!E58</f>
        <v>75413.726482349346</v>
      </c>
      <c r="H58" s="91">
        <f>'Grunddaten § 2 SPU_40% PLAN'!$D$6*'bezirksw Umlage § 2 PLAN'!E58</f>
        <v>8873.2521271046026</v>
      </c>
      <c r="I58" s="91">
        <f>'Grunddaten § 2 SPU_40% PLAN'!$E$6*'bezirksw Umlage § 2 PLAN'!E58</f>
        <v>245121.51983125269</v>
      </c>
      <c r="J58" s="91">
        <f>'Grunddaten § 2 SPU_40% PLAN'!$F$6*'bezirksw Umlage § 2 PLAN'!E58</f>
        <v>22834.483619580722</v>
      </c>
      <c r="K58" s="91">
        <f>'Grunddaten § 2 SPU_40% PLAN'!$G$6*'bezirksw Umlage § 2 PLAN'!E58</f>
        <v>87227.493421970386</v>
      </c>
      <c r="L58" s="91">
        <f>'Grunddaten § 2 SPU_40% PLAN'!$H$6*'bezirksw Umlage § 2 PLAN'!E58</f>
        <v>887.02455103283842</v>
      </c>
      <c r="M58" s="91">
        <f>'Grunddaten § 2 SPU_40% PLAN'!$I$6*'bezirksw Umlage § 2 PLAN'!E58</f>
        <v>514.81062153925666</v>
      </c>
      <c r="N58" s="83"/>
      <c r="O58" s="83"/>
    </row>
    <row r="59" spans="1:15" x14ac:dyDescent="0.25">
      <c r="A59" s="82">
        <v>61012</v>
      </c>
      <c r="B59" s="82" t="s">
        <v>61</v>
      </c>
      <c r="C59" s="82" t="s">
        <v>57</v>
      </c>
      <c r="D59" s="83">
        <v>3880678.16</v>
      </c>
      <c r="E59" s="11">
        <f t="shared" si="2"/>
        <v>3.1670701851972932E-2</v>
      </c>
      <c r="F59" s="91">
        <f>'Grunddaten § 2 SPU_40% PLAN'!$B$6*'bezirksw Umlage § 2 PLAN'!E59</f>
        <v>3600.3253865322831</v>
      </c>
      <c r="G59" s="91">
        <f>'Grunddaten § 2 SPU_40% PLAN'!$C$6*'bezirksw Umlage § 2 PLAN'!E59</f>
        <v>130645.13474400122</v>
      </c>
      <c r="H59" s="91">
        <f>'Grunddaten § 2 SPU_40% PLAN'!$D$6*'bezirksw Umlage § 2 PLAN'!E59</f>
        <v>15371.833137491212</v>
      </c>
      <c r="I59" s="91">
        <f>'Grunddaten § 2 SPU_40% PLAN'!$E$6*'bezirksw Umlage § 2 PLAN'!E59</f>
        <v>424643.30408740125</v>
      </c>
      <c r="J59" s="91">
        <f>'Grunddaten § 2 SPU_40% PLAN'!$F$6*'bezirksw Umlage § 2 PLAN'!E59</f>
        <v>39557.973441188275</v>
      </c>
      <c r="K59" s="91">
        <f>'Grunddaten § 2 SPU_40% PLAN'!$G$6*'bezirksw Umlage § 2 PLAN'!E59</f>
        <v>151111.05316035548</v>
      </c>
      <c r="L59" s="91">
        <f>'Grunddaten § 2 SPU_40% PLAN'!$H$6*'bezirksw Umlage § 2 PLAN'!E59</f>
        <v>1536.6624538577266</v>
      </c>
      <c r="M59" s="91">
        <f>'Grunddaten § 2 SPU_40% PLAN'!$I$6*'bezirksw Umlage § 2 PLAN'!E59</f>
        <v>891.84696415155781</v>
      </c>
      <c r="N59" s="83"/>
      <c r="O59" s="83"/>
    </row>
    <row r="60" spans="1:15" x14ac:dyDescent="0.25">
      <c r="A60" s="82">
        <v>61013</v>
      </c>
      <c r="B60" s="82" t="s">
        <v>62</v>
      </c>
      <c r="C60" s="82" t="s">
        <v>57</v>
      </c>
      <c r="D60" s="83">
        <v>2942370.94</v>
      </c>
      <c r="E60" s="11">
        <f t="shared" si="2"/>
        <v>2.401305878420212E-2</v>
      </c>
      <c r="F60" s="91">
        <f>'Grunddaten § 2 SPU_40% PLAN'!$B$6*'bezirksw Umlage § 2 PLAN'!E60</f>
        <v>2729.8045225880969</v>
      </c>
      <c r="G60" s="91">
        <f>'Grunddaten § 2 SPU_40% PLAN'!$C$6*'bezirksw Umlage § 2 PLAN'!E60</f>
        <v>99056.51333970284</v>
      </c>
      <c r="H60" s="91">
        <f>'Grunddaten § 2 SPU_40% PLAN'!$D$6*'bezirksw Umlage § 2 PLAN'!E60</f>
        <v>11655.085336497774</v>
      </c>
      <c r="I60" s="91">
        <f>'Grunddaten § 2 SPU_40% PLAN'!$E$6*'bezirksw Umlage § 2 PLAN'!E60</f>
        <v>321969.01322328474</v>
      </c>
      <c r="J60" s="91">
        <f>'Grunddaten § 2 SPU_40% PLAN'!$F$6*'bezirksw Umlage § 2 PLAN'!E60</f>
        <v>29993.270943819818</v>
      </c>
      <c r="K60" s="91">
        <f>'Grunddaten § 2 SPU_40% PLAN'!$G$6*'bezirksw Umlage § 2 PLAN'!E60</f>
        <v>114573.98763823925</v>
      </c>
      <c r="L60" s="91">
        <f>'Grunddaten § 2 SPU_40% PLAN'!$H$6*'bezirksw Umlage § 2 PLAN'!E60</f>
        <v>1165.113612209487</v>
      </c>
      <c r="M60" s="91">
        <f>'Grunddaten § 2 SPU_40% PLAN'!$I$6*'bezirksw Umlage § 2 PLAN'!E60</f>
        <v>676.20773536313175</v>
      </c>
      <c r="N60" s="83"/>
      <c r="O60" s="83"/>
    </row>
    <row r="61" spans="1:15" x14ac:dyDescent="0.25">
      <c r="A61" s="82">
        <v>61016</v>
      </c>
      <c r="B61" s="82" t="s">
        <v>63</v>
      </c>
      <c r="C61" s="82" t="s">
        <v>57</v>
      </c>
      <c r="D61" s="83">
        <v>2550509.9700000002</v>
      </c>
      <c r="E61" s="11">
        <f t="shared" si="2"/>
        <v>2.0815032192815087E-2</v>
      </c>
      <c r="F61" s="91">
        <f>'Grunddaten § 2 SPU_40% PLAN'!$B$6*'bezirksw Umlage § 2 PLAN'!E61</f>
        <v>2366.252859679219</v>
      </c>
      <c r="G61" s="91">
        <f>'Grunddaten § 2 SPU_40% PLAN'!$C$6*'bezirksw Umlage § 2 PLAN'!E61</f>
        <v>85864.301278869374</v>
      </c>
      <c r="H61" s="91">
        <f>'Grunddaten § 2 SPU_40% PLAN'!$D$6*'bezirksw Umlage § 2 PLAN'!E61</f>
        <v>10102.876883340337</v>
      </c>
      <c r="I61" s="91">
        <f>'Grunddaten § 2 SPU_40% PLAN'!$E$6*'bezirksw Umlage § 2 PLAN'!E61</f>
        <v>279089.61684384011</v>
      </c>
      <c r="J61" s="91">
        <f>'Grunddaten § 2 SPU_40% PLAN'!$F$6*'bezirksw Umlage § 2 PLAN'!E61</f>
        <v>25998.807810113758</v>
      </c>
      <c r="K61" s="91">
        <f>'Grunddaten § 2 SPU_40% PLAN'!$G$6*'bezirksw Umlage § 2 PLAN'!E61</f>
        <v>99315.179402222479</v>
      </c>
      <c r="L61" s="91">
        <f>'Grunddaten § 2 SPU_40% PLAN'!$H$6*'bezirksw Umlage § 2 PLAN'!E61</f>
        <v>1009.945361995388</v>
      </c>
      <c r="M61" s="91">
        <f>'Grunddaten § 2 SPU_40% PLAN'!$I$6*'bezirksw Umlage § 2 PLAN'!E61</f>
        <v>586.15130654967288</v>
      </c>
      <c r="N61" s="83"/>
      <c r="O61" s="83"/>
    </row>
    <row r="62" spans="1:15" x14ac:dyDescent="0.25">
      <c r="A62" s="82">
        <v>61017</v>
      </c>
      <c r="B62" s="82" t="s">
        <v>64</v>
      </c>
      <c r="C62" s="82" t="s">
        <v>57</v>
      </c>
      <c r="D62" s="83">
        <v>1801920.62</v>
      </c>
      <c r="E62" s="11">
        <f t="shared" si="2"/>
        <v>1.470570048945832E-2</v>
      </c>
      <c r="F62" s="91">
        <f>'Grunddaten § 2 SPU_40% PLAN'!$B$6*'bezirksw Umlage § 2 PLAN'!E62</f>
        <v>1671.7440316416219</v>
      </c>
      <c r="G62" s="91">
        <f>'Grunddaten § 2 SPU_40% PLAN'!$C$6*'bezirksw Umlage § 2 PLAN'!E62</f>
        <v>60662.634851918301</v>
      </c>
      <c r="H62" s="91">
        <f>'Grunddaten § 2 SPU_40% PLAN'!$D$6*'bezirksw Umlage § 2 PLAN'!E62</f>
        <v>7137.6243933727064</v>
      </c>
      <c r="I62" s="91">
        <f>'Grunddaten § 2 SPU_40% PLAN'!$E$6*'bezirksw Umlage § 2 PLAN'!E62</f>
        <v>197175.20861869631</v>
      </c>
      <c r="J62" s="91">
        <f>'Grunddaten § 2 SPU_40% PLAN'!$F$6*'bezirksw Umlage § 2 PLAN'!E62</f>
        <v>18368.00813935302</v>
      </c>
      <c r="K62" s="91">
        <f>'Grunddaten § 2 SPU_40% PLAN'!$G$6*'bezirksw Umlage § 2 PLAN'!E62</f>
        <v>70165.602859362276</v>
      </c>
      <c r="L62" s="91">
        <f>'Grunddaten § 2 SPU_40% PLAN'!$H$6*'bezirksw Umlage § 2 PLAN'!E62</f>
        <v>713.52058774851764</v>
      </c>
      <c r="M62" s="91">
        <f>'Grunddaten § 2 SPU_40% PLAN'!$I$6*'bezirksw Umlage § 2 PLAN'!E62</f>
        <v>414.11252578314628</v>
      </c>
      <c r="N62" s="83"/>
      <c r="O62" s="83"/>
    </row>
    <row r="63" spans="1:15" x14ac:dyDescent="0.25">
      <c r="A63" s="82">
        <v>61019</v>
      </c>
      <c r="B63" s="82" t="s">
        <v>65</v>
      </c>
      <c r="C63" s="82" t="s">
        <v>57</v>
      </c>
      <c r="D63" s="83">
        <v>2220859.0499999998</v>
      </c>
      <c r="E63" s="11">
        <f t="shared" si="2"/>
        <v>1.8124709632660142E-2</v>
      </c>
      <c r="F63" s="91">
        <f>'Grunddaten § 2 SPU_40% PLAN'!$B$6*'bezirksw Umlage § 2 PLAN'!E63</f>
        <v>2060.416991040805</v>
      </c>
      <c r="G63" s="91">
        <f>'Grunddaten § 2 SPU_40% PLAN'!$C$6*'bezirksw Umlage § 2 PLAN'!E63</f>
        <v>74766.424287729256</v>
      </c>
      <c r="H63" s="91">
        <f>'Grunddaten § 2 SPU_40% PLAN'!$D$6*'bezirksw Umlage § 2 PLAN'!E63</f>
        <v>8797.0899237073681</v>
      </c>
      <c r="I63" s="91">
        <f>'Grunddaten § 2 SPU_40% PLAN'!$E$6*'bezirksw Umlage § 2 PLAN'!E63</f>
        <v>243017.55673147779</v>
      </c>
      <c r="J63" s="91">
        <f>'Grunddaten § 2 SPU_40% PLAN'!$F$6*'bezirksw Umlage § 2 PLAN'!E63</f>
        <v>22638.487319577824</v>
      </c>
      <c r="K63" s="91">
        <f>'Grunddaten § 2 SPU_40% PLAN'!$G$6*'bezirksw Umlage § 2 PLAN'!E63</f>
        <v>86478.789564503997</v>
      </c>
      <c r="L63" s="91">
        <f>'Grunddaten § 2 SPU_40% PLAN'!$H$6*'bezirksw Umlage § 2 PLAN'!E63</f>
        <v>879.41091137667013</v>
      </c>
      <c r="M63" s="91">
        <f>'Grunddaten § 2 SPU_40% PLAN'!$I$6*'bezirksw Umlage § 2 PLAN'!E63</f>
        <v>510.3918232557096</v>
      </c>
      <c r="N63" s="83"/>
      <c r="O63" s="83"/>
    </row>
    <row r="64" spans="1:15" x14ac:dyDescent="0.25">
      <c r="A64" s="82">
        <v>61020</v>
      </c>
      <c r="B64" s="82" t="s">
        <v>66</v>
      </c>
      <c r="C64" s="82" t="s">
        <v>57</v>
      </c>
      <c r="D64" s="83">
        <v>2022214.79</v>
      </c>
      <c r="E64" s="11">
        <f t="shared" si="2"/>
        <v>1.6503548878358944E-2</v>
      </c>
      <c r="F64" s="91">
        <f>'Grunddaten § 2 SPU_40% PLAN'!$B$6*'bezirksw Umlage § 2 PLAN'!E64</f>
        <v>1876.1234364918448</v>
      </c>
      <c r="G64" s="91">
        <f>'Grunddaten § 2 SPU_40% PLAN'!$C$6*'bezirksw Umlage § 2 PLAN'!E64</f>
        <v>68078.957550260267</v>
      </c>
      <c r="H64" s="91">
        <f>'Grunddaten § 2 SPU_40% PLAN'!$D$6*'bezirksw Umlage § 2 PLAN'!E64</f>
        <v>8010.236107816484</v>
      </c>
      <c r="I64" s="91">
        <f>'Grunddaten § 2 SPU_40% PLAN'!$E$6*'bezirksw Umlage § 2 PLAN'!E64</f>
        <v>221280.90364494699</v>
      </c>
      <c r="J64" s="91">
        <f>'Grunddaten § 2 SPU_40% PLAN'!$F$6*'bezirksw Umlage § 2 PLAN'!E64</f>
        <v>20613.592691025457</v>
      </c>
      <c r="K64" s="91">
        <f>'Grunddaten § 2 SPU_40% PLAN'!$G$6*'bezirksw Umlage § 2 PLAN'!E64</f>
        <v>78743.712834291597</v>
      </c>
      <c r="L64" s="91">
        <f>'Grunddaten § 2 SPU_40% PLAN'!$H$6*'bezirksw Umlage § 2 PLAN'!E64</f>
        <v>800.75219157797596</v>
      </c>
      <c r="M64" s="91">
        <f>'Grunddaten § 2 SPU_40% PLAN'!$I$6*'bezirksw Umlage § 2 PLAN'!E64</f>
        <v>464.73993641458787</v>
      </c>
      <c r="N64" s="83"/>
      <c r="O64" s="83"/>
    </row>
    <row r="65" spans="1:15" x14ac:dyDescent="0.25">
      <c r="A65" s="82">
        <v>61021</v>
      </c>
      <c r="B65" s="82" t="s">
        <v>67</v>
      </c>
      <c r="C65" s="82" t="s">
        <v>57</v>
      </c>
      <c r="D65" s="83">
        <v>5157184.1900000004</v>
      </c>
      <c r="E65" s="11">
        <f t="shared" si="2"/>
        <v>4.2088427883748676E-2</v>
      </c>
      <c r="F65" s="91">
        <f>'Grunddaten § 2 SPU_40% PLAN'!$B$6*'bezirksw Umlage § 2 PLAN'!E65</f>
        <v>4784.6124818245498</v>
      </c>
      <c r="G65" s="91">
        <f>'Grunddaten § 2 SPU_40% PLAN'!$C$6*'bezirksw Umlage § 2 PLAN'!E65</f>
        <v>173619.40249180124</v>
      </c>
      <c r="H65" s="91">
        <f>'Grunddaten § 2 SPU_40% PLAN'!$D$6*'bezirksw Umlage § 2 PLAN'!E65</f>
        <v>20428.22711893938</v>
      </c>
      <c r="I65" s="91">
        <f>'Grunddaten § 2 SPU_40% PLAN'!$E$6*'bezirksw Umlage § 2 PLAN'!E65</f>
        <v>564325.00813953299</v>
      </c>
      <c r="J65" s="91">
        <f>'Grunddaten § 2 SPU_40% PLAN'!$F$6*'bezirksw Umlage § 2 PLAN'!E65</f>
        <v>52570.129963917447</v>
      </c>
      <c r="K65" s="91">
        <f>'Grunddaten § 2 SPU_40% PLAN'!$G$6*'bezirksw Umlage § 2 PLAN'!E65</f>
        <v>200817.35773028774</v>
      </c>
      <c r="L65" s="91">
        <f>'Grunddaten § 2 SPU_40% PLAN'!$H$6*'bezirksw Umlage § 2 PLAN'!E65</f>
        <v>2042.1305209194857</v>
      </c>
      <c r="M65" s="91">
        <f>'Grunddaten § 2 SPU_40% PLAN'!$I$6*'bezirksw Umlage § 2 PLAN'!E65</f>
        <v>1185.2101292063628</v>
      </c>
      <c r="N65" s="83"/>
      <c r="O65" s="83"/>
    </row>
    <row r="66" spans="1:15" x14ac:dyDescent="0.25">
      <c r="A66" s="82">
        <v>61024</v>
      </c>
      <c r="B66" s="82" t="s">
        <v>68</v>
      </c>
      <c r="C66" s="82" t="s">
        <v>57</v>
      </c>
      <c r="D66" s="83">
        <v>2604438.2200000002</v>
      </c>
      <c r="E66" s="11">
        <f t="shared" si="2"/>
        <v>2.1255147414106373E-2</v>
      </c>
      <c r="F66" s="91">
        <f>'Grunddaten § 2 SPU_40% PLAN'!$B$6*'bezirksw Umlage § 2 PLAN'!E66</f>
        <v>2416.2851580356123</v>
      </c>
      <c r="G66" s="91">
        <f>'Grunddaten § 2 SPU_40% PLAN'!$C$6*'bezirksw Umlage § 2 PLAN'!E66</f>
        <v>87679.825060351475</v>
      </c>
      <c r="H66" s="91">
        <f>'Grunddaten § 2 SPU_40% PLAN'!$D$6*'bezirksw Umlage § 2 PLAN'!E66</f>
        <v>10316.493170550537</v>
      </c>
      <c r="I66" s="91">
        <f>'Grunddaten § 2 SPU_40% PLAN'!$E$6*'bezirksw Umlage § 2 PLAN'!E66</f>
        <v>284990.71694013139</v>
      </c>
      <c r="J66" s="91">
        <f>'Grunddaten § 2 SPU_40% PLAN'!$F$6*'bezirksw Umlage § 2 PLAN'!E66</f>
        <v>26548.529326115422</v>
      </c>
      <c r="K66" s="91">
        <f>'Grunddaten § 2 SPU_40% PLAN'!$G$6*'bezirksw Umlage § 2 PLAN'!E66</f>
        <v>101415.10995987401</v>
      </c>
      <c r="L66" s="91">
        <f>'Grunddaten § 2 SPU_40% PLAN'!$H$6*'bezirksw Umlage § 2 PLAN'!E66</f>
        <v>1031.2997525324413</v>
      </c>
      <c r="M66" s="91">
        <f>'Grunddaten § 2 SPU_40% PLAN'!$I$6*'bezirksw Umlage § 2 PLAN'!E66</f>
        <v>598.54495118123543</v>
      </c>
      <c r="N66" s="83"/>
      <c r="O66" s="83"/>
    </row>
    <row r="67" spans="1:15" x14ac:dyDescent="0.25">
      <c r="A67" s="82">
        <v>61027</v>
      </c>
      <c r="B67" s="82" t="s">
        <v>69</v>
      </c>
      <c r="C67" s="82" t="s">
        <v>57</v>
      </c>
      <c r="D67" s="83">
        <v>2115610.06</v>
      </c>
      <c r="E67" s="11">
        <f t="shared" si="2"/>
        <v>1.7265759406674054E-2</v>
      </c>
      <c r="F67" s="91">
        <f>'Grunddaten § 2 SPU_40% PLAN'!$B$6*'bezirksw Umlage § 2 PLAN'!E67</f>
        <v>1962.7715293507065</v>
      </c>
      <c r="G67" s="91">
        <f>'Grunddaten § 2 SPU_40% PLAN'!$C$6*'bezirksw Umlage § 2 PLAN'!E67</f>
        <v>71223.159962964943</v>
      </c>
      <c r="H67" s="91">
        <f>'Grunddaten § 2 SPU_40% PLAN'!$D$6*'bezirksw Umlage § 2 PLAN'!E67</f>
        <v>8380.1860101477141</v>
      </c>
      <c r="I67" s="91">
        <f>'Grunddaten § 2 SPU_40% PLAN'!$E$6*'bezirksw Umlage § 2 PLAN'!E67</f>
        <v>231500.68338543826</v>
      </c>
      <c r="J67" s="91">
        <f>'Grunddaten § 2 SPU_40% PLAN'!$F$6*'bezirksw Umlage § 2 PLAN'!E67</f>
        <v>21565.62412931216</v>
      </c>
      <c r="K67" s="91">
        <f>'Grunddaten § 2 SPU_40% PLAN'!$G$6*'bezirksw Umlage § 2 PLAN'!E67</f>
        <v>82380.463172252043</v>
      </c>
      <c r="L67" s="91">
        <f>'Grunddaten § 2 SPU_40% PLAN'!$H$6*'bezirksw Umlage § 2 PLAN'!E67</f>
        <v>837.73464641182511</v>
      </c>
      <c r="M67" s="91">
        <f>'Grunddaten § 2 SPU_40% PLAN'!$I$6*'bezirksw Umlage § 2 PLAN'!E67</f>
        <v>486.20378489194138</v>
      </c>
      <c r="N67" s="83"/>
      <c r="O67" s="83"/>
    </row>
    <row r="68" spans="1:15" x14ac:dyDescent="0.25">
      <c r="A68" s="82">
        <v>61030</v>
      </c>
      <c r="B68" s="82" t="s">
        <v>70</v>
      </c>
      <c r="C68" s="82" t="s">
        <v>57</v>
      </c>
      <c r="D68" s="83">
        <v>2076525.41</v>
      </c>
      <c r="E68" s="11">
        <f t="shared" si="2"/>
        <v>1.6946784669243441E-2</v>
      </c>
      <c r="F68" s="91">
        <f>'Grunddaten § 2 SPU_40% PLAN'!$B$6*'bezirksw Umlage § 2 PLAN'!E68</f>
        <v>1926.5104811995943</v>
      </c>
      <c r="G68" s="91">
        <f>'Grunddaten § 2 SPU_40% PLAN'!$C$6*'bezirksw Umlage § 2 PLAN'!E68</f>
        <v>69907.354025151202</v>
      </c>
      <c r="H68" s="91">
        <f>'Grunddaten § 2 SPU_40% PLAN'!$D$6*'bezirksw Umlage § 2 PLAN'!E68</f>
        <v>8225.3670086056627</v>
      </c>
      <c r="I68" s="91">
        <f>'Grunddaten § 2 SPU_40% PLAN'!$E$6*'bezirksw Umlage § 2 PLAN'!E68</f>
        <v>227223.84458798959</v>
      </c>
      <c r="J68" s="91">
        <f>'Grunddaten § 2 SPU_40% PLAN'!$F$6*'bezirksw Umlage § 2 PLAN'!E68</f>
        <v>21167.211923271829</v>
      </c>
      <c r="K68" s="91">
        <f>'Grunddaten § 2 SPU_40% PLAN'!$G$6*'bezirksw Umlage § 2 PLAN'!E68</f>
        <v>80858.532628054614</v>
      </c>
      <c r="L68" s="91">
        <f>'Grunddaten § 2 SPU_40% PLAN'!$H$6*'bezirksw Umlage § 2 PLAN'!E68</f>
        <v>822.25799215169172</v>
      </c>
      <c r="M68" s="91">
        <f>'Grunddaten § 2 SPU_40% PLAN'!$I$6*'bezirksw Umlage § 2 PLAN'!E68</f>
        <v>477.22145628589533</v>
      </c>
      <c r="N68" s="83"/>
      <c r="O68" s="83"/>
    </row>
    <row r="69" spans="1:15" x14ac:dyDescent="0.25">
      <c r="A69" s="82">
        <v>61032</v>
      </c>
      <c r="B69" s="82" t="s">
        <v>71</v>
      </c>
      <c r="C69" s="82" t="s">
        <v>57</v>
      </c>
      <c r="D69" s="83">
        <v>2479911.94</v>
      </c>
      <c r="E69" s="11">
        <f t="shared" si="2"/>
        <v>2.0238872803326667E-2</v>
      </c>
      <c r="F69" s="91">
        <f>'Grunddaten § 2 SPU_40% PLAN'!$B$6*'bezirksw Umlage § 2 PLAN'!E69</f>
        <v>2300.7550602821757</v>
      </c>
      <c r="G69" s="91">
        <f>'Grunddaten § 2 SPU_40% PLAN'!$C$6*'bezirksw Umlage § 2 PLAN'!E69</f>
        <v>83487.580313683473</v>
      </c>
      <c r="H69" s="91">
        <f>'Grunddaten § 2 SPU_40% PLAN'!$D$6*'bezirksw Umlage § 2 PLAN'!E69</f>
        <v>9823.2295917454067</v>
      </c>
      <c r="I69" s="91">
        <f>'Grunddaten § 2 SPU_40% PLAN'!$E$6*'bezirksw Umlage § 2 PLAN'!E69</f>
        <v>271364.42565682821</v>
      </c>
      <c r="J69" s="91">
        <f>'Grunddaten § 2 SPU_40% PLAN'!$F$6*'bezirksw Umlage § 2 PLAN'!E69</f>
        <v>25279.16168626714</v>
      </c>
      <c r="K69" s="91">
        <f>'Grunddaten § 2 SPU_40% PLAN'!$G$6*'bezirksw Umlage § 2 PLAN'!E69</f>
        <v>96566.138583968597</v>
      </c>
      <c r="L69" s="91">
        <f>'Grunddaten § 2 SPU_40% PLAN'!$H$6*'bezirksw Umlage § 2 PLAN'!E69</f>
        <v>981.99010841740994</v>
      </c>
      <c r="M69" s="91">
        <f>'Grunddaten § 2 SPU_40% PLAN'!$I$6*'bezirksw Umlage § 2 PLAN'!E69</f>
        <v>569.9266581416789</v>
      </c>
      <c r="N69" s="83"/>
      <c r="O69" s="83"/>
    </row>
    <row r="70" spans="1:15" x14ac:dyDescent="0.25">
      <c r="A70" s="82">
        <v>61033</v>
      </c>
      <c r="B70" s="82" t="s">
        <v>72</v>
      </c>
      <c r="C70" s="82" t="s">
        <v>57</v>
      </c>
      <c r="D70" s="83">
        <v>2816341.36</v>
      </c>
      <c r="E70" s="11">
        <f t="shared" si="2"/>
        <v>2.2984515553317608E-2</v>
      </c>
      <c r="F70" s="91">
        <f>'Grunddaten § 2 SPU_40% PLAN'!$B$6*'bezirksw Umlage § 2 PLAN'!E70</f>
        <v>2612.8797281011457</v>
      </c>
      <c r="G70" s="91">
        <f>'Grunddaten § 2 SPU_40% PLAN'!$C$6*'bezirksw Umlage § 2 PLAN'!E70</f>
        <v>94813.65918329687</v>
      </c>
      <c r="H70" s="91">
        <f>'Grunddaten § 2 SPU_40% PLAN'!$D$6*'bezirksw Umlage § 2 PLAN'!E70</f>
        <v>11155.867005506858</v>
      </c>
      <c r="I70" s="91">
        <f>'Grunddaten § 2 SPU_40% PLAN'!$E$6*'bezirksw Umlage § 2 PLAN'!E70</f>
        <v>308178.22330012673</v>
      </c>
      <c r="J70" s="91">
        <f>'Grunddaten § 2 SPU_40% PLAN'!$F$6*'bezirksw Umlage § 2 PLAN'!E70</f>
        <v>28708.579306715823</v>
      </c>
      <c r="K70" s="91">
        <f>'Grunddaten § 2 SPU_40% PLAN'!$G$6*'bezirksw Umlage § 2 PLAN'!E70</f>
        <v>109666.47874985536</v>
      </c>
      <c r="L70" s="91">
        <f>'Grunddaten § 2 SPU_40% PLAN'!$H$6*'bezirksw Umlage § 2 PLAN'!E70</f>
        <v>1115.2086946469703</v>
      </c>
      <c r="M70" s="91">
        <f>'Grunddaten § 2 SPU_40% PLAN'!$I$6*'bezirksw Umlage § 2 PLAN'!E70</f>
        <v>647.24395798142382</v>
      </c>
      <c r="N70" s="83"/>
      <c r="O70" s="83"/>
    </row>
    <row r="71" spans="1:15" x14ac:dyDescent="0.25">
      <c r="A71" s="82">
        <v>61043</v>
      </c>
      <c r="B71" s="82" t="s">
        <v>73</v>
      </c>
      <c r="C71" s="82" t="s">
        <v>57</v>
      </c>
      <c r="D71" s="83">
        <v>5197594.7</v>
      </c>
      <c r="E71" s="11">
        <f t="shared" si="2"/>
        <v>4.2418223131158776E-2</v>
      </c>
      <c r="F71" s="91">
        <f>'Grunddaten § 2 SPU_40% PLAN'!$B$6*'bezirksw Umlage § 2 PLAN'!E71</f>
        <v>4822.1036055501299</v>
      </c>
      <c r="G71" s="91">
        <f>'Grunddaten § 2 SPU_40% PLAN'!$C$6*'bezirksw Umlage § 2 PLAN'!E71</f>
        <v>174979.84422552746</v>
      </c>
      <c r="H71" s="91">
        <f>'Grunddaten § 2 SPU_40% PLAN'!$D$6*'bezirksw Umlage § 2 PLAN'!E71</f>
        <v>20588.298011476607</v>
      </c>
      <c r="I71" s="91">
        <f>'Grunddaten § 2 SPU_40% PLAN'!$E$6*'bezirksw Umlage § 2 PLAN'!E71</f>
        <v>568746.92920042737</v>
      </c>
      <c r="J71" s="91">
        <f>'Grunddaten § 2 SPU_40% PLAN'!$F$6*'bezirksw Umlage § 2 PLAN'!E71</f>
        <v>52982.057419742559</v>
      </c>
      <c r="K71" s="91">
        <f>'Grunddaten § 2 SPU_40% PLAN'!$G$6*'bezirksw Umlage § 2 PLAN'!E71</f>
        <v>202390.91639016051</v>
      </c>
      <c r="L71" s="91">
        <f>'Grunddaten § 2 SPU_40% PLAN'!$H$6*'bezirksw Umlage § 2 PLAN'!E71</f>
        <v>2058.132186323824</v>
      </c>
      <c r="M71" s="91">
        <f>'Grunddaten § 2 SPU_40% PLAN'!$I$6*'bezirksw Umlage § 2 PLAN'!E71</f>
        <v>1194.4971633734312</v>
      </c>
      <c r="N71" s="83"/>
      <c r="O71" s="83"/>
    </row>
    <row r="72" spans="1:15" x14ac:dyDescent="0.25">
      <c r="A72" s="82">
        <v>61045</v>
      </c>
      <c r="B72" s="82" t="s">
        <v>74</v>
      </c>
      <c r="C72" s="82" t="s">
        <v>57</v>
      </c>
      <c r="D72" s="83">
        <v>8008982.9000000004</v>
      </c>
      <c r="E72" s="11">
        <f t="shared" si="2"/>
        <v>6.5362315323631348E-2</v>
      </c>
      <c r="F72" s="91">
        <f>'Grunddaten § 2 SPU_40% PLAN'!$B$6*'bezirksw Umlage § 2 PLAN'!E72</f>
        <v>7430.3880059904113</v>
      </c>
      <c r="G72" s="91">
        <f>'Grunddaten § 2 SPU_40% PLAN'!$C$6*'bezirksw Umlage § 2 PLAN'!E72</f>
        <v>269626.75259133097</v>
      </c>
      <c r="H72" s="91">
        <f>'Grunddaten § 2 SPU_40% PLAN'!$D$6*'bezirksw Umlage § 2 PLAN'!E72</f>
        <v>31724.544954230489</v>
      </c>
      <c r="I72" s="91">
        <f>'Grunddaten § 2 SPU_40% PLAN'!$E$6*'bezirksw Umlage § 2 PLAN'!E72</f>
        <v>876383.152844475</v>
      </c>
      <c r="J72" s="91">
        <f>'Grunddaten § 2 SPU_40% PLAN'!$F$6*'bezirksw Umlage § 2 PLAN'!E72</f>
        <v>81640.146331828495</v>
      </c>
      <c r="K72" s="91">
        <f>'Grunddaten § 2 SPU_40% PLAN'!$G$6*'bezirksw Umlage § 2 PLAN'!E72</f>
        <v>311864.5223499487</v>
      </c>
      <c r="L72" s="91">
        <f>'Grunddaten § 2 SPU_40% PLAN'!$H$6*'bezirksw Umlage § 2 PLAN'!E72</f>
        <v>3171.3795395025932</v>
      </c>
      <c r="M72" s="91">
        <f>'Grunddaten § 2 SPU_40% PLAN'!$I$6*'bezirksw Umlage § 2 PLAN'!E72</f>
        <v>1840.6027995134586</v>
      </c>
      <c r="N72" s="83"/>
      <c r="O72" s="83"/>
    </row>
    <row r="73" spans="1:15" x14ac:dyDescent="0.25">
      <c r="A73" s="82">
        <v>61049</v>
      </c>
      <c r="B73" s="82" t="s">
        <v>75</v>
      </c>
      <c r="C73" s="82" t="s">
        <v>57</v>
      </c>
      <c r="D73" s="83">
        <v>3635018.16</v>
      </c>
      <c r="E73" s="11">
        <f t="shared" si="2"/>
        <v>2.9665839738657232E-2</v>
      </c>
      <c r="F73" s="91">
        <f>'Grunddaten § 2 SPU_40% PLAN'!$B$6*'bezirksw Umlage § 2 PLAN'!E73</f>
        <v>3372.412661490554</v>
      </c>
      <c r="G73" s="91">
        <f>'Grunddaten § 2 SPU_40% PLAN'!$C$6*'bezirksw Umlage § 2 PLAN'!E73</f>
        <v>122374.85762284686</v>
      </c>
      <c r="H73" s="91">
        <f>'Grunddaten § 2 SPU_40% PLAN'!$D$6*'bezirksw Umlage § 2 PLAN'!E73</f>
        <v>14398.74431825347</v>
      </c>
      <c r="I73" s="91">
        <f>'Grunddaten § 2 SPU_40% PLAN'!$E$6*'bezirksw Umlage § 2 PLAN'!E73</f>
        <v>397761.95248309529</v>
      </c>
      <c r="J73" s="91">
        <f>'Grunddaten § 2 SPU_40% PLAN'!$F$6*'bezirksw Umlage § 2 PLAN'!E73</f>
        <v>37053.820467172431</v>
      </c>
      <c r="K73" s="91">
        <f>'Grunddaten § 2 SPU_40% PLAN'!$G$6*'bezirksw Umlage § 2 PLAN'!E73</f>
        <v>141545.21446185003</v>
      </c>
      <c r="L73" s="91">
        <f>'Grunddaten § 2 SPU_40% PLAN'!$H$6*'bezirksw Umlage § 2 PLAN'!E73</f>
        <v>1439.386544119649</v>
      </c>
      <c r="M73" s="91">
        <f>'Grunddaten § 2 SPU_40% PLAN'!$I$6*'bezirksw Umlage § 2 PLAN'!E73</f>
        <v>835.39004704058766</v>
      </c>
      <c r="N73" s="83"/>
      <c r="O73" s="83"/>
    </row>
    <row r="74" spans="1:15" x14ac:dyDescent="0.25">
      <c r="A74" s="82">
        <v>61050</v>
      </c>
      <c r="B74" s="82" t="s">
        <v>76</v>
      </c>
      <c r="C74" s="82" t="s">
        <v>57</v>
      </c>
      <c r="D74" s="83">
        <v>4556562.3499999996</v>
      </c>
      <c r="E74" s="11">
        <f t="shared" si="2"/>
        <v>3.7186677613269298E-2</v>
      </c>
      <c r="F74" s="91">
        <f>'Grunddaten § 2 SPU_40% PLAN'!$B$6*'bezirksw Umlage § 2 PLAN'!E74</f>
        <v>4227.3815110764535</v>
      </c>
      <c r="G74" s="91">
        <f>'Grunddaten § 2 SPU_40% PLAN'!$C$6*'bezirksw Umlage § 2 PLAN'!E74</f>
        <v>153399.142531622</v>
      </c>
      <c r="H74" s="91">
        <f>'Grunddaten § 2 SPU_40% PLAN'!$D$6*'bezirksw Umlage § 2 PLAN'!E74</f>
        <v>18049.091740391792</v>
      </c>
      <c r="I74" s="91">
        <f>'Grunddaten § 2 SPU_40% PLAN'!$E$6*'bezirksw Umlage § 2 PLAN'!E74</f>
        <v>498601.94837292383</v>
      </c>
      <c r="J74" s="91">
        <f>'Grunddaten § 2 SPU_40% PLAN'!$F$6*'bezirksw Umlage § 2 PLAN'!E74</f>
        <v>46447.647806077883</v>
      </c>
      <c r="K74" s="91">
        <f>'Grunddaten § 2 SPU_40% PLAN'!$G$6*'bezirksw Umlage § 2 PLAN'!E74</f>
        <v>177429.53862974406</v>
      </c>
      <c r="L74" s="91">
        <f>'Grunddaten § 2 SPU_40% PLAN'!$H$6*'bezirksw Umlage § 2 PLAN'!E74</f>
        <v>1804.2975977958263</v>
      </c>
      <c r="M74" s="91">
        <f>'Grunddaten § 2 SPU_40% PLAN'!$I$6*'bezirksw Umlage § 2 PLAN'!E74</f>
        <v>1047.1768415896634</v>
      </c>
      <c r="N74" s="83"/>
      <c r="O74" s="83"/>
    </row>
    <row r="75" spans="1:15" x14ac:dyDescent="0.25">
      <c r="A75" s="82">
        <v>61051</v>
      </c>
      <c r="B75" s="82" t="s">
        <v>77</v>
      </c>
      <c r="C75" s="82" t="s">
        <v>57</v>
      </c>
      <c r="D75" s="83">
        <v>4117933.69</v>
      </c>
      <c r="E75" s="11">
        <f t="shared" si="2"/>
        <v>3.3606974030071256E-2</v>
      </c>
      <c r="F75" s="91">
        <f>'Grunddaten § 2 SPU_40% PLAN'!$B$6*'bezirksw Umlage § 2 PLAN'!E75</f>
        <v>3820.4408077385006</v>
      </c>
      <c r="G75" s="91">
        <f>'Grunddaten § 2 SPU_40% PLAN'!$C$6*'bezirksw Umlage § 2 PLAN'!E75</f>
        <v>138632.47082487048</v>
      </c>
      <c r="H75" s="91">
        <f>'Grunddaten § 2 SPU_40% PLAN'!$D$6*'bezirksw Umlage § 2 PLAN'!E75</f>
        <v>16311.630839784317</v>
      </c>
      <c r="I75" s="91">
        <f>'Grunddaten § 2 SPU_40% PLAN'!$E$6*'bezirksw Umlage § 2 PLAN'!E75</f>
        <v>450604.99635311781</v>
      </c>
      <c r="J75" s="91">
        <f>'Grunddaten § 2 SPU_40% PLAN'!$F$6*'bezirksw Umlage § 2 PLAN'!E75</f>
        <v>41976.454842520201</v>
      </c>
      <c r="K75" s="91">
        <f>'Grunddaten § 2 SPU_40% PLAN'!$G$6*'bezirksw Umlage § 2 PLAN'!E75</f>
        <v>160349.62732915959</v>
      </c>
      <c r="L75" s="91">
        <f>'Grunddaten § 2 SPU_40% PLAN'!$H$6*'bezirksw Umlage § 2 PLAN'!E75</f>
        <v>1630.6103799390573</v>
      </c>
      <c r="M75" s="91">
        <f>'Grunddaten § 2 SPU_40% PLAN'!$I$6*'bezirksw Umlage § 2 PLAN'!E75</f>
        <v>946.37238868680652</v>
      </c>
      <c r="N75" s="83"/>
      <c r="O75" s="83"/>
    </row>
    <row r="76" spans="1:15" x14ac:dyDescent="0.25">
      <c r="A76" s="82">
        <v>61052</v>
      </c>
      <c r="B76" s="82" t="s">
        <v>78</v>
      </c>
      <c r="C76" s="82" t="s">
        <v>57</v>
      </c>
      <c r="D76" s="83">
        <v>3454426.41</v>
      </c>
      <c r="E76" s="11">
        <f t="shared" si="2"/>
        <v>2.8192007785745158E-2</v>
      </c>
      <c r="F76" s="91">
        <f>'Grunddaten § 2 SPU_40% PLAN'!$B$6*'bezirksw Umlage § 2 PLAN'!E76</f>
        <v>3204.8674450835097</v>
      </c>
      <c r="G76" s="91">
        <f>'Grunddaten § 2 SPU_40% PLAN'!$C$6*'bezirksw Umlage § 2 PLAN'!E76</f>
        <v>116295.13842438466</v>
      </c>
      <c r="H76" s="91">
        <f>'Grunddaten § 2 SPU_40% PLAN'!$D$6*'bezirksw Umlage § 2 PLAN'!E76</f>
        <v>13683.398666655417</v>
      </c>
      <c r="I76" s="91">
        <f>'Grunddaten § 2 SPU_40% PLAN'!$E$6*'bezirksw Umlage § 2 PLAN'!E76</f>
        <v>378000.69575189392</v>
      </c>
      <c r="J76" s="91">
        <f>'Grunddaten § 2 SPU_40% PLAN'!$F$6*'bezirksw Umlage § 2 PLAN'!E76</f>
        <v>35212.945404707134</v>
      </c>
      <c r="K76" s="91">
        <f>'Grunddaten § 2 SPU_40% PLAN'!$G$6*'bezirksw Umlage § 2 PLAN'!E76</f>
        <v>134513.0905882816</v>
      </c>
      <c r="L76" s="91">
        <f>'Grunddaten § 2 SPU_40% PLAN'!$H$6*'bezirksw Umlage § 2 PLAN'!E76</f>
        <v>1367.876217764355</v>
      </c>
      <c r="M76" s="91">
        <f>'Grunddaten § 2 SPU_40% PLAN'!$I$6*'bezirksw Umlage § 2 PLAN'!E76</f>
        <v>793.88693924658367</v>
      </c>
      <c r="N76" s="83"/>
      <c r="O76" s="83"/>
    </row>
    <row r="77" spans="1:15" x14ac:dyDescent="0.25">
      <c r="A77" s="82">
        <v>61053</v>
      </c>
      <c r="B77" s="82" t="s">
        <v>57</v>
      </c>
      <c r="C77" s="82" t="s">
        <v>57</v>
      </c>
      <c r="D77" s="83">
        <v>21159399.789999999</v>
      </c>
      <c r="E77" s="11">
        <f t="shared" si="2"/>
        <v>0.17268451917068756</v>
      </c>
      <c r="F77" s="91">
        <f>'Grunddaten § 2 SPU_40% PLAN'!$B$6*'bezirksw Umlage § 2 PLAN'!E77</f>
        <v>19630.77613932376</v>
      </c>
      <c r="G77" s="91">
        <f>'Grunddaten § 2 SPU_40% PLAN'!$C$6*'bezirksw Umlage § 2 PLAN'!E77</f>
        <v>712342.66865014657</v>
      </c>
      <c r="H77" s="91">
        <f>'Grunddaten § 2 SPU_40% PLAN'!$D$6*'bezirksw Umlage § 2 PLAN'!E77</f>
        <v>83814.928590044816</v>
      </c>
      <c r="I77" s="91">
        <f>'Grunddaten § 2 SPU_40% PLAN'!$E$6*'bezirksw Umlage § 2 PLAN'!E77</f>
        <v>2315367.8478021123</v>
      </c>
      <c r="J77" s="91">
        <f>'Grunddaten § 2 SPU_40% PLAN'!$F$6*'bezirksw Umlage § 2 PLAN'!E77</f>
        <v>215689.8718249556</v>
      </c>
      <c r="K77" s="91">
        <f>'Grunddaten § 2 SPU_40% PLAN'!$G$6*'bezirksw Umlage § 2 PLAN'!E77</f>
        <v>823933.10000948492</v>
      </c>
      <c r="L77" s="91">
        <f>'Grunddaten § 2 SPU_40% PLAN'!$H$6*'bezirksw Umlage § 2 PLAN'!E77</f>
        <v>8378.6528701617608</v>
      </c>
      <c r="M77" s="91">
        <f>'Grunddaten § 2 SPU_40% PLAN'!$I$6*'bezirksw Umlage § 2 PLAN'!E77</f>
        <v>4862.7960598465615</v>
      </c>
      <c r="N77" s="83"/>
      <c r="O77" s="83"/>
    </row>
    <row r="78" spans="1:15" x14ac:dyDescent="0.25">
      <c r="A78" s="82">
        <v>61054</v>
      </c>
      <c r="B78" s="82" t="s">
        <v>79</v>
      </c>
      <c r="C78" s="82" t="s">
        <v>57</v>
      </c>
      <c r="D78" s="83">
        <v>4661728.03</v>
      </c>
      <c r="E78" s="11">
        <f t="shared" si="2"/>
        <v>3.8044947935882194E-2</v>
      </c>
      <c r="F78" s="91">
        <f>'Grunddaten § 2 SPU_40% PLAN'!$B$6*'bezirksw Umlage § 2 PLAN'!E78</f>
        <v>4324.9496813510877</v>
      </c>
      <c r="G78" s="91">
        <f>'Grunddaten § 2 SPU_40% PLAN'!$C$6*'bezirksw Umlage § 2 PLAN'!E78</f>
        <v>156939.60218005744</v>
      </c>
      <c r="H78" s="91">
        <f>'Grunddaten § 2 SPU_40% PLAN'!$D$6*'bezirksw Umlage § 2 PLAN'!E78</f>
        <v>18465.665653017106</v>
      </c>
      <c r="I78" s="91">
        <f>'Grunddaten § 2 SPU_40% PLAN'!$E$6*'bezirksw Umlage § 2 PLAN'!E78</f>
        <v>510109.70552014332</v>
      </c>
      <c r="J78" s="91">
        <f>'Grunddaten § 2 SPU_40% PLAN'!$F$6*'bezirksw Umlage § 2 PLAN'!E78</f>
        <v>47519.661769834296</v>
      </c>
      <c r="K78" s="91">
        <f>'Grunddaten § 2 SPU_40% PLAN'!$G$6*'bezirksw Umlage § 2 PLAN'!E78</f>
        <v>181524.62098543343</v>
      </c>
      <c r="L78" s="91">
        <f>'Grunddaten § 2 SPU_40% PLAN'!$H$6*'bezirksw Umlage § 2 PLAN'!E78</f>
        <v>1845.940873849004</v>
      </c>
      <c r="M78" s="91">
        <f>'Grunddaten § 2 SPU_40% PLAN'!$I$6*'bezirksw Umlage § 2 PLAN'!E78</f>
        <v>1071.3457338744427</v>
      </c>
      <c r="N78" s="83"/>
      <c r="O78" s="83"/>
    </row>
    <row r="79" spans="1:15" x14ac:dyDescent="0.25">
      <c r="A79" s="82">
        <v>61055</v>
      </c>
      <c r="B79" s="82" t="s">
        <v>80</v>
      </c>
      <c r="C79" s="82" t="s">
        <v>57</v>
      </c>
      <c r="D79" s="83">
        <v>1926908.58</v>
      </c>
      <c r="E79" s="11">
        <f t="shared" si="2"/>
        <v>1.5725742928702061E-2</v>
      </c>
      <c r="F79" s="91">
        <f>'Grunddaten § 2 SPU_40% PLAN'!$B$6*'bezirksw Umlage § 2 PLAN'!E79</f>
        <v>1787.7024561348503</v>
      </c>
      <c r="G79" s="91">
        <f>'Grunddaten § 2 SPU_40% PLAN'!$C$6*'bezirksw Umlage § 2 PLAN'!E79</f>
        <v>64870.422306154862</v>
      </c>
      <c r="H79" s="91">
        <f>'Grunddaten § 2 SPU_40% PLAN'!$D$6*'bezirksw Umlage § 2 PLAN'!E79</f>
        <v>7632.7167422098546</v>
      </c>
      <c r="I79" s="91">
        <f>'Grunddaten § 2 SPU_40% PLAN'!$E$6*'bezirksw Umlage § 2 PLAN'!E79</f>
        <v>210852.01924747153</v>
      </c>
      <c r="J79" s="91">
        <f>'Grunddaten § 2 SPU_40% PLAN'!$F$6*'bezirksw Umlage § 2 PLAN'!E79</f>
        <v>19642.081947666022</v>
      </c>
      <c r="K79" s="91">
        <f>'Grunddaten § 2 SPU_40% PLAN'!$G$6*'bezirksw Umlage § 2 PLAN'!E79</f>
        <v>75032.551750574712</v>
      </c>
      <c r="L79" s="91">
        <f>'Grunddaten § 2 SPU_40% PLAN'!$H$6*'bezirksw Umlage § 2 PLAN'!E79</f>
        <v>763.01304690062398</v>
      </c>
      <c r="M79" s="91">
        <f>'Grunddaten § 2 SPU_40% PLAN'!$I$6*'bezirksw Umlage § 2 PLAN'!E79</f>
        <v>442.83692087225</v>
      </c>
      <c r="N79" s="83"/>
      <c r="O79" s="83"/>
    </row>
    <row r="80" spans="1:15" x14ac:dyDescent="0.25">
      <c r="A80" s="82">
        <v>61057</v>
      </c>
      <c r="B80" s="82" t="s">
        <v>81</v>
      </c>
      <c r="C80" s="82" t="s">
        <v>57</v>
      </c>
      <c r="D80" s="83">
        <v>3561161.94</v>
      </c>
      <c r="E80" s="11">
        <f t="shared" si="2"/>
        <v>2.9063089851371106E-2</v>
      </c>
      <c r="F80" s="91">
        <f>'Grunddaten § 2 SPU_40% PLAN'!$B$6*'bezirksw Umlage § 2 PLAN'!E80</f>
        <v>3303.8920543038671</v>
      </c>
      <c r="G80" s="91">
        <f>'Grunddaten § 2 SPU_40% PLAN'!$C$6*'bezirksw Umlage § 2 PLAN'!E80</f>
        <v>119888.447924398</v>
      </c>
      <c r="H80" s="91">
        <f>'Grunddaten § 2 SPU_40% PLAN'!$D$6*'bezirksw Umlage § 2 PLAN'!E80</f>
        <v>14106.190944024196</v>
      </c>
      <c r="I80" s="91">
        <f>'Grunddaten § 2 SPU_40% PLAN'!$E$6*'bezirksw Umlage § 2 PLAN'!E80</f>
        <v>389680.23377437191</v>
      </c>
      <c r="J80" s="91">
        <f>'Grunddaten § 2 SPU_40% PLAN'!$F$6*'bezirksw Umlage § 2 PLAN'!E80</f>
        <v>36300.961747956564</v>
      </c>
      <c r="K80" s="91">
        <f>'Grunddaten § 2 SPU_40% PLAN'!$G$6*'bezirksw Umlage § 2 PLAN'!E80</f>
        <v>138669.301869644</v>
      </c>
      <c r="L80" s="91">
        <f>'Grunddaten § 2 SPU_40% PLAN'!$H$6*'bezirksw Umlage § 2 PLAN'!E80</f>
        <v>1410.141119588526</v>
      </c>
      <c r="M80" s="91">
        <f>'Grunddaten § 2 SPU_40% PLAN'!$I$6*'bezirksw Umlage § 2 PLAN'!E80</f>
        <v>818.41661021461039</v>
      </c>
      <c r="N80" s="83"/>
      <c r="O80" s="83"/>
    </row>
    <row r="81" spans="1:15" x14ac:dyDescent="0.25">
      <c r="A81" s="82">
        <v>61059</v>
      </c>
      <c r="B81" s="82" t="s">
        <v>82</v>
      </c>
      <c r="C81" s="82" t="s">
        <v>57</v>
      </c>
      <c r="D81" s="83">
        <v>7755516.9000000004</v>
      </c>
      <c r="E81" s="11">
        <f t="shared" si="2"/>
        <v>6.3293747463932265E-2</v>
      </c>
      <c r="F81" s="91">
        <f>'Grunddaten § 2 SPU_40% PLAN'!$B$6*'bezirksw Umlage § 2 PLAN'!E81</f>
        <v>7195.2332116998195</v>
      </c>
      <c r="G81" s="91">
        <f>'Grunddaten § 2 SPU_40% PLAN'!$C$6*'bezirksw Umlage § 2 PLAN'!E81</f>
        <v>261093.68224699117</v>
      </c>
      <c r="H81" s="91">
        <f>'Grunddaten § 2 SPU_40% PLAN'!$D$6*'bezirksw Umlage § 2 PLAN'!E81</f>
        <v>30720.535629729497</v>
      </c>
      <c r="I81" s="91">
        <f>'Grunddaten § 2 SPU_40% PLAN'!$E$6*'bezirksw Umlage § 2 PLAN'!E81</f>
        <v>848647.62949620094</v>
      </c>
      <c r="J81" s="91">
        <f>'Grunddaten § 2 SPU_40% PLAN'!$F$6*'bezirksw Umlage § 2 PLAN'!E81</f>
        <v>79056.422332349961</v>
      </c>
      <c r="K81" s="91">
        <f>'Grunddaten § 2 SPU_40% PLAN'!$G$6*'bezirksw Umlage § 2 PLAN'!E81</f>
        <v>301994.72314960929</v>
      </c>
      <c r="L81" s="91">
        <f>'Grunddaten § 2 SPU_40% PLAN'!$H$6*'bezirksw Umlage § 2 PLAN'!E81</f>
        <v>3071.0126269499933</v>
      </c>
      <c r="M81" s="91">
        <f>'Grunddaten § 2 SPU_40% PLAN'!$I$6*'bezirksw Umlage § 2 PLAN'!E81</f>
        <v>1782.3519285843327</v>
      </c>
      <c r="N81" s="83"/>
      <c r="O81" s="83"/>
    </row>
    <row r="82" spans="1:15" x14ac:dyDescent="0.25">
      <c r="A82" s="82">
        <v>61060</v>
      </c>
      <c r="B82" s="82" t="s">
        <v>83</v>
      </c>
      <c r="C82" s="82" t="s">
        <v>57</v>
      </c>
      <c r="D82" s="83">
        <v>5718688.21</v>
      </c>
      <c r="E82" s="11">
        <f t="shared" si="2"/>
        <v>4.6670932712261491E-2</v>
      </c>
      <c r="F82" s="91">
        <f>'Grunddaten § 2 SPU_40% PLAN'!$B$6*'bezirksw Umlage § 2 PLAN'!E82</f>
        <v>5305.5516307298867</v>
      </c>
      <c r="G82" s="91">
        <f>'Grunddaten § 2 SPU_40% PLAN'!$C$6*'bezirksw Umlage § 2 PLAN'!E82</f>
        <v>192522.73982812863</v>
      </c>
      <c r="H82" s="91">
        <f>'Grunddaten § 2 SPU_40% PLAN'!$D$6*'bezirksw Umlage § 2 PLAN'!E82</f>
        <v>22652.412105583702</v>
      </c>
      <c r="I82" s="91">
        <f>'Grunddaten § 2 SPU_40% PLAN'!$E$6*'bezirksw Umlage § 2 PLAN'!E82</f>
        <v>625767.59948061907</v>
      </c>
      <c r="J82" s="91">
        <f>'Grunddaten § 2 SPU_40% PLAN'!$F$6*'bezirksw Umlage § 2 PLAN'!E82</f>
        <v>58293.86179492309</v>
      </c>
      <c r="K82" s="91">
        <f>'Grunddaten § 2 SPU_40% PLAN'!$G$6*'bezirksw Umlage § 2 PLAN'!E82</f>
        <v>222681.95466866749</v>
      </c>
      <c r="L82" s="91">
        <f>'Grunddaten § 2 SPU_40% PLAN'!$H$6*'bezirksw Umlage § 2 PLAN'!E82</f>
        <v>2264.4736551989276</v>
      </c>
      <c r="M82" s="91">
        <f>'Grunddaten § 2 SPU_40% PLAN'!$I$6*'bezirksw Umlage § 2 PLAN'!E82</f>
        <v>1314.2534651772835</v>
      </c>
      <c r="N82" s="83"/>
      <c r="O82" s="83"/>
    </row>
    <row r="83" spans="1:15" x14ac:dyDescent="0.25">
      <c r="A83" s="82">
        <v>61061</v>
      </c>
      <c r="B83" s="82" t="s">
        <v>84</v>
      </c>
      <c r="C83" s="82" t="s">
        <v>57</v>
      </c>
      <c r="D83" s="83">
        <v>8903752.6799999997</v>
      </c>
      <c r="E83" s="11">
        <f t="shared" si="2"/>
        <v>7.2664643875539767E-2</v>
      </c>
      <c r="F83" s="91">
        <f>'Grunddaten § 2 SPU_40% PLAN'!$B$6*'bezirksw Umlage § 2 PLAN'!E83</f>
        <v>8260.5167157713604</v>
      </c>
      <c r="G83" s="91">
        <f>'Grunddaten § 2 SPU_40% PLAN'!$C$6*'bezirksw Umlage § 2 PLAN'!E83</f>
        <v>299749.66246772237</v>
      </c>
      <c r="H83" s="91">
        <f>'Grunddaten § 2 SPU_40% PLAN'!$D$6*'bezirksw Umlage § 2 PLAN'!E83</f>
        <v>35268.835716706322</v>
      </c>
      <c r="I83" s="91">
        <f>'Grunddaten § 2 SPU_40% PLAN'!$E$6*'bezirksw Umlage § 2 PLAN'!E83</f>
        <v>974293.35825474723</v>
      </c>
      <c r="J83" s="91">
        <f>'Grunddaten § 2 SPU_40% PLAN'!$F$6*'bezirksw Umlage § 2 PLAN'!E83</f>
        <v>90761.046786304185</v>
      </c>
      <c r="K83" s="91">
        <f>'Grunddaten § 2 SPU_40% PLAN'!$G$6*'bezirksw Umlage § 2 PLAN'!E83</f>
        <v>346706.26861624041</v>
      </c>
      <c r="L83" s="91">
        <f>'Grunddaten § 2 SPU_40% PLAN'!$H$6*'bezirksw Umlage § 2 PLAN'!E83</f>
        <v>3525.6885208411895</v>
      </c>
      <c r="M83" s="91">
        <f>'Grunddaten § 2 SPU_40% PLAN'!$I$6*'bezirksw Umlage § 2 PLAN'!E83</f>
        <v>2046.2363715351999</v>
      </c>
      <c r="N83" s="83"/>
      <c r="O83" s="83"/>
    </row>
    <row r="84" spans="1:15" x14ac:dyDescent="0.25">
      <c r="A84" s="82">
        <v>61101</v>
      </c>
      <c r="B84" s="82" t="s">
        <v>85</v>
      </c>
      <c r="C84" s="82" t="s">
        <v>86</v>
      </c>
      <c r="D84" s="83">
        <v>5509555.3899999997</v>
      </c>
      <c r="E84" s="11">
        <f>D84/SUM($D$84:$D$99)</f>
        <v>5.3454549846516118E-2</v>
      </c>
      <c r="F84" s="91">
        <f>'Grunddaten § 2 SPU_40% PLAN'!$B$7*'bezirksw Umlage § 2 PLAN'!E84</f>
        <v>4227.1858018624944</v>
      </c>
      <c r="G84" s="91">
        <f>'Grunddaten § 2 SPU_40% PLAN'!$C$7*'bezirksw Umlage § 2 PLAN'!E84</f>
        <v>482510.06471197074</v>
      </c>
      <c r="H84" s="91">
        <f>'Grunddaten § 2 SPU_40% PLAN'!$D$7*'bezirksw Umlage § 2 PLAN'!E84</f>
        <v>18665.636554443594</v>
      </c>
      <c r="I84" s="91">
        <f>'Grunddaten § 2 SPU_40% PLAN'!$E$7*'bezirksw Umlage § 2 PLAN'!E84</f>
        <v>539724.17525429162</v>
      </c>
      <c r="J84" s="91">
        <f>'Grunddaten § 2 SPU_40% PLAN'!$F$7*'bezirksw Umlage § 2 PLAN'!E84</f>
        <v>102919.25209248827</v>
      </c>
      <c r="K84" s="91">
        <f>'Grunddaten § 2 SPU_40% PLAN'!$G$7*'bezirksw Umlage § 2 PLAN'!E84</f>
        <v>140576.91336836194</v>
      </c>
      <c r="L84" s="91">
        <f>'Grunddaten § 2 SPU_40% PLAN'!$H$7*'bezirksw Umlage § 2 PLAN'!E84</f>
        <v>1571.5637654875738</v>
      </c>
      <c r="M84" s="91">
        <f>'Grunddaten § 2 SPU_40% PLAN'!$I$7*'bezirksw Umlage § 2 PLAN'!E84</f>
        <v>2061.2074420816616</v>
      </c>
      <c r="N84" s="83"/>
      <c r="O84" s="83"/>
    </row>
    <row r="85" spans="1:15" x14ac:dyDescent="0.25">
      <c r="A85" s="82">
        <v>61105</v>
      </c>
      <c r="B85" s="82" t="s">
        <v>87</v>
      </c>
      <c r="C85" s="82" t="s">
        <v>86</v>
      </c>
      <c r="D85" s="83">
        <v>1441234.86</v>
      </c>
      <c r="E85" s="11">
        <f t="shared" ref="E85:E99" si="3">D85/SUM($D$84:$D$99)</f>
        <v>1.3983081249031002E-2</v>
      </c>
      <c r="F85" s="91">
        <f>'Grunddaten § 2 SPU_40% PLAN'!$B$7*'bezirksw Umlage § 2 PLAN'!E85</f>
        <v>1105.7820651733716</v>
      </c>
      <c r="G85" s="91">
        <f>'Grunddaten § 2 SPU_40% PLAN'!$C$7*'bezirksw Umlage § 2 PLAN'!E85</f>
        <v>126218.95531278943</v>
      </c>
      <c r="H85" s="91">
        <f>'Grunddaten § 2 SPU_40% PLAN'!$D$7*'bezirksw Umlage § 2 PLAN'!E85</f>
        <v>4882.7108871945475</v>
      </c>
      <c r="I85" s="91">
        <f>'Grunddaten § 2 SPU_40% PLAN'!$E$7*'bezirksw Umlage § 2 PLAN'!E85</f>
        <v>141185.49340171614</v>
      </c>
      <c r="J85" s="91">
        <f>'Grunddaten § 2 SPU_40% PLAN'!$F$7*'bezirksw Umlage § 2 PLAN'!E85</f>
        <v>26922.46531363433</v>
      </c>
      <c r="K85" s="91">
        <f>'Grunddaten § 2 SPU_40% PLAN'!$G$7*'bezirksw Umlage § 2 PLAN'!E85</f>
        <v>36773.266391951693</v>
      </c>
      <c r="L85" s="91">
        <f>'Grunddaten § 2 SPU_40% PLAN'!$H$7*'bezirksw Umlage § 2 PLAN'!E85</f>
        <v>411.10258872151144</v>
      </c>
      <c r="M85" s="91">
        <f>'Grunddaten § 2 SPU_40% PLAN'!$I$7*'bezirksw Umlage § 2 PLAN'!E85</f>
        <v>539.1876129626354</v>
      </c>
      <c r="N85" s="83"/>
      <c r="O85" s="83"/>
    </row>
    <row r="86" spans="1:15" x14ac:dyDescent="0.25">
      <c r="A86" s="82">
        <v>61106</v>
      </c>
      <c r="B86" s="82" t="s">
        <v>88</v>
      </c>
      <c r="C86" s="82" t="s">
        <v>86</v>
      </c>
      <c r="D86" s="83">
        <v>2182093.15</v>
      </c>
      <c r="E86" s="11">
        <f t="shared" si="3"/>
        <v>2.1171001795921025E-2</v>
      </c>
      <c r="F86" s="91">
        <f>'Grunddaten § 2 SPU_40% PLAN'!$B$7*'bezirksw Umlage § 2 PLAN'!E86</f>
        <v>1674.2028220214347</v>
      </c>
      <c r="G86" s="91">
        <f>'Grunddaten § 2 SPU_40% PLAN'!$C$7*'bezirksw Umlage § 2 PLAN'!E86</f>
        <v>191101.06578201547</v>
      </c>
      <c r="H86" s="91">
        <f>'Grunddaten § 2 SPU_40% PLAN'!$D$7*'bezirksw Umlage § 2 PLAN'!E86</f>
        <v>7392.6396565079212</v>
      </c>
      <c r="I86" s="91">
        <f>'Grunddaten § 2 SPU_40% PLAN'!$E$7*'bezirksw Umlage § 2 PLAN'!E86</f>
        <v>213761.06461319909</v>
      </c>
      <c r="J86" s="91">
        <f>'Grunddaten § 2 SPU_40% PLAN'!$F$7*'bezirksw Umlage § 2 PLAN'!E86</f>
        <v>40761.800017794507</v>
      </c>
      <c r="K86" s="91">
        <f>'Grunddaten § 2 SPU_40% PLAN'!$G$7*'bezirksw Umlage § 2 PLAN'!E86</f>
        <v>55676.347362984947</v>
      </c>
      <c r="L86" s="91">
        <f>'Grunddaten § 2 SPU_40% PLAN'!$H$7*'bezirksw Umlage § 2 PLAN'!E86</f>
        <v>622.42745280007819</v>
      </c>
      <c r="M86" s="91">
        <f>'Grunddaten § 2 SPU_40% PLAN'!$I$7*'bezirksw Umlage § 2 PLAN'!E86</f>
        <v>816.35382925071474</v>
      </c>
      <c r="N86" s="83"/>
      <c r="O86" s="83"/>
    </row>
    <row r="87" spans="1:15" x14ac:dyDescent="0.25">
      <c r="A87" s="82">
        <v>61107</v>
      </c>
      <c r="B87" s="82" t="s">
        <v>89</v>
      </c>
      <c r="C87" s="82" t="s">
        <v>86</v>
      </c>
      <c r="D87" s="83">
        <v>1656212.8</v>
      </c>
      <c r="E87" s="11">
        <f t="shared" si="3"/>
        <v>1.6068830133684896E-2</v>
      </c>
      <c r="F87" s="91">
        <f>'Grunddaten § 2 SPU_40% PLAN'!$B$7*'bezirksw Umlage § 2 PLAN'!E87</f>
        <v>1270.7230869718016</v>
      </c>
      <c r="G87" s="91">
        <f>'Grunddaten § 2 SPU_40% PLAN'!$C$7*'bezirksw Umlage § 2 PLAN'!E87</f>
        <v>145046.06791961018</v>
      </c>
      <c r="H87" s="91">
        <f>'Grunddaten § 2 SPU_40% PLAN'!$D$7*'bezirksw Umlage § 2 PLAN'!E87</f>
        <v>5611.0273866612997</v>
      </c>
      <c r="I87" s="91">
        <f>'Grunddaten § 2 SPU_40% PLAN'!$E$7*'bezirksw Umlage § 2 PLAN'!E87</f>
        <v>162245.04960020035</v>
      </c>
      <c r="J87" s="91">
        <f>'Grunddaten § 2 SPU_40% PLAN'!$F$7*'bezirksw Umlage § 2 PLAN'!E87</f>
        <v>30938.28278619155</v>
      </c>
      <c r="K87" s="91">
        <f>'Grunddaten § 2 SPU_40% PLAN'!$G$7*'bezirksw Umlage § 2 PLAN'!E87</f>
        <v>42258.452238769889</v>
      </c>
      <c r="L87" s="91">
        <f>'Grunddaten § 2 SPU_40% PLAN'!$H$7*'bezirksw Umlage § 2 PLAN'!E87</f>
        <v>472.42360593033595</v>
      </c>
      <c r="M87" s="91">
        <f>'Grunddaten § 2 SPU_40% PLAN'!$I$7*'bezirksw Umlage § 2 PLAN'!E87</f>
        <v>619.61408995488955</v>
      </c>
      <c r="N87" s="83"/>
      <c r="O87" s="83"/>
    </row>
    <row r="88" spans="1:15" x14ac:dyDescent="0.25">
      <c r="A88" s="82">
        <v>61108</v>
      </c>
      <c r="B88" s="82" t="s">
        <v>86</v>
      </c>
      <c r="C88" s="82" t="s">
        <v>86</v>
      </c>
      <c r="D88" s="83">
        <v>52433101.850000001</v>
      </c>
      <c r="E88" s="11">
        <f t="shared" si="3"/>
        <v>0.50871398108374066</v>
      </c>
      <c r="F88" s="91">
        <f>'Grunddaten § 2 SPU_40% PLAN'!$B$7*'bezirksw Umlage § 2 PLAN'!E88</f>
        <v>40229.101624102208</v>
      </c>
      <c r="G88" s="91">
        <f>'Grunddaten § 2 SPU_40% PLAN'!$C$7*'bezirksw Umlage § 2 PLAN'!E88</f>
        <v>4591931.2132903077</v>
      </c>
      <c r="H88" s="91">
        <f>'Grunddaten § 2 SPU_40% PLAN'!$D$7*'bezirksw Umlage § 2 PLAN'!E88</f>
        <v>177636.33420050325</v>
      </c>
      <c r="I88" s="91">
        <f>'Grunddaten § 2 SPU_40% PLAN'!$E$7*'bezirksw Umlage § 2 PLAN'!E88</f>
        <v>5136424.0213247994</v>
      </c>
      <c r="J88" s="91">
        <f>'Grunddaten § 2 SPU_40% PLAN'!$F$7*'bezirksw Umlage § 2 PLAN'!E88</f>
        <v>979457.55061939091</v>
      </c>
      <c r="K88" s="91">
        <f>'Grunddaten § 2 SPU_40% PLAN'!$G$7*'bezirksw Umlage § 2 PLAN'!E88</f>
        <v>1337836.3760132645</v>
      </c>
      <c r="L88" s="91">
        <f>'Grunddaten § 2 SPU_40% PLAN'!$H$7*'bezirksw Umlage § 2 PLAN'!E88</f>
        <v>14956.191043861976</v>
      </c>
      <c r="M88" s="91">
        <f>'Grunddaten § 2 SPU_40% PLAN'!$I$7*'bezirksw Umlage § 2 PLAN'!E88</f>
        <v>19616.011110589039</v>
      </c>
      <c r="N88" s="83"/>
      <c r="O88" s="83"/>
    </row>
    <row r="89" spans="1:15" x14ac:dyDescent="0.25">
      <c r="A89" s="82">
        <v>61109</v>
      </c>
      <c r="B89" s="82" t="s">
        <v>90</v>
      </c>
      <c r="C89" s="82" t="s">
        <v>86</v>
      </c>
      <c r="D89" s="83">
        <v>2311552.7000000002</v>
      </c>
      <c r="E89" s="11">
        <f t="shared" si="3"/>
        <v>2.2427038168863735E-2</v>
      </c>
      <c r="F89" s="91">
        <f>'Grunddaten § 2 SPU_40% PLAN'!$B$7*'bezirksw Umlage § 2 PLAN'!E89</f>
        <v>1773.5301783937441</v>
      </c>
      <c r="G89" s="91">
        <f>'Grunddaten § 2 SPU_40% PLAN'!$C$7*'bezirksw Umlage § 2 PLAN'!E89</f>
        <v>202438.73850265995</v>
      </c>
      <c r="H89" s="91">
        <f>'Grunddaten § 2 SPU_40% PLAN'!$D$7*'bezirksw Umlage § 2 PLAN'!E89</f>
        <v>7831.2312919033538</v>
      </c>
      <c r="I89" s="91">
        <f>'Grunddaten § 2 SPU_40% PLAN'!$E$7*'bezirksw Umlage § 2 PLAN'!E89</f>
        <v>226443.11314643687</v>
      </c>
      <c r="J89" s="91">
        <f>'Grunddaten § 2 SPU_40% PLAN'!$F$7*'bezirksw Umlage § 2 PLAN'!E89</f>
        <v>43180.122208803485</v>
      </c>
      <c r="K89" s="91">
        <f>'Grunddaten § 2 SPU_40% PLAN'!$G$7*'bezirksw Umlage § 2 PLAN'!E89</f>
        <v>58979.522058004608</v>
      </c>
      <c r="L89" s="91">
        <f>'Grunddaten § 2 SPU_40% PLAN'!$H$7*'bezirksw Umlage § 2 PLAN'!E89</f>
        <v>659.35492216459386</v>
      </c>
      <c r="M89" s="91">
        <f>'Grunddaten § 2 SPU_40% PLAN'!$I$7*'bezirksw Umlage § 2 PLAN'!E89</f>
        <v>864.7865917913856</v>
      </c>
      <c r="N89" s="83"/>
      <c r="O89" s="83"/>
    </row>
    <row r="90" spans="1:15" x14ac:dyDescent="0.25">
      <c r="A90" s="82">
        <v>61110</v>
      </c>
      <c r="B90" s="82" t="s">
        <v>91</v>
      </c>
      <c r="C90" s="82" t="s">
        <v>86</v>
      </c>
      <c r="D90" s="83">
        <v>4242055.04</v>
      </c>
      <c r="E90" s="11">
        <f t="shared" si="3"/>
        <v>4.115706741036048E-2</v>
      </c>
      <c r="F90" s="91">
        <f>'Grunddaten § 2 SPU_40% PLAN'!$B$7*'bezirksw Umlage § 2 PLAN'!E90</f>
        <v>3254.7008908113066</v>
      </c>
      <c r="G90" s="91">
        <f>'Grunddaten § 2 SPU_40% PLAN'!$C$7*'bezirksw Umlage § 2 PLAN'!E90</f>
        <v>371506.24814067647</v>
      </c>
      <c r="H90" s="91">
        <f>'Grunddaten § 2 SPU_40% PLAN'!$D$7*'bezirksw Umlage § 2 PLAN'!E90</f>
        <v>14371.51494371049</v>
      </c>
      <c r="I90" s="91">
        <f>'Grunddaten § 2 SPU_40% PLAN'!$E$7*'bezirksw Umlage § 2 PLAN'!E90</f>
        <v>415557.97079432051</v>
      </c>
      <c r="J90" s="91">
        <f>'Grunddaten § 2 SPU_40% PLAN'!$F$7*'bezirksw Umlage § 2 PLAN'!E90</f>
        <v>79242.171309211655</v>
      </c>
      <c r="K90" s="91">
        <f>'Grunddaten § 2 SPU_40% PLAN'!$G$7*'bezirksw Umlage § 2 PLAN'!E90</f>
        <v>108236.5021584624</v>
      </c>
      <c r="L90" s="91">
        <f>'Grunddaten § 2 SPU_40% PLAN'!$H$7*'bezirksw Umlage § 2 PLAN'!E90</f>
        <v>1210.0177818645982</v>
      </c>
      <c r="M90" s="91">
        <f>'Grunddaten § 2 SPU_40% PLAN'!$I$7*'bezirksw Umlage § 2 PLAN'!E90</f>
        <v>1587.0165193435</v>
      </c>
      <c r="N90" s="83"/>
      <c r="O90" s="83"/>
    </row>
    <row r="91" spans="1:15" x14ac:dyDescent="0.25">
      <c r="A91" s="82">
        <v>61111</v>
      </c>
      <c r="B91" s="82" t="s">
        <v>92</v>
      </c>
      <c r="C91" s="82" t="s">
        <v>86</v>
      </c>
      <c r="D91" s="83">
        <v>1855496.41</v>
      </c>
      <c r="E91" s="11">
        <f t="shared" si="3"/>
        <v>1.8002310226048333E-2</v>
      </c>
      <c r="F91" s="91">
        <f>'Grunddaten § 2 SPU_40% PLAN'!$B$7*'bezirksw Umlage § 2 PLAN'!E91</f>
        <v>1423.6226926759023</v>
      </c>
      <c r="G91" s="91">
        <f>'Grunddaten § 2 SPU_40% PLAN'!$C$7*'bezirksw Umlage § 2 PLAN'!E91</f>
        <v>162498.71895051943</v>
      </c>
      <c r="H91" s="91">
        <f>'Grunddaten § 2 SPU_40% PLAN'!$D$7*'bezirksw Umlage § 2 PLAN'!E91</f>
        <v>6286.1735957853507</v>
      </c>
      <c r="I91" s="91">
        <f>'Grunddaten § 2 SPU_40% PLAN'!$E$7*'bezirksw Umlage § 2 PLAN'!E91</f>
        <v>181767.1660751829</v>
      </c>
      <c r="J91" s="91">
        <f>'Grunddaten § 2 SPU_40% PLAN'!$F$7*'bezirksw Umlage § 2 PLAN'!E91</f>
        <v>34660.928016824422</v>
      </c>
      <c r="K91" s="91">
        <f>'Grunddaten § 2 SPU_40% PLAN'!$G$7*'bezirksw Umlage § 2 PLAN'!E91</f>
        <v>47343.195524870949</v>
      </c>
      <c r="L91" s="91">
        <f>'Grunddaten § 2 SPU_40% PLAN'!$H$7*'bezirksw Umlage § 2 PLAN'!E91</f>
        <v>529.26792064582105</v>
      </c>
      <c r="M91" s="91">
        <f>'Grunddaten § 2 SPU_40% PLAN'!$I$7*'bezirksw Umlage § 2 PLAN'!E91</f>
        <v>694.16908231642378</v>
      </c>
      <c r="N91" s="83"/>
      <c r="O91" s="83"/>
    </row>
    <row r="92" spans="1:15" x14ac:dyDescent="0.25">
      <c r="A92" s="82">
        <v>61112</v>
      </c>
      <c r="B92" s="82" t="s">
        <v>93</v>
      </c>
      <c r="C92" s="82" t="s">
        <v>86</v>
      </c>
      <c r="D92" s="83">
        <v>655988.52</v>
      </c>
      <c r="E92" s="11">
        <f t="shared" si="3"/>
        <v>6.3645010457154764E-3</v>
      </c>
      <c r="F92" s="91">
        <f>'Grunddaten § 2 SPU_40% PLAN'!$B$7*'bezirksw Umlage § 2 PLAN'!E92</f>
        <v>503.30474269517987</v>
      </c>
      <c r="G92" s="91">
        <f>'Grunddaten § 2 SPU_40% PLAN'!$C$7*'bezirksw Umlage § 2 PLAN'!E92</f>
        <v>57449.474745277032</v>
      </c>
      <c r="H92" s="91">
        <f>'Grunddaten § 2 SPU_40% PLAN'!$D$7*'bezirksw Umlage § 2 PLAN'!E92</f>
        <v>2222.4013430251316</v>
      </c>
      <c r="I92" s="91">
        <f>'Grunddaten § 2 SPU_40% PLAN'!$E$7*'bezirksw Umlage § 2 PLAN'!E92</f>
        <v>64261.603318463676</v>
      </c>
      <c r="J92" s="91">
        <f>'Grunddaten § 2 SPU_40% PLAN'!$F$7*'bezirksw Umlage § 2 PLAN'!E92</f>
        <v>12253.955733378749</v>
      </c>
      <c r="K92" s="91">
        <f>'Grunddaten § 2 SPU_40% PLAN'!$G$7*'bezirksw Umlage § 2 PLAN'!E92</f>
        <v>16737.619430064387</v>
      </c>
      <c r="L92" s="91">
        <f>'Grunddaten § 2 SPU_40% PLAN'!$H$7*'bezirksw Umlage § 2 PLAN'!E92</f>
        <v>187.116330744035</v>
      </c>
      <c r="M92" s="91">
        <f>'Grunddaten § 2 SPU_40% PLAN'!$I$7*'bezirksw Umlage § 2 PLAN'!E92</f>
        <v>245.41516032278878</v>
      </c>
      <c r="N92" s="83"/>
      <c r="O92" s="83"/>
    </row>
    <row r="93" spans="1:15" x14ac:dyDescent="0.25">
      <c r="A93" s="82">
        <v>61113</v>
      </c>
      <c r="B93" s="82" t="s">
        <v>94</v>
      </c>
      <c r="C93" s="82" t="s">
        <v>86</v>
      </c>
      <c r="D93" s="83">
        <v>4093919.99</v>
      </c>
      <c r="E93" s="11">
        <f t="shared" si="3"/>
        <v>3.9719838477402764E-2</v>
      </c>
      <c r="F93" s="91">
        <f>'Grunddaten § 2 SPU_40% PLAN'!$B$7*'bezirksw Umlage § 2 PLAN'!E93</f>
        <v>3141.0448267930105</v>
      </c>
      <c r="G93" s="91">
        <f>'Grunddaten § 2 SPU_40% PLAN'!$C$7*'bezirksw Umlage § 2 PLAN'!E93</f>
        <v>358533.03206386871</v>
      </c>
      <c r="H93" s="91">
        <f>'Grunddaten § 2 SPU_40% PLAN'!$D$7*'bezirksw Umlage § 2 PLAN'!E93</f>
        <v>13869.653212854142</v>
      </c>
      <c r="I93" s="91">
        <f>'Grunddaten § 2 SPU_40% PLAN'!$E$7*'bezirksw Umlage § 2 PLAN'!E93</f>
        <v>401046.44272571843</v>
      </c>
      <c r="J93" s="91">
        <f>'Grunddaten § 2 SPU_40% PLAN'!$F$7*'bezirksw Umlage § 2 PLAN'!E93</f>
        <v>76474.988210852185</v>
      </c>
      <c r="K93" s="91">
        <f>'Grunddaten § 2 SPU_40% PLAN'!$G$7*'bezirksw Umlage § 2 PLAN'!E93</f>
        <v>104456.82002141289</v>
      </c>
      <c r="L93" s="91">
        <f>'Grunddaten § 2 SPU_40% PLAN'!$H$7*'bezirksw Umlage § 2 PLAN'!E93</f>
        <v>1167.7632512356413</v>
      </c>
      <c r="M93" s="91">
        <f>'Grunddaten § 2 SPU_40% PLAN'!$I$7*'bezirksw Umlage § 2 PLAN'!E93</f>
        <v>1531.5969716886505</v>
      </c>
      <c r="N93" s="83"/>
      <c r="O93" s="83"/>
    </row>
    <row r="94" spans="1:15" x14ac:dyDescent="0.25">
      <c r="A94" s="82">
        <v>61114</v>
      </c>
      <c r="B94" s="82" t="s">
        <v>95</v>
      </c>
      <c r="C94" s="82" t="s">
        <v>86</v>
      </c>
      <c r="D94" s="83">
        <v>3750760.72</v>
      </c>
      <c r="E94" s="11">
        <f t="shared" si="3"/>
        <v>3.639045470592768E-2</v>
      </c>
      <c r="F94" s="91">
        <f>'Grunddaten § 2 SPU_40% PLAN'!$B$7*'bezirksw Umlage § 2 PLAN'!E94</f>
        <v>2877.757158144761</v>
      </c>
      <c r="G94" s="91">
        <f>'Grunddaten § 2 SPU_40% PLAN'!$C$7*'bezirksw Umlage § 2 PLAN'!E94</f>
        <v>328480.18934724206</v>
      </c>
      <c r="H94" s="91">
        <f>'Grunddaten § 2 SPU_40% PLAN'!$D$7*'bezirksw Umlage § 2 PLAN'!E94</f>
        <v>12707.075516342742</v>
      </c>
      <c r="I94" s="91">
        <f>'Grunddaten § 2 SPU_40% PLAN'!$E$7*'bezirksw Umlage § 2 PLAN'!E94</f>
        <v>367430.05431118706</v>
      </c>
      <c r="J94" s="91">
        <f>'Grunddaten § 2 SPU_40% PLAN'!$F$7*'bezirksw Umlage § 2 PLAN'!E94</f>
        <v>70064.725872604919</v>
      </c>
      <c r="K94" s="91">
        <f>'Grunddaten § 2 SPU_40% PLAN'!$G$7*'bezirksw Umlage § 2 PLAN'!E94</f>
        <v>95701.073403836854</v>
      </c>
      <c r="L94" s="91">
        <f>'Grunddaten § 2 SPU_40% PLAN'!$H$7*'bezirksw Umlage § 2 PLAN'!E94</f>
        <v>1069.8793683542738</v>
      </c>
      <c r="M94" s="91">
        <f>'Grunddaten § 2 SPU_40% PLAN'!$I$7*'bezirksw Umlage § 2 PLAN'!E94</f>
        <v>1403.2159334605713</v>
      </c>
      <c r="N94" s="83"/>
      <c r="O94" s="83"/>
    </row>
    <row r="95" spans="1:15" x14ac:dyDescent="0.25">
      <c r="A95" s="82">
        <v>61115</v>
      </c>
      <c r="B95" s="82" t="s">
        <v>96</v>
      </c>
      <c r="C95" s="82" t="s">
        <v>86</v>
      </c>
      <c r="D95" s="83">
        <v>2381712.44</v>
      </c>
      <c r="E95" s="11">
        <f t="shared" si="3"/>
        <v>2.3107738707033407E-2</v>
      </c>
      <c r="F95" s="91">
        <f>'Grunddaten § 2 SPU_40% PLAN'!$B$7*'bezirksw Umlage § 2 PLAN'!E95</f>
        <v>1827.3599769522018</v>
      </c>
      <c r="G95" s="91">
        <f>'Grunddaten § 2 SPU_40% PLAN'!$C$7*'bezirksw Umlage § 2 PLAN'!E95</f>
        <v>208583.11464397598</v>
      </c>
      <c r="H95" s="91">
        <f>'Grunddaten § 2 SPU_40% PLAN'!$D$7*'bezirksw Umlage § 2 PLAN'!E95</f>
        <v>8068.9231045623537</v>
      </c>
      <c r="I95" s="91">
        <f>'Grunddaten § 2 SPU_40% PLAN'!$E$7*'bezirksw Umlage § 2 PLAN'!E95</f>
        <v>233316.06479627147</v>
      </c>
      <c r="J95" s="91">
        <f>'Grunddaten § 2 SPU_40% PLAN'!$F$7*'bezirksw Umlage § 2 PLAN'!E95</f>
        <v>44490.71579697384</v>
      </c>
      <c r="K95" s="91">
        <f>'Grunddaten § 2 SPU_40% PLAN'!$G$7*'bezirksw Umlage § 2 PLAN'!E95</f>
        <v>60769.655561304731</v>
      </c>
      <c r="L95" s="91">
        <f>'Grunddaten § 2 SPU_40% PLAN'!$H$7*'bezirksw Umlage § 2 PLAN'!E95</f>
        <v>679.3675179867821</v>
      </c>
      <c r="M95" s="91">
        <f>'Grunddaten § 2 SPU_40% PLAN'!$I$7*'bezirksw Umlage § 2 PLAN'!E95</f>
        <v>891.03440454320821</v>
      </c>
      <c r="N95" s="83"/>
      <c r="O95" s="83"/>
    </row>
    <row r="96" spans="1:15" x14ac:dyDescent="0.25">
      <c r="A96" s="82">
        <v>61116</v>
      </c>
      <c r="B96" s="82" t="s">
        <v>97</v>
      </c>
      <c r="C96" s="82" t="s">
        <v>86</v>
      </c>
      <c r="D96" s="83">
        <v>2847551.03</v>
      </c>
      <c r="E96" s="11">
        <f t="shared" si="3"/>
        <v>2.7627376022012061E-2</v>
      </c>
      <c r="F96" s="91">
        <f>'Grunddaten § 2 SPU_40% PLAN'!$B$7*'bezirksw Umlage § 2 PLAN'!E96</f>
        <v>2184.772895820714</v>
      </c>
      <c r="G96" s="91">
        <f>'Grunddaten § 2 SPU_40% PLAN'!$C$7*'bezirksw Umlage § 2 PLAN'!E96</f>
        <v>249379.83820795</v>
      </c>
      <c r="H96" s="91">
        <f>'Grunddaten § 2 SPU_40% PLAN'!$D$7*'bezirksw Umlage § 2 PLAN'!E96</f>
        <v>9647.1219243358046</v>
      </c>
      <c r="I96" s="91">
        <f>'Grunddaten § 2 SPU_40% PLAN'!$E$7*'bezirksw Umlage § 2 PLAN'!E96</f>
        <v>278950.30040913314</v>
      </c>
      <c r="J96" s="91">
        <f>'Grunddaten § 2 SPU_40% PLAN'!$F$7*'bezirksw Umlage § 2 PLAN'!E96</f>
        <v>53192.64469774114</v>
      </c>
      <c r="K96" s="91">
        <f>'Grunddaten § 2 SPU_40% PLAN'!$G$7*'bezirksw Umlage § 2 PLAN'!E96</f>
        <v>72655.578557728193</v>
      </c>
      <c r="L96" s="91">
        <f>'Grunddaten § 2 SPU_40% PLAN'!$H$7*'bezirksw Umlage § 2 PLAN'!E96</f>
        <v>812.2448550471546</v>
      </c>
      <c r="M96" s="91">
        <f>'Grunddaten § 2 SPU_40% PLAN'!$I$7*'bezirksw Umlage § 2 PLAN'!E96</f>
        <v>1065.311619408785</v>
      </c>
      <c r="N96" s="83"/>
      <c r="O96" s="83"/>
    </row>
    <row r="97" spans="1:15" x14ac:dyDescent="0.25">
      <c r="A97" s="82">
        <v>61118</v>
      </c>
      <c r="B97" s="82" t="s">
        <v>98</v>
      </c>
      <c r="C97" s="82" t="s">
        <v>86</v>
      </c>
      <c r="D97" s="83">
        <v>1314475.6399999999</v>
      </c>
      <c r="E97" s="11">
        <f t="shared" si="3"/>
        <v>1.2753243891139313E-2</v>
      </c>
      <c r="F97" s="91">
        <f>'Grunddaten § 2 SPU_40% PLAN'!$B$7*'bezirksw Umlage § 2 PLAN'!E97</f>
        <v>1008.5265269112969</v>
      </c>
      <c r="G97" s="91">
        <f>'Grunddaten § 2 SPU_40% PLAN'!$C$7*'bezirksw Umlage § 2 PLAN'!E97</f>
        <v>115117.76926136123</v>
      </c>
      <c r="H97" s="91">
        <f>'Grunddaten § 2 SPU_40% PLAN'!$D$7*'bezirksw Umlage § 2 PLAN'!E97</f>
        <v>4453.2676085700696</v>
      </c>
      <c r="I97" s="91">
        <f>'Grunddaten § 2 SPU_40% PLAN'!$E$7*'bezirksw Umlage § 2 PLAN'!E97</f>
        <v>128767.9731795667</v>
      </c>
      <c r="J97" s="91">
        <f>'Grunddaten § 2 SPU_40% PLAN'!$F$7*'bezirksw Umlage § 2 PLAN'!E97</f>
        <v>24554.585658243988</v>
      </c>
      <c r="K97" s="91">
        <f>'Grunddaten § 2 SPU_40% PLAN'!$G$7*'bezirksw Umlage § 2 PLAN'!E97</f>
        <v>33538.990914673806</v>
      </c>
      <c r="L97" s="91">
        <f>'Grunddaten § 2 SPU_40% PLAN'!$H$7*'bezirksw Umlage § 2 PLAN'!E97</f>
        <v>374.9453703994958</v>
      </c>
      <c r="M97" s="91">
        <f>'Grunddaten § 2 SPU_40% PLAN'!$I$7*'bezirksw Umlage § 2 PLAN'!E97</f>
        <v>491.7650844423319</v>
      </c>
      <c r="N97" s="83"/>
      <c r="O97" s="83"/>
    </row>
    <row r="98" spans="1:15" x14ac:dyDescent="0.25">
      <c r="A98" s="82">
        <v>61119</v>
      </c>
      <c r="B98" s="82" t="s">
        <v>99</v>
      </c>
      <c r="C98" s="82" t="s">
        <v>86</v>
      </c>
      <c r="D98" s="83">
        <v>741949.7</v>
      </c>
      <c r="E98" s="11">
        <f t="shared" si="3"/>
        <v>7.1985095737929728E-3</v>
      </c>
      <c r="F98" s="91">
        <f>'Grunddaten § 2 SPU_40% PLAN'!$B$7*'bezirksw Umlage § 2 PLAN'!E98</f>
        <v>569.25813709554825</v>
      </c>
      <c r="G98" s="91">
        <f>'Grunddaten § 2 SPU_40% PLAN'!$C$7*'bezirksw Umlage § 2 PLAN'!E98</f>
        <v>64977.692829770647</v>
      </c>
      <c r="H98" s="91">
        <f>'Grunddaten § 2 SPU_40% PLAN'!$D$7*'bezirksw Umlage § 2 PLAN'!E98</f>
        <v>2513.6263203769072</v>
      </c>
      <c r="I98" s="91">
        <f>'Grunddaten § 2 SPU_40% PLAN'!$E$7*'bezirksw Umlage § 2 PLAN'!E98</f>
        <v>72682.487345438785</v>
      </c>
      <c r="J98" s="91">
        <f>'Grunddaten § 2 SPU_40% PLAN'!$F$7*'bezirksw Umlage § 2 PLAN'!E98</f>
        <v>13859.722392998037</v>
      </c>
      <c r="K98" s="91">
        <f>'Grunddaten § 2 SPU_40% PLAN'!$G$7*'bezirksw Umlage § 2 PLAN'!E98</f>
        <v>18930.928417543713</v>
      </c>
      <c r="L98" s="91">
        <f>'Grunddaten § 2 SPU_40% PLAN'!$H$7*'bezirksw Umlage § 2 PLAN'!E98</f>
        <v>211.63618146951339</v>
      </c>
      <c r="M98" s="91">
        <f>'Grunddaten § 2 SPU_40% PLAN'!$I$7*'bezirksw Umlage § 2 PLAN'!E98</f>
        <v>277.57452916545702</v>
      </c>
      <c r="N98" s="83"/>
      <c r="O98" s="83"/>
    </row>
    <row r="99" spans="1:15" x14ac:dyDescent="0.25">
      <c r="A99" s="82">
        <v>61120</v>
      </c>
      <c r="B99" s="82" t="s">
        <v>100</v>
      </c>
      <c r="C99" s="82" t="s">
        <v>86</v>
      </c>
      <c r="D99" s="83">
        <v>15652245.050000001</v>
      </c>
      <c r="E99" s="11">
        <f t="shared" si="3"/>
        <v>0.15186047766281013</v>
      </c>
      <c r="F99" s="91">
        <f>'Grunddaten § 2 SPU_40% PLAN'!$B$7*'bezirksw Umlage § 2 PLAN'!E99</f>
        <v>12009.126573575026</v>
      </c>
      <c r="G99" s="91">
        <f>'Grunddaten § 2 SPU_40% PLAN'!$C$7*'bezirksw Umlage § 2 PLAN'!E99</f>
        <v>1370775.9042900056</v>
      </c>
      <c r="H99" s="91">
        <f>'Grunddaten § 2 SPU_40% PLAN'!$D$7*'bezirksw Umlage § 2 PLAN'!E99</f>
        <v>53027.712162521486</v>
      </c>
      <c r="I99" s="91">
        <f>'Grunddaten § 2 SPU_40% PLAN'!$E$7*'bezirksw Umlage § 2 PLAN'!E99</f>
        <v>1533317.0197040744</v>
      </c>
      <c r="J99" s="91">
        <f>'Grunddaten § 2 SPU_40% PLAN'!$F$7*'bezirksw Umlage § 2 PLAN'!E99</f>
        <v>292386.08927286812</v>
      </c>
      <c r="K99" s="91">
        <f>'Grunddaten § 2 SPU_40% PLAN'!$G$7*'bezirksw Umlage § 2 PLAN'!E99</f>
        <v>399368.75857676461</v>
      </c>
      <c r="L99" s="91">
        <f>'Grunddaten § 2 SPU_40% PLAN'!$H$7*'bezirksw Umlage § 2 PLAN'!E99</f>
        <v>4464.6980432866176</v>
      </c>
      <c r="M99" s="91">
        <f>'Grunddaten § 2 SPU_40% PLAN'!$I$7*'bezirksw Umlage § 2 PLAN'!E99</f>
        <v>5855.7400186779587</v>
      </c>
      <c r="N99" s="83"/>
      <c r="O99" s="83"/>
    </row>
    <row r="100" spans="1:15" x14ac:dyDescent="0.25">
      <c r="A100" s="82">
        <v>61203</v>
      </c>
      <c r="B100" s="82" t="s">
        <v>101</v>
      </c>
      <c r="C100" s="82" t="s">
        <v>102</v>
      </c>
      <c r="D100" s="83">
        <v>3664919.17</v>
      </c>
      <c r="E100" s="11">
        <f>D100/SUM($D$100:$D$128)</f>
        <v>2.8980811857074577E-2</v>
      </c>
      <c r="F100" s="91">
        <f>'Grunddaten § 2 SPU_40% PLAN'!$B$8*'bezirksw Umlage § 2 PLAN'!E100</f>
        <v>3467.2643305804022</v>
      </c>
      <c r="G100" s="91">
        <f>'Grunddaten § 2 SPU_40% PLAN'!$C$8*'bezirksw Umlage § 2 PLAN'!E100</f>
        <v>299358.46504767891</v>
      </c>
      <c r="H100" s="91">
        <f>'Grunddaten § 2 SPU_40% PLAN'!$D$8*'bezirksw Umlage § 2 PLAN'!E100</f>
        <v>11516.46468985381</v>
      </c>
      <c r="I100" s="91">
        <f>'Grunddaten § 2 SPU_40% PLAN'!$E$8*'bezirksw Umlage § 2 PLAN'!E100</f>
        <v>375291.08045684721</v>
      </c>
      <c r="J100" s="91">
        <f>'Grunddaten § 2 SPU_40% PLAN'!$F$8*'bezirksw Umlage § 2 PLAN'!E100</f>
        <v>24196.659435708705</v>
      </c>
      <c r="K100" s="91">
        <f>'Grunddaten § 2 SPU_40% PLAN'!$G$8*'bezirksw Umlage § 2 PLAN'!E100</f>
        <v>68525.709252289977</v>
      </c>
      <c r="L100" s="91">
        <f>'Grunddaten § 2 SPU_40% PLAN'!$H$8*'bezirksw Umlage § 2 PLAN'!E100</f>
        <v>1342.3912052196945</v>
      </c>
      <c r="M100" s="91">
        <f>'Grunddaten § 2 SPU_40% PLAN'!$I$8*'bezirksw Umlage § 2 PLAN'!E100</f>
        <v>1501.2060541964631</v>
      </c>
      <c r="N100" s="83"/>
      <c r="O100" s="83"/>
    </row>
    <row r="101" spans="1:15" x14ac:dyDescent="0.25">
      <c r="A101" s="82">
        <v>61204</v>
      </c>
      <c r="B101" s="82" t="s">
        <v>103</v>
      </c>
      <c r="C101" s="82" t="s">
        <v>102</v>
      </c>
      <c r="D101" s="83">
        <v>3197590</v>
      </c>
      <c r="E101" s="11">
        <f t="shared" ref="E101:E128" si="4">D101/SUM($D$100:$D$128)</f>
        <v>2.5285347339887743E-2</v>
      </c>
      <c r="F101" s="91">
        <f>'Grunddaten § 2 SPU_40% PLAN'!$B$8*'bezirksw Umlage § 2 PLAN'!E101</f>
        <v>3025.1389557441694</v>
      </c>
      <c r="G101" s="91">
        <f>'Grunddaten § 2 SPU_40% PLAN'!$C$8*'bezirksw Umlage § 2 PLAN'!E101</f>
        <v>261186.01525714077</v>
      </c>
      <c r="H101" s="91">
        <f>'Grunddaten § 2 SPU_40% PLAN'!$D$8*'bezirksw Umlage § 2 PLAN'!E101</f>
        <v>10047.952115579576</v>
      </c>
      <c r="I101" s="91">
        <f>'Grunddaten § 2 SPU_40% PLAN'!$E$8*'bezirksw Umlage § 2 PLAN'!E101</f>
        <v>327436.1453265039</v>
      </c>
      <c r="J101" s="91">
        <f>'Grunddaten § 2 SPU_40% PLAN'!$F$8*'bezirksw Umlage § 2 PLAN'!E101</f>
        <v>21111.242201019075</v>
      </c>
      <c r="K101" s="91">
        <f>'Grunddaten § 2 SPU_40% PLAN'!$G$8*'bezirksw Umlage § 2 PLAN'!E101</f>
        <v>59787.709492111368</v>
      </c>
      <c r="L101" s="91">
        <f>'Grunddaten § 2 SPU_40% PLAN'!$H$8*'bezirksw Umlage § 2 PLAN'!E101</f>
        <v>1171.2172887836002</v>
      </c>
      <c r="M101" s="91">
        <f>'Grunddaten § 2 SPU_40% PLAN'!$I$8*'bezirksw Umlage § 2 PLAN'!E101</f>
        <v>1309.7809922061851</v>
      </c>
      <c r="N101" s="83"/>
      <c r="O101" s="83"/>
    </row>
    <row r="102" spans="1:15" x14ac:dyDescent="0.25">
      <c r="A102" s="82">
        <v>61205</v>
      </c>
      <c r="B102" s="82" t="s">
        <v>104</v>
      </c>
      <c r="C102" s="82" t="s">
        <v>102</v>
      </c>
      <c r="D102" s="83">
        <v>1965812.92</v>
      </c>
      <c r="E102" s="11">
        <f t="shared" si="4"/>
        <v>1.5544914290900007E-2</v>
      </c>
      <c r="F102" s="91">
        <f>'Grunddaten § 2 SPU_40% PLAN'!$B$8*'bezirksw Umlage § 2 PLAN'!E102</f>
        <v>1859.7935457632768</v>
      </c>
      <c r="G102" s="91">
        <f>'Grunddaten § 2 SPU_40% PLAN'!$C$8*'bezirksw Umlage § 2 PLAN'!E102</f>
        <v>160571.81918751448</v>
      </c>
      <c r="H102" s="91">
        <f>'Grunddaten § 2 SPU_40% PLAN'!$D$8*'bezirksw Umlage § 2 PLAN'!E102</f>
        <v>6177.2754131541769</v>
      </c>
      <c r="I102" s="91">
        <f>'Grunddaten § 2 SPU_40% PLAN'!$E$8*'bezirksw Umlage § 2 PLAN'!E102</f>
        <v>201301.04389801036</v>
      </c>
      <c r="J102" s="91">
        <f>'Grunddaten § 2 SPU_40% PLAN'!$F$8*'bezirksw Umlage § 2 PLAN'!E102</f>
        <v>12978.759839758233</v>
      </c>
      <c r="K102" s="91">
        <f>'Grunddaten § 2 SPU_40% PLAN'!$G$8*'bezirksw Umlage § 2 PLAN'!E102</f>
        <v>36756.260739118887</v>
      </c>
      <c r="L102" s="91">
        <f>'Grunddaten § 2 SPU_40% PLAN'!$H$8*'bezirksw Umlage § 2 PLAN'!E102</f>
        <v>720.04042995448833</v>
      </c>
      <c r="M102" s="91">
        <f>'Grunddaten § 2 SPU_40% PLAN'!$I$8*'bezirksw Umlage § 2 PLAN'!E102</f>
        <v>805.22656026862035</v>
      </c>
      <c r="N102" s="83"/>
      <c r="O102" s="83"/>
    </row>
    <row r="103" spans="1:15" x14ac:dyDescent="0.25">
      <c r="A103" s="82">
        <v>61206</v>
      </c>
      <c r="B103" s="82" t="s">
        <v>105</v>
      </c>
      <c r="C103" s="82" t="s">
        <v>102</v>
      </c>
      <c r="D103" s="83">
        <v>1566899</v>
      </c>
      <c r="E103" s="11">
        <f t="shared" si="4"/>
        <v>1.239045201590034E-2</v>
      </c>
      <c r="F103" s="91">
        <f>'Grunddaten § 2 SPU_40% PLAN'!$B$8*'bezirksw Umlage § 2 PLAN'!E103</f>
        <v>1482.3936791823166</v>
      </c>
      <c r="G103" s="91">
        <f>'Grunddaten § 2 SPU_40% PLAN'!$C$8*'bezirksw Umlage § 2 PLAN'!E103</f>
        <v>127987.67387951509</v>
      </c>
      <c r="H103" s="91">
        <f>'Grunddaten § 2 SPU_40% PLAN'!$D$8*'bezirksw Umlage § 2 PLAN'!E103</f>
        <v>4923.7476105284059</v>
      </c>
      <c r="I103" s="91">
        <f>'Grunddaten § 2 SPU_40% PLAN'!$E$8*'bezirksw Umlage § 2 PLAN'!E103</f>
        <v>160451.89304318366</v>
      </c>
      <c r="J103" s="91">
        <f>'Grunddaten § 2 SPU_40% PLAN'!$F$8*'bezirksw Umlage § 2 PLAN'!E103</f>
        <v>10345.036197115513</v>
      </c>
      <c r="K103" s="91">
        <f>'Grunddaten § 2 SPU_40% PLAN'!$G$8*'bezirksw Umlage § 2 PLAN'!E103</f>
        <v>29297.471600636673</v>
      </c>
      <c r="L103" s="91">
        <f>'Grunddaten § 2 SPU_40% PLAN'!$H$8*'bezirksw Umlage § 2 PLAN'!E103</f>
        <v>573.92573737650378</v>
      </c>
      <c r="M103" s="91">
        <f>'Grunddaten § 2 SPU_40% PLAN'!$I$8*'bezirksw Umlage § 2 PLAN'!E103</f>
        <v>641.82541442363765</v>
      </c>
      <c r="N103" s="83"/>
      <c r="O103" s="83"/>
    </row>
    <row r="104" spans="1:15" x14ac:dyDescent="0.25">
      <c r="A104" s="82">
        <v>61207</v>
      </c>
      <c r="B104" s="82" t="s">
        <v>106</v>
      </c>
      <c r="C104" s="82" t="s">
        <v>102</v>
      </c>
      <c r="D104" s="83">
        <v>7542937.5599999996</v>
      </c>
      <c r="E104" s="11">
        <f t="shared" si="4"/>
        <v>5.9646732748002508E-2</v>
      </c>
      <c r="F104" s="91">
        <f>'Grunddaten § 2 SPU_40% PLAN'!$B$8*'bezirksw Umlage § 2 PLAN'!E104</f>
        <v>7136.1351059710205</v>
      </c>
      <c r="G104" s="91">
        <f>'Grunddaten § 2 SPU_40% PLAN'!$C$8*'bezirksw Umlage § 2 PLAN'!E104</f>
        <v>616123.33183110412</v>
      </c>
      <c r="H104" s="91">
        <f>'Grunddaten § 2 SPU_40% PLAN'!$D$8*'bezirksw Umlage § 2 PLAN'!E104</f>
        <v>23702.562058827632</v>
      </c>
      <c r="I104" s="91">
        <f>'Grunddaten § 2 SPU_40% PLAN'!$E$8*'bezirksw Umlage § 2 PLAN'!E104</f>
        <v>772403.71626284323</v>
      </c>
      <c r="J104" s="91">
        <f>'Grunddaten § 2 SPU_40% PLAN'!$F$8*'bezirksw Umlage § 2 PLAN'!E104</f>
        <v>49800.250105962252</v>
      </c>
      <c r="K104" s="91">
        <f>'Grunddaten § 2 SPU_40% PLAN'!$G$8*'bezirksw Umlage § 2 PLAN'!E104</f>
        <v>141035.8925173069</v>
      </c>
      <c r="L104" s="91">
        <f>'Grunddaten § 2 SPU_40% PLAN'!$H$8*'bezirksw Umlage § 2 PLAN'!E104</f>
        <v>2762.8366608874762</v>
      </c>
      <c r="M104" s="91">
        <f>'Grunddaten § 2 SPU_40% PLAN'!$I$8*'bezirksw Umlage § 2 PLAN'!E104</f>
        <v>3089.7007563465299</v>
      </c>
      <c r="N104" s="83"/>
      <c r="O104" s="83"/>
    </row>
    <row r="105" spans="1:15" x14ac:dyDescent="0.25">
      <c r="A105" s="82">
        <v>61213</v>
      </c>
      <c r="B105" s="82" t="s">
        <v>107</v>
      </c>
      <c r="C105" s="82" t="s">
        <v>102</v>
      </c>
      <c r="D105" s="83">
        <v>5195403.87</v>
      </c>
      <c r="E105" s="11">
        <f t="shared" si="4"/>
        <v>4.1083313190229828E-2</v>
      </c>
      <c r="F105" s="91">
        <f>'Grunddaten § 2 SPU_40% PLAN'!$B$8*'bezirksw Umlage § 2 PLAN'!E105</f>
        <v>4915.2075900790969</v>
      </c>
      <c r="G105" s="91">
        <f>'Grunddaten § 2 SPU_40% PLAN'!$C$8*'bezirksw Umlage § 2 PLAN'!E105</f>
        <v>424371.74073499988</v>
      </c>
      <c r="H105" s="91">
        <f>'Grunddaten § 2 SPU_40% PLAN'!$D$8*'bezirksw Umlage § 2 PLAN'!E105</f>
        <v>16325.785765797624</v>
      </c>
      <c r="I105" s="91">
        <f>'Grunddaten § 2 SPU_40% PLAN'!$E$8*'bezirksw Umlage § 2 PLAN'!E105</f>
        <v>532014.11582072778</v>
      </c>
      <c r="J105" s="91">
        <f>'Grunddaten § 2 SPU_40% PLAN'!$F$8*'bezirksw Umlage § 2 PLAN'!E105</f>
        <v>34301.279848786689</v>
      </c>
      <c r="K105" s="91">
        <f>'Grunddaten § 2 SPU_40% PLAN'!$G$8*'bezirksw Umlage § 2 PLAN'!E105</f>
        <v>97142.315704562236</v>
      </c>
      <c r="L105" s="91">
        <f>'Grunddaten § 2 SPU_40% PLAN'!$H$8*'bezirksw Umlage § 2 PLAN'!E105</f>
        <v>1902.9790669714457</v>
      </c>
      <c r="M105" s="91">
        <f>'Grunddaten § 2 SPU_40% PLAN'!$I$8*'bezirksw Umlage § 2 PLAN'!E105</f>
        <v>2128.1156232539051</v>
      </c>
      <c r="N105" s="83"/>
      <c r="O105" s="83"/>
    </row>
    <row r="106" spans="1:15" x14ac:dyDescent="0.25">
      <c r="A106" s="82">
        <v>61215</v>
      </c>
      <c r="B106" s="82" t="s">
        <v>108</v>
      </c>
      <c r="C106" s="82" t="s">
        <v>102</v>
      </c>
      <c r="D106" s="83">
        <v>1959213.86</v>
      </c>
      <c r="E106" s="11">
        <f t="shared" si="4"/>
        <v>1.5492731389334531E-2</v>
      </c>
      <c r="F106" s="91">
        <f>'Grunddaten § 2 SPU_40% PLAN'!$B$8*'bezirksw Umlage § 2 PLAN'!E106</f>
        <v>1853.5503834199833</v>
      </c>
      <c r="G106" s="91">
        <f>'Grunddaten § 2 SPU_40% PLAN'!$C$8*'bezirksw Umlage § 2 PLAN'!E106</f>
        <v>160032.79380094438</v>
      </c>
      <c r="H106" s="91">
        <f>'Grunddaten § 2 SPU_40% PLAN'!$D$8*'bezirksw Umlage § 2 PLAN'!E106</f>
        <v>6156.5388462747978</v>
      </c>
      <c r="I106" s="91">
        <f>'Grunddaten § 2 SPU_40% PLAN'!$E$8*'bezirksw Umlage § 2 PLAN'!E106</f>
        <v>200625.29410858202</v>
      </c>
      <c r="J106" s="91">
        <f>'Grunddaten § 2 SPU_40% PLAN'!$F$8*'bezirksw Umlage § 2 PLAN'!E106</f>
        <v>12935.191291583187</v>
      </c>
      <c r="K106" s="91">
        <f>'Grunddaten § 2 SPU_40% PLAN'!$G$8*'bezirksw Umlage § 2 PLAN'!E106</f>
        <v>36632.873224709285</v>
      </c>
      <c r="L106" s="91">
        <f>'Grunddaten § 2 SPU_40% PLAN'!$H$8*'bezirksw Umlage § 2 PLAN'!E106</f>
        <v>717.62331795397552</v>
      </c>
      <c r="M106" s="91">
        <f>'Grunddaten § 2 SPU_40% PLAN'!$I$8*'bezirksw Umlage § 2 PLAN'!E106</f>
        <v>802.5234859675287</v>
      </c>
      <c r="N106" s="83"/>
      <c r="O106" s="83"/>
    </row>
    <row r="107" spans="1:15" x14ac:dyDescent="0.25">
      <c r="A107" s="82">
        <v>61217</v>
      </c>
      <c r="B107" s="82" t="s">
        <v>109</v>
      </c>
      <c r="C107" s="82" t="s">
        <v>102</v>
      </c>
      <c r="D107" s="83">
        <v>4349086.01</v>
      </c>
      <c r="E107" s="11">
        <f t="shared" si="4"/>
        <v>3.439094767430987E-2</v>
      </c>
      <c r="F107" s="91">
        <f>'Grunddaten § 2 SPU_40% PLAN'!$B$8*'bezirksw Umlage § 2 PLAN'!E107</f>
        <v>4114.5329797544327</v>
      </c>
      <c r="G107" s="91">
        <f>'Grunddaten § 2 SPU_40% PLAN'!$C$8*'bezirksw Umlage § 2 PLAN'!E107</f>
        <v>355242.68119504926</v>
      </c>
      <c r="H107" s="91">
        <f>'Grunddaten § 2 SPU_40% PLAN'!$D$8*'bezirksw Umlage § 2 PLAN'!E107</f>
        <v>13666.357467660657</v>
      </c>
      <c r="I107" s="91">
        <f>'Grunddaten § 2 SPU_40% PLAN'!$E$8*'bezirksw Umlage § 2 PLAN'!E107</f>
        <v>445350.39164115005</v>
      </c>
      <c r="J107" s="91">
        <f>'Grunddaten § 2 SPU_40% PLAN'!$F$8*'bezirksw Umlage § 2 PLAN'!E107</f>
        <v>28713.690032234797</v>
      </c>
      <c r="K107" s="91">
        <f>'Grunddaten § 2 SPU_40% PLAN'!$G$8*'bezirksw Umlage § 2 PLAN'!E107</f>
        <v>81318.08359485917</v>
      </c>
      <c r="L107" s="91">
        <f>'Grunddaten § 2 SPU_40% PLAN'!$H$8*'bezirksw Umlage § 2 PLAN'!E107</f>
        <v>1592.9886962740331</v>
      </c>
      <c r="M107" s="91">
        <f>'Grunddaten § 2 SPU_40% PLAN'!$I$8*'bezirksw Umlage § 2 PLAN'!E107</f>
        <v>1781.4510895292512</v>
      </c>
      <c r="N107" s="83"/>
      <c r="O107" s="83"/>
    </row>
    <row r="108" spans="1:15" x14ac:dyDescent="0.25">
      <c r="A108" s="82">
        <v>61222</v>
      </c>
      <c r="B108" s="82" t="s">
        <v>110</v>
      </c>
      <c r="C108" s="82" t="s">
        <v>102</v>
      </c>
      <c r="D108" s="83">
        <v>2157937.06</v>
      </c>
      <c r="E108" s="11">
        <f t="shared" si="4"/>
        <v>1.7064160226832138E-2</v>
      </c>
      <c r="F108" s="91">
        <f>'Grunddaten § 2 SPU_40% PLAN'!$B$8*'bezirksw Umlage § 2 PLAN'!E108</f>
        <v>2041.556129538197</v>
      </c>
      <c r="G108" s="91">
        <f>'Grunddaten § 2 SPU_40% PLAN'!$C$8*'bezirksw Umlage § 2 PLAN'!E108</f>
        <v>176264.93136302949</v>
      </c>
      <c r="H108" s="91">
        <f>'Grunddaten § 2 SPU_40% PLAN'!$D$8*'bezirksw Umlage § 2 PLAN'!E108</f>
        <v>6780.9970156632253</v>
      </c>
      <c r="I108" s="91">
        <f>'Grunddaten § 2 SPU_40% PLAN'!$E$8*'bezirksw Umlage § 2 PLAN'!E108</f>
        <v>220974.73183979452</v>
      </c>
      <c r="J108" s="91">
        <f>'Grunddaten § 2 SPU_40% PLAN'!$F$8*'bezirksw Umlage § 2 PLAN'!E108</f>
        <v>14247.208656586688</v>
      </c>
      <c r="K108" s="91">
        <f>'Grunddaten § 2 SPU_40% PLAN'!$G$8*'bezirksw Umlage § 2 PLAN'!E108</f>
        <v>40348.54813954913</v>
      </c>
      <c r="L108" s="91">
        <f>'Grunddaten § 2 SPU_40% PLAN'!$H$8*'bezirksw Umlage § 2 PLAN'!E108</f>
        <v>790.41190170686468</v>
      </c>
      <c r="M108" s="91">
        <f>'Grunddaten § 2 SPU_40% PLAN'!$I$8*'bezirksw Umlage § 2 PLAN'!E108</f>
        <v>883.92349974990475</v>
      </c>
      <c r="N108" s="83"/>
      <c r="O108" s="83"/>
    </row>
    <row r="109" spans="1:15" x14ac:dyDescent="0.25">
      <c r="A109" s="82">
        <v>61236</v>
      </c>
      <c r="B109" s="82" t="s">
        <v>111</v>
      </c>
      <c r="C109" s="82" t="s">
        <v>102</v>
      </c>
      <c r="D109" s="83">
        <v>4841430.01</v>
      </c>
      <c r="E109" s="11">
        <f t="shared" si="4"/>
        <v>3.8284220123469923E-2</v>
      </c>
      <c r="F109" s="91">
        <f>'Grunddaten § 2 SPU_40% PLAN'!$B$8*'bezirksw Umlage § 2 PLAN'!E109</f>
        <v>4580.3240955719411</v>
      </c>
      <c r="G109" s="91">
        <f>'Grunddaten § 2 SPU_40% PLAN'!$C$8*'bezirksw Umlage § 2 PLAN'!E109</f>
        <v>395458.3959976855</v>
      </c>
      <c r="H109" s="91">
        <f>'Grunddaten § 2 SPU_40% PLAN'!$D$8*'bezirksw Umlage § 2 PLAN'!E109</f>
        <v>15213.475433501466</v>
      </c>
      <c r="I109" s="91">
        <f>'Grunddaten § 2 SPU_40% PLAN'!$E$8*'bezirksw Umlage § 2 PLAN'!E109</f>
        <v>495766.86827969103</v>
      </c>
      <c r="J109" s="91">
        <f>'Grunddaten § 2 SPU_40% PLAN'!$F$8*'bezirksw Umlage § 2 PLAN'!E109</f>
        <v>31964.261065487506</v>
      </c>
      <c r="K109" s="91">
        <f>'Grunddaten § 2 SPU_40% PLAN'!$G$8*'bezirksw Umlage § 2 PLAN'!E109</f>
        <v>90523.804166347094</v>
      </c>
      <c r="L109" s="91">
        <f>'Grunddaten § 2 SPU_40% PLAN'!$H$8*'bezirksw Umlage § 2 PLAN'!E109</f>
        <v>1773.3250761191268</v>
      </c>
      <c r="M109" s="91">
        <f>'Grunddaten § 2 SPU_40% PLAN'!$I$8*'bezirksw Umlage § 2 PLAN'!E109</f>
        <v>1983.122602395742</v>
      </c>
      <c r="N109" s="83"/>
      <c r="O109" s="83"/>
    </row>
    <row r="110" spans="1:15" x14ac:dyDescent="0.25">
      <c r="A110" s="82">
        <v>61243</v>
      </c>
      <c r="B110" s="82" t="s">
        <v>112</v>
      </c>
      <c r="C110" s="82" t="s">
        <v>102</v>
      </c>
      <c r="D110" s="83">
        <v>1976967.54</v>
      </c>
      <c r="E110" s="11">
        <f t="shared" si="4"/>
        <v>1.56331208593295E-2</v>
      </c>
      <c r="F110" s="91">
        <f>'Grunddaten § 2 SPU_40% PLAN'!$B$8*'bezirksw Umlage § 2 PLAN'!E110</f>
        <v>1870.3465796101814</v>
      </c>
      <c r="G110" s="91">
        <f>'Grunddaten § 2 SPU_40% PLAN'!$C$8*'bezirksw Umlage § 2 PLAN'!E110</f>
        <v>161482.95249400707</v>
      </c>
      <c r="H110" s="91">
        <f>'Grunddaten § 2 SPU_40% PLAN'!$D$8*'bezirksw Umlage § 2 PLAN'!E110</f>
        <v>6212.3271513781165</v>
      </c>
      <c r="I110" s="91">
        <f>'Grunddaten § 2 SPU_40% PLAN'!$E$8*'bezirksw Umlage § 2 PLAN'!E110</f>
        <v>202443.28720480768</v>
      </c>
      <c r="J110" s="91">
        <f>'Grunddaten § 2 SPU_40% PLAN'!$F$8*'bezirksw Umlage § 2 PLAN'!E110</f>
        <v>13052.405267871387</v>
      </c>
      <c r="K110" s="91">
        <f>'Grunddaten § 2 SPU_40% PLAN'!$G$8*'bezirksw Umlage § 2 PLAN'!E110</f>
        <v>36964.826934301789</v>
      </c>
      <c r="L110" s="91">
        <f>'Grunddaten § 2 SPU_40% PLAN'!$H$8*'bezirksw Umlage § 2 PLAN'!E110</f>
        <v>724.12615820414248</v>
      </c>
      <c r="M110" s="91">
        <f>'Grunddaten § 2 SPU_40% PLAN'!$I$8*'bezirksw Umlage § 2 PLAN'!E110</f>
        <v>809.7956605132681</v>
      </c>
      <c r="N110" s="83"/>
      <c r="O110" s="83"/>
    </row>
    <row r="111" spans="1:15" x14ac:dyDescent="0.25">
      <c r="A111" s="82">
        <v>61247</v>
      </c>
      <c r="B111" s="82" t="s">
        <v>113</v>
      </c>
      <c r="C111" s="82" t="s">
        <v>102</v>
      </c>
      <c r="D111" s="83">
        <v>4980162.1399999997</v>
      </c>
      <c r="E111" s="11">
        <f t="shared" si="4"/>
        <v>3.9381261987577722E-2</v>
      </c>
      <c r="F111" s="91">
        <f>'Grunddaten § 2 SPU_40% PLAN'!$B$8*'bezirksw Umlage § 2 PLAN'!E111</f>
        <v>4711.5741841937988</v>
      </c>
      <c r="G111" s="91">
        <f>'Grunddaten § 2 SPU_40% PLAN'!$C$8*'bezirksw Umlage § 2 PLAN'!E111</f>
        <v>406790.33418326767</v>
      </c>
      <c r="H111" s="91">
        <f>'Grunddaten § 2 SPU_40% PLAN'!$D$8*'bezirksw Umlage § 2 PLAN'!E111</f>
        <v>15649.420566908926</v>
      </c>
      <c r="I111" s="91">
        <f>'Grunddaten § 2 SPU_40% PLAN'!$E$8*'bezirksw Umlage § 2 PLAN'!E111</f>
        <v>509973.16548481595</v>
      </c>
      <c r="J111" s="91">
        <f>'Grunddaten § 2 SPU_40% PLAN'!$F$8*'bezirksw Umlage § 2 PLAN'!E111</f>
        <v>32880.203258668393</v>
      </c>
      <c r="K111" s="91">
        <f>'Grunddaten § 2 SPU_40% PLAN'!$G$8*'bezirksw Umlage § 2 PLAN'!E111</f>
        <v>93117.78159486728</v>
      </c>
      <c r="L111" s="91">
        <f>'Grunddaten § 2 SPU_40% PLAN'!$H$8*'bezirksw Umlage § 2 PLAN'!E111</f>
        <v>1824.1400552646001</v>
      </c>
      <c r="M111" s="91">
        <f>'Grunddaten § 2 SPU_40% PLAN'!$I$8*'bezirksw Umlage § 2 PLAN'!E111</f>
        <v>2039.9493709565261</v>
      </c>
      <c r="N111" s="83"/>
      <c r="O111" s="83"/>
    </row>
    <row r="112" spans="1:15" x14ac:dyDescent="0.25">
      <c r="A112" s="82">
        <v>61251</v>
      </c>
      <c r="B112" s="82" t="s">
        <v>114</v>
      </c>
      <c r="C112" s="82" t="s">
        <v>102</v>
      </c>
      <c r="D112" s="83">
        <v>708752.5</v>
      </c>
      <c r="E112" s="11">
        <f t="shared" si="4"/>
        <v>5.6045500331542777E-3</v>
      </c>
      <c r="F112" s="91">
        <f>'Grunddaten § 2 SPU_40% PLAN'!$B$8*'bezirksw Umlage § 2 PLAN'!E112</f>
        <v>670.52836596657778</v>
      </c>
      <c r="G112" s="91">
        <f>'Grunddaten § 2 SPU_40% PLAN'!$C$8*'bezirksw Umlage § 2 PLAN'!E112</f>
        <v>57892.425632597253</v>
      </c>
      <c r="H112" s="91">
        <f>'Grunddaten § 2 SPU_40% PLAN'!$D$8*'bezirksw Umlage § 2 PLAN'!E112</f>
        <v>2227.1495663288019</v>
      </c>
      <c r="I112" s="91">
        <f>'Grunddaten § 2 SPU_40% PLAN'!$E$8*'bezirksw Umlage § 2 PLAN'!E112</f>
        <v>72576.905291335963</v>
      </c>
      <c r="J112" s="91">
        <f>'Grunddaten § 2 SPU_40% PLAN'!$F$8*'bezirksw Umlage § 2 PLAN'!E112</f>
        <v>4679.3509136811699</v>
      </c>
      <c r="K112" s="91">
        <f>'Grunddaten § 2 SPU_40% PLAN'!$G$8*'bezirksw Umlage § 2 PLAN'!E112</f>
        <v>13252.070644393953</v>
      </c>
      <c r="L112" s="91">
        <f>'Grunddaten § 2 SPU_40% PLAN'!$H$8*'bezirksw Umlage § 2 PLAN'!E112</f>
        <v>259.60275753570613</v>
      </c>
      <c r="M112" s="91">
        <f>'Grunddaten § 2 SPU_40% PLAN'!$I$8*'bezirksw Umlage § 2 PLAN'!E112</f>
        <v>290.31569171739159</v>
      </c>
      <c r="N112" s="83"/>
      <c r="O112" s="83"/>
    </row>
    <row r="113" spans="1:15" x14ac:dyDescent="0.25">
      <c r="A113" s="82">
        <v>61252</v>
      </c>
      <c r="B113" s="82" t="s">
        <v>115</v>
      </c>
      <c r="C113" s="82" t="s">
        <v>102</v>
      </c>
      <c r="D113" s="83">
        <v>1504714.73</v>
      </c>
      <c r="E113" s="11">
        <f t="shared" si="4"/>
        <v>1.1898722036125771E-2</v>
      </c>
      <c r="F113" s="91">
        <f>'Grunddaten § 2 SPU_40% PLAN'!$B$8*'bezirksw Umlage § 2 PLAN'!E113</f>
        <v>1423.5631044020872</v>
      </c>
      <c r="G113" s="91">
        <f>'Grunddaten § 2 SPU_40% PLAN'!$C$8*'bezirksw Umlage § 2 PLAN'!E113</f>
        <v>122908.32921901322</v>
      </c>
      <c r="H113" s="91">
        <f>'Grunddaten § 2 SPU_40% PLAN'!$D$8*'bezirksw Umlage § 2 PLAN'!E113</f>
        <v>4728.3427689751506</v>
      </c>
      <c r="I113" s="91">
        <f>'Grunddaten § 2 SPU_40% PLAN'!$E$8*'bezirksw Umlage § 2 PLAN'!E113</f>
        <v>154084.16682789574</v>
      </c>
      <c r="J113" s="91">
        <f>'Grunddaten § 2 SPU_40% PLAN'!$F$8*'bezirksw Umlage § 2 PLAN'!E113</f>
        <v>9934.4810024021281</v>
      </c>
      <c r="K113" s="91">
        <f>'Grunddaten § 2 SPU_40% PLAN'!$G$8*'bezirksw Umlage § 2 PLAN'!E113</f>
        <v>28134.76622886011</v>
      </c>
      <c r="L113" s="91">
        <f>'Grunddaten § 2 SPU_40% PLAN'!$H$8*'bezirksw Umlage § 2 PLAN'!E113</f>
        <v>551.14880471334573</v>
      </c>
      <c r="M113" s="91">
        <f>'Grunddaten § 2 SPU_40% PLAN'!$I$8*'bezirksw Umlage § 2 PLAN'!E113</f>
        <v>616.35380147131491</v>
      </c>
      <c r="N113" s="83"/>
      <c r="O113" s="83"/>
    </row>
    <row r="114" spans="1:15" x14ac:dyDescent="0.25">
      <c r="A114" s="82">
        <v>61253</v>
      </c>
      <c r="B114" s="82" t="s">
        <v>116</v>
      </c>
      <c r="C114" s="82" t="s">
        <v>102</v>
      </c>
      <c r="D114" s="83">
        <v>6824434</v>
      </c>
      <c r="E114" s="11">
        <f t="shared" si="4"/>
        <v>5.3965074974633855E-2</v>
      </c>
      <c r="F114" s="91">
        <f>'Grunddaten § 2 SPU_40% PLAN'!$B$8*'bezirksw Umlage § 2 PLAN'!E114</f>
        <v>6456.3815699651941</v>
      </c>
      <c r="G114" s="91">
        <f>'Grunddaten § 2 SPU_40% PLAN'!$C$8*'bezirksw Umlage § 2 PLAN'!E114</f>
        <v>557434.41868574463</v>
      </c>
      <c r="H114" s="91">
        <f>'Grunddaten § 2 SPU_40% PLAN'!$D$8*'bezirksw Umlage § 2 PLAN'!E114</f>
        <v>21444.771233314212</v>
      </c>
      <c r="I114" s="91">
        <f>'Grunddaten § 2 SPU_40% PLAN'!$E$8*'bezirksw Umlage § 2 PLAN'!E114</f>
        <v>698828.29349451757</v>
      </c>
      <c r="J114" s="91">
        <f>'Grunddaten § 2 SPU_40% PLAN'!$F$8*'bezirksw Umlage § 2 PLAN'!E114</f>
        <v>45056.520397821296</v>
      </c>
      <c r="K114" s="91">
        <f>'Grunddaten § 2 SPU_40% PLAN'!$G$8*'bezirksw Umlage § 2 PLAN'!E114</f>
        <v>127601.49907902125</v>
      </c>
      <c r="L114" s="91">
        <f>'Grunddaten § 2 SPU_40% PLAN'!$H$8*'bezirksw Umlage § 2 PLAN'!E114</f>
        <v>2499.66227282504</v>
      </c>
      <c r="M114" s="91">
        <f>'Grunddaten § 2 SPU_40% PLAN'!$I$8*'bezirksw Umlage § 2 PLAN'!E114</f>
        <v>2795.3908836860337</v>
      </c>
      <c r="N114" s="83"/>
      <c r="O114" s="83"/>
    </row>
    <row r="115" spans="1:15" x14ac:dyDescent="0.25">
      <c r="A115" s="82">
        <v>61254</v>
      </c>
      <c r="B115" s="82" t="s">
        <v>117</v>
      </c>
      <c r="C115" s="82" t="s">
        <v>102</v>
      </c>
      <c r="D115" s="83">
        <v>1789847.95</v>
      </c>
      <c r="E115" s="11">
        <f t="shared" si="4"/>
        <v>1.4153449035472349E-2</v>
      </c>
      <c r="F115" s="91">
        <f>'Grunddaten § 2 SPU_40% PLAN'!$B$8*'bezirksw Umlage § 2 PLAN'!E115</f>
        <v>1693.3186426039119</v>
      </c>
      <c r="G115" s="91">
        <f>'Grunddaten § 2 SPU_40% PLAN'!$C$8*'bezirksw Umlage § 2 PLAN'!E115</f>
        <v>146198.62270543195</v>
      </c>
      <c r="H115" s="91">
        <f>'Grunddaten § 2 SPU_40% PLAN'!$D$8*'bezirksw Umlage § 2 PLAN'!E115</f>
        <v>5624.331604667349</v>
      </c>
      <c r="I115" s="91">
        <f>'Grunddaten § 2 SPU_40% PLAN'!$E$8*'bezirksw Umlage § 2 PLAN'!E115</f>
        <v>183282.06976771416</v>
      </c>
      <c r="J115" s="91">
        <f>'Grunddaten § 2 SPU_40% PLAN'!$F$8*'bezirksw Umlage § 2 PLAN'!E115</f>
        <v>11816.997668696575</v>
      </c>
      <c r="K115" s="91">
        <f>'Grunddaten § 2 SPU_40% PLAN'!$G$8*'bezirksw Umlage § 2 PLAN'!E115</f>
        <v>33466.113313355076</v>
      </c>
      <c r="L115" s="91">
        <f>'Grunddaten § 2 SPU_40% PLAN'!$H$8*'bezirksw Umlage § 2 PLAN'!E115</f>
        <v>655.58775932307924</v>
      </c>
      <c r="M115" s="91">
        <f>'Grunddaten § 2 SPU_40% PLAN'!$I$8*'bezirksw Umlage § 2 PLAN'!E115</f>
        <v>733.14866003746772</v>
      </c>
      <c r="N115" s="83"/>
      <c r="O115" s="83"/>
    </row>
    <row r="116" spans="1:15" x14ac:dyDescent="0.25">
      <c r="A116" s="82">
        <v>61255</v>
      </c>
      <c r="B116" s="82" t="s">
        <v>118</v>
      </c>
      <c r="C116" s="82" t="s">
        <v>102</v>
      </c>
      <c r="D116" s="83">
        <v>7968133.0700000003</v>
      </c>
      <c r="E116" s="11">
        <f t="shared" si="4"/>
        <v>6.3009020019888756E-2</v>
      </c>
      <c r="F116" s="91">
        <f>'Grunddaten § 2 SPU_40% PLAN'!$B$8*'bezirksw Umlage § 2 PLAN'!E116</f>
        <v>7538.3991551794907</v>
      </c>
      <c r="G116" s="91">
        <f>'Grunddaten § 2 SPU_40% PLAN'!$C$8*'bezirksw Umlage § 2 PLAN'!E116</f>
        <v>650854.21382727253</v>
      </c>
      <c r="H116" s="91">
        <f>'Grunddaten § 2 SPU_40% PLAN'!$D$8*'bezirksw Umlage § 2 PLAN'!E116</f>
        <v>25038.675858357732</v>
      </c>
      <c r="I116" s="91">
        <f>'Grunddaten § 2 SPU_40% PLAN'!$E$8*'bezirksw Umlage § 2 PLAN'!E116</f>
        <v>815944.12601035228</v>
      </c>
      <c r="J116" s="91">
        <f>'Grunddaten § 2 SPU_40% PLAN'!$F$8*'bezirksw Umlage § 2 PLAN'!E116</f>
        <v>52607.490995005523</v>
      </c>
      <c r="K116" s="91">
        <f>'Grunddaten § 2 SPU_40% PLAN'!$G$8*'bezirksw Umlage § 2 PLAN'!E116</f>
        <v>148986.08801742736</v>
      </c>
      <c r="L116" s="91">
        <f>'Grunddaten § 2 SPU_40% PLAN'!$H$8*'bezirksw Umlage § 2 PLAN'!E116</f>
        <v>2918.5778073212473</v>
      </c>
      <c r="M116" s="91">
        <f>'Grunddaten § 2 SPU_40% PLAN'!$I$8*'bezirksw Umlage § 2 PLAN'!E116</f>
        <v>3263.8672370302374</v>
      </c>
      <c r="N116" s="83"/>
      <c r="O116" s="83"/>
    </row>
    <row r="117" spans="1:15" x14ac:dyDescent="0.25">
      <c r="A117" s="82">
        <v>61256</v>
      </c>
      <c r="B117" s="82" t="s">
        <v>119</v>
      </c>
      <c r="C117" s="82" t="s">
        <v>102</v>
      </c>
      <c r="D117" s="83">
        <v>1966393.98</v>
      </c>
      <c r="E117" s="11">
        <f t="shared" si="4"/>
        <v>1.5549509096339516E-2</v>
      </c>
      <c r="F117" s="91">
        <f>'Grunddaten § 2 SPU_40% PLAN'!$B$8*'bezirksw Umlage § 2 PLAN'!E117</f>
        <v>1860.3432682860596</v>
      </c>
      <c r="G117" s="91">
        <f>'Grunddaten § 2 SPU_40% PLAN'!$C$8*'bezirksw Umlage § 2 PLAN'!E117</f>
        <v>160619.28141563796</v>
      </c>
      <c r="H117" s="91">
        <f>'Grunddaten § 2 SPU_40% PLAN'!$D$8*'bezirksw Umlage § 2 PLAN'!E117</f>
        <v>6179.1013079863096</v>
      </c>
      <c r="I117" s="91">
        <f>'Grunddaten § 2 SPU_40% PLAN'!$E$8*'bezirksw Umlage § 2 PLAN'!E117</f>
        <v>201360.54497432205</v>
      </c>
      <c r="J117" s="91">
        <f>'Grunddaten § 2 SPU_40% PLAN'!$F$8*'bezirksw Umlage § 2 PLAN'!E117</f>
        <v>12982.596134715788</v>
      </c>
      <c r="K117" s="91">
        <f>'Grunddaten § 2 SPU_40% PLAN'!$G$8*'bezirksw Umlage § 2 PLAN'!E117</f>
        <v>36767.12524847671</v>
      </c>
      <c r="L117" s="91">
        <f>'Grunddaten § 2 SPU_40% PLAN'!$H$8*'bezirksw Umlage § 2 PLAN'!E117</f>
        <v>720.25326134244642</v>
      </c>
      <c r="M117" s="91">
        <f>'Grunddaten § 2 SPU_40% PLAN'!$I$8*'bezirksw Umlage § 2 PLAN'!E117</f>
        <v>805.46457119038689</v>
      </c>
      <c r="N117" s="83"/>
      <c r="O117" s="83"/>
    </row>
    <row r="118" spans="1:15" x14ac:dyDescent="0.25">
      <c r="A118" s="82">
        <v>61257</v>
      </c>
      <c r="B118" s="82" t="s">
        <v>120</v>
      </c>
      <c r="C118" s="82" t="s">
        <v>102</v>
      </c>
      <c r="D118" s="83">
        <v>5654141.4299999997</v>
      </c>
      <c r="E118" s="11">
        <f t="shared" si="4"/>
        <v>4.4710838464718607E-2</v>
      </c>
      <c r="F118" s="91">
        <f>'Grunddaten § 2 SPU_40% PLAN'!$B$8*'bezirksw Umlage § 2 PLAN'!E118</f>
        <v>5349.2047139189344</v>
      </c>
      <c r="G118" s="91">
        <f>'Grunddaten § 2 SPU_40% PLAN'!$C$8*'bezirksw Umlage § 2 PLAN'!E118</f>
        <v>461842.40937769122</v>
      </c>
      <c r="H118" s="91">
        <f>'Grunddaten § 2 SPU_40% PLAN'!$D$8*'bezirksw Umlage § 2 PLAN'!E118</f>
        <v>17767.300480472677</v>
      </c>
      <c r="I118" s="91">
        <f>'Grunddaten § 2 SPU_40% PLAN'!$E$8*'bezirksw Umlage § 2 PLAN'!E118</f>
        <v>578989.26221625868</v>
      </c>
      <c r="J118" s="91">
        <f>'Grunddaten § 2 SPU_40% PLAN'!$F$8*'bezirksw Umlage § 2 PLAN'!E118</f>
        <v>37329.973250962859</v>
      </c>
      <c r="K118" s="91">
        <f>'Grunddaten § 2 SPU_40% PLAN'!$G$8*'bezirksw Umlage § 2 PLAN'!E118</f>
        <v>105719.67176659644</v>
      </c>
      <c r="L118" s="91">
        <f>'Grunddaten § 2 SPU_40% PLAN'!$H$8*'bezirksw Umlage § 2 PLAN'!E118</f>
        <v>2071.0060376857659</v>
      </c>
      <c r="M118" s="91">
        <f>'Grunddaten § 2 SPU_40% PLAN'!$I$8*'bezirksw Umlage § 2 PLAN'!E118</f>
        <v>2316.0214324724238</v>
      </c>
      <c r="N118" s="83"/>
      <c r="O118" s="83"/>
    </row>
    <row r="119" spans="1:15" x14ac:dyDescent="0.25">
      <c r="A119" s="82">
        <v>61258</v>
      </c>
      <c r="B119" s="82" t="s">
        <v>121</v>
      </c>
      <c r="C119" s="82" t="s">
        <v>102</v>
      </c>
      <c r="D119" s="83">
        <v>3668289.79</v>
      </c>
      <c r="E119" s="11">
        <f t="shared" si="4"/>
        <v>2.9007465461023417E-2</v>
      </c>
      <c r="F119" s="91">
        <f>'Grunddaten § 2 SPU_40% PLAN'!$B$8*'bezirksw Umlage § 2 PLAN'!E119</f>
        <v>3470.4531677568416</v>
      </c>
      <c r="G119" s="91">
        <f>'Grunddaten § 2 SPU_40% PLAN'!$C$8*'bezirksw Umlage § 2 PLAN'!E119</f>
        <v>299633.78452476824</v>
      </c>
      <c r="H119" s="91">
        <f>'Grunddaten § 2 SPU_40% PLAN'!$D$8*'bezirksw Umlage § 2 PLAN'!E119</f>
        <v>11527.056363070144</v>
      </c>
      <c r="I119" s="91">
        <f>'Grunddaten § 2 SPU_40% PLAN'!$E$8*'bezirksw Umlage § 2 PLAN'!E119</f>
        <v>375636.23503268725</v>
      </c>
      <c r="J119" s="91">
        <f>'Grunddaten § 2 SPU_40% PLAN'!$F$8*'bezirksw Umlage § 2 PLAN'!E119</f>
        <v>24218.913062717671</v>
      </c>
      <c r="K119" s="91">
        <f>'Grunddaten § 2 SPU_40% PLAN'!$G$8*'bezirksw Umlage § 2 PLAN'!E119</f>
        <v>68588.732231899092</v>
      </c>
      <c r="L119" s="91">
        <f>'Grunddaten § 2 SPU_40% PLAN'!$H$8*'bezirksw Umlage § 2 PLAN'!E119</f>
        <v>1343.6258001546046</v>
      </c>
      <c r="M119" s="91">
        <f>'Grunddaten § 2 SPU_40% PLAN'!$I$8*'bezirksw Umlage § 2 PLAN'!E119</f>
        <v>1502.586710881013</v>
      </c>
      <c r="N119" s="83"/>
      <c r="O119" s="83"/>
    </row>
    <row r="120" spans="1:15" x14ac:dyDescent="0.25">
      <c r="A120" s="82">
        <v>61259</v>
      </c>
      <c r="B120" s="82" t="s">
        <v>102</v>
      </c>
      <c r="C120" s="82" t="s">
        <v>102</v>
      </c>
      <c r="D120" s="83">
        <v>14533042.66</v>
      </c>
      <c r="E120" s="11">
        <f t="shared" si="4"/>
        <v>0.11492187289912281</v>
      </c>
      <c r="F120" s="91">
        <f>'Grunddaten § 2 SPU_40% PLAN'!$B$8*'bezirksw Umlage § 2 PLAN'!E120</f>
        <v>13749.252873651054</v>
      </c>
      <c r="G120" s="91">
        <f>'Grunddaten § 2 SPU_40% PLAN'!$C$8*'bezirksw Umlage § 2 PLAN'!E120</f>
        <v>1187090.1216001546</v>
      </c>
      <c r="H120" s="91">
        <f>'Grunddaten § 2 SPU_40% PLAN'!$D$8*'bezirksw Umlage § 2 PLAN'!E120</f>
        <v>45667.930141561381</v>
      </c>
      <c r="I120" s="91">
        <f>'Grunddaten § 2 SPU_40% PLAN'!$E$8*'bezirksw Umlage § 2 PLAN'!E120</f>
        <v>1488196.8821693968</v>
      </c>
      <c r="J120" s="91">
        <f>'Grunddaten § 2 SPU_40% PLAN'!$F$8*'bezirksw Umlage § 2 PLAN'!E120</f>
        <v>95950.570120935619</v>
      </c>
      <c r="K120" s="91">
        <f>'Grunddaten § 2 SPU_40% PLAN'!$G$8*'bezirksw Umlage § 2 PLAN'!E120</f>
        <v>271735.06690743385</v>
      </c>
      <c r="L120" s="91">
        <f>'Grunddaten § 2 SPU_40% PLAN'!$H$8*'bezirksw Umlage § 2 PLAN'!E120</f>
        <v>5323.1811526873689</v>
      </c>
      <c r="M120" s="91">
        <f>'Grunddaten § 2 SPU_40% PLAN'!$I$8*'bezirksw Umlage § 2 PLAN'!E120</f>
        <v>5952.9530161745615</v>
      </c>
      <c r="N120" s="83"/>
      <c r="O120" s="83"/>
    </row>
    <row r="121" spans="1:15" x14ac:dyDescent="0.25">
      <c r="A121" s="82">
        <v>61260</v>
      </c>
      <c r="B121" s="82" t="s">
        <v>122</v>
      </c>
      <c r="C121" s="82" t="s">
        <v>102</v>
      </c>
      <c r="D121" s="83">
        <v>1846437.99</v>
      </c>
      <c r="E121" s="11">
        <f t="shared" si="4"/>
        <v>1.4600941933992216E-2</v>
      </c>
      <c r="F121" s="91">
        <f>'Grunddaten § 2 SPU_40% PLAN'!$B$8*'bezirksw Umlage § 2 PLAN'!E121</f>
        <v>1746.8566929828287</v>
      </c>
      <c r="G121" s="91">
        <f>'Grunddaten § 2 SPU_40% PLAN'!$C$8*'bezirksw Umlage § 2 PLAN'!E121</f>
        <v>150821.01865076646</v>
      </c>
      <c r="H121" s="91">
        <f>'Grunddaten § 2 SPU_40% PLAN'!$D$8*'bezirksw Umlage § 2 PLAN'!E121</f>
        <v>5802.1574085192287</v>
      </c>
      <c r="I121" s="91">
        <f>'Grunddaten § 2 SPU_40% PLAN'!$E$8*'bezirksw Umlage § 2 PLAN'!E121</f>
        <v>189076.94170610295</v>
      </c>
      <c r="J121" s="91">
        <f>'Grunddaten § 2 SPU_40% PLAN'!$F$8*'bezirksw Umlage § 2 PLAN'!E121</f>
        <v>12190.618439528782</v>
      </c>
      <c r="K121" s="91">
        <f>'Grunddaten § 2 SPU_40% PLAN'!$G$8*'bezirksw Umlage § 2 PLAN'!E121</f>
        <v>34524.219221763276</v>
      </c>
      <c r="L121" s="91">
        <f>'Grunddaten § 2 SPU_40% PLAN'!$H$8*'bezirksw Umlage § 2 PLAN'!E121</f>
        <v>676.31563038251943</v>
      </c>
      <c r="M121" s="91">
        <f>'Grunddaten § 2 SPU_40% PLAN'!$I$8*'bezirksw Umlage § 2 PLAN'!E121</f>
        <v>756.32879218079677</v>
      </c>
      <c r="N121" s="83"/>
      <c r="O121" s="83"/>
    </row>
    <row r="122" spans="1:15" x14ac:dyDescent="0.25">
      <c r="A122" s="82">
        <v>61261</v>
      </c>
      <c r="B122" s="82" t="s">
        <v>123</v>
      </c>
      <c r="C122" s="82" t="s">
        <v>102</v>
      </c>
      <c r="D122" s="83">
        <v>2626494.42</v>
      </c>
      <c r="E122" s="11">
        <f t="shared" si="4"/>
        <v>2.0769336811779185E-2</v>
      </c>
      <c r="F122" s="91">
        <f>'Grunddaten § 2 SPU_40% PLAN'!$B$8*'bezirksw Umlage § 2 PLAN'!E122</f>
        <v>2484.8434561612617</v>
      </c>
      <c r="G122" s="91">
        <f>'Grunddaten § 2 SPU_40% PLAN'!$C$8*'bezirksw Umlage § 2 PLAN'!E122</f>
        <v>214537.70234924275</v>
      </c>
      <c r="H122" s="91">
        <f>'Grunddaten § 2 SPU_40% PLAN'!$D$8*'bezirksw Umlage § 2 PLAN'!E122</f>
        <v>8253.3689947732364</v>
      </c>
      <c r="I122" s="91">
        <f>'Grunddaten § 2 SPU_40% PLAN'!$E$8*'bezirksw Umlage § 2 PLAN'!E122</f>
        <v>268955.43475128821</v>
      </c>
      <c r="J122" s="91">
        <f>'Grunddaten § 2 SPU_40% PLAN'!$F$8*'bezirksw Umlage § 2 PLAN'!E122</f>
        <v>17340.734690890677</v>
      </c>
      <c r="K122" s="91">
        <f>'Grunddaten § 2 SPU_40% PLAN'!$G$8*'bezirksw Umlage § 2 PLAN'!E122</f>
        <v>49109.512278188122</v>
      </c>
      <c r="L122" s="91">
        <f>'Grunddaten § 2 SPU_40% PLAN'!$H$8*'bezirksw Umlage § 2 PLAN'!E122</f>
        <v>962.03568112161179</v>
      </c>
      <c r="M122" s="91">
        <f>'Grunddaten § 2 SPU_40% PLAN'!$I$8*'bezirksw Umlage § 2 PLAN'!E122</f>
        <v>1075.8516468501618</v>
      </c>
      <c r="N122" s="83"/>
      <c r="O122" s="83"/>
    </row>
    <row r="123" spans="1:15" x14ac:dyDescent="0.25">
      <c r="A123" s="82">
        <v>61262</v>
      </c>
      <c r="B123" s="82" t="s">
        <v>124</v>
      </c>
      <c r="C123" s="82" t="s">
        <v>102</v>
      </c>
      <c r="D123" s="83">
        <v>2549294.0699999998</v>
      </c>
      <c r="E123" s="11">
        <f t="shared" si="4"/>
        <v>2.0158865280247341E-2</v>
      </c>
      <c r="F123" s="91">
        <f>'Grunddaten § 2 SPU_40% PLAN'!$B$8*'bezirksw Umlage § 2 PLAN'!E123</f>
        <v>2411.8066421287917</v>
      </c>
      <c r="G123" s="91">
        <f>'Grunddaten § 2 SPU_40% PLAN'!$C$8*'bezirksw Umlage § 2 PLAN'!E123</f>
        <v>208231.81204030488</v>
      </c>
      <c r="H123" s="91">
        <f>'Grunddaten § 2 SPU_40% PLAN'!$D$8*'bezirksw Umlage § 2 PLAN'!E123</f>
        <v>8010.7783499107036</v>
      </c>
      <c r="I123" s="91">
        <f>'Grunddaten § 2 SPU_40% PLAN'!$E$8*'bezirksw Umlage § 2 PLAN'!E123</f>
        <v>261050.04818770217</v>
      </c>
      <c r="J123" s="91">
        <f>'Grunddaten § 2 SPU_40% PLAN'!$F$8*'bezirksw Umlage § 2 PLAN'!E123</f>
        <v>16831.03979978411</v>
      </c>
      <c r="K123" s="91">
        <f>'Grunddaten § 2 SPU_40% PLAN'!$G$8*'bezirksw Umlage § 2 PLAN'!E123</f>
        <v>47666.040132450442</v>
      </c>
      <c r="L123" s="91">
        <f>'Grunddaten § 2 SPU_40% PLAN'!$H$8*'bezirksw Umlage § 2 PLAN'!E123</f>
        <v>933.75863978105679</v>
      </c>
      <c r="M123" s="91">
        <f>'Grunddaten § 2 SPU_40% PLAN'!$I$8*'bezirksw Umlage § 2 PLAN'!E123</f>
        <v>1044.2292215168122</v>
      </c>
      <c r="N123" s="83"/>
      <c r="O123" s="83"/>
    </row>
    <row r="124" spans="1:15" x14ac:dyDescent="0.25">
      <c r="A124" s="82">
        <v>61263</v>
      </c>
      <c r="B124" s="82" t="s">
        <v>125</v>
      </c>
      <c r="C124" s="82" t="s">
        <v>102</v>
      </c>
      <c r="D124" s="83">
        <v>8381659.1299999999</v>
      </c>
      <c r="E124" s="11">
        <f t="shared" si="4"/>
        <v>6.6279029640007411E-2</v>
      </c>
      <c r="F124" s="91">
        <f>'Grunddaten § 2 SPU_40% PLAN'!$B$8*'bezirksw Umlage § 2 PLAN'!E124</f>
        <v>7929.623106130487</v>
      </c>
      <c r="G124" s="91">
        <f>'Grunddaten § 2 SPU_40% PLAN'!$C$8*'bezirksw Umlage § 2 PLAN'!E124</f>
        <v>684631.91009739623</v>
      </c>
      <c r="H124" s="91">
        <f>'Grunddaten § 2 SPU_40% PLAN'!$D$8*'bezirksw Umlage § 2 PLAN'!E124</f>
        <v>26338.12014277952</v>
      </c>
      <c r="I124" s="91">
        <f>'Grunddaten § 2 SPU_40% PLAN'!$E$8*'bezirksw Umlage § 2 PLAN'!E124</f>
        <v>858289.57338742563</v>
      </c>
      <c r="J124" s="91">
        <f>'Grunddaten § 2 SPU_40% PLAN'!$F$8*'bezirksw Umlage § 2 PLAN'!E124</f>
        <v>55337.687427034987</v>
      </c>
      <c r="K124" s="91">
        <f>'Grunddaten § 2 SPU_40% PLAN'!$G$8*'bezirksw Umlage § 2 PLAN'!E124</f>
        <v>156718.09116439032</v>
      </c>
      <c r="L124" s="91">
        <f>'Grunddaten § 2 SPU_40% PLAN'!$H$8*'bezirksw Umlage § 2 PLAN'!E124</f>
        <v>3070.0446529251435</v>
      </c>
      <c r="M124" s="91">
        <f>'Grunddaten § 2 SPU_40% PLAN'!$I$8*'bezirksw Umlage § 2 PLAN'!E124</f>
        <v>3433.253735352384</v>
      </c>
      <c r="N124" s="83"/>
      <c r="O124" s="83"/>
    </row>
    <row r="125" spans="1:15" x14ac:dyDescent="0.25">
      <c r="A125" s="82">
        <v>61264</v>
      </c>
      <c r="B125" s="82" t="s">
        <v>126</v>
      </c>
      <c r="C125" s="82" t="s">
        <v>102</v>
      </c>
      <c r="D125" s="83">
        <v>2726768.51</v>
      </c>
      <c r="E125" s="11">
        <f t="shared" si="4"/>
        <v>2.1562266860610073E-2</v>
      </c>
      <c r="F125" s="91">
        <f>'Grunddaten § 2 SPU_40% PLAN'!$B$8*'bezirksw Umlage § 2 PLAN'!E125</f>
        <v>2579.7096072033892</v>
      </c>
      <c r="G125" s="91">
        <f>'Grunddaten § 2 SPU_40% PLAN'!$C$8*'bezirksw Umlage § 2 PLAN'!E125</f>
        <v>222728.30527226787</v>
      </c>
      <c r="H125" s="91">
        <f>'Grunddaten § 2 SPU_40% PLAN'!$D$8*'bezirksw Umlage § 2 PLAN'!E125</f>
        <v>8568.4654438968937</v>
      </c>
      <c r="I125" s="91">
        <f>'Grunddaten § 2 SPU_40% PLAN'!$E$8*'bezirksw Umlage § 2 PLAN'!E125</f>
        <v>279223.59342883062</v>
      </c>
      <c r="J125" s="91">
        <f>'Grunddaten § 2 SPU_40% PLAN'!$F$8*'bezirksw Umlage § 2 PLAN'!E125</f>
        <v>18002.767847260562</v>
      </c>
      <c r="K125" s="91">
        <f>'Grunddaten § 2 SPU_40% PLAN'!$G$8*'bezirksw Umlage § 2 PLAN'!E125</f>
        <v>50984.411237249733</v>
      </c>
      <c r="L125" s="91">
        <f>'Grunddaten § 2 SPU_40% PLAN'!$H$8*'bezirksw Umlage § 2 PLAN'!E125</f>
        <v>998.76420098345852</v>
      </c>
      <c r="M125" s="91">
        <f>'Grunddaten § 2 SPU_40% PLAN'!$I$8*'bezirksw Umlage § 2 PLAN'!E125</f>
        <v>1116.9254233796019</v>
      </c>
      <c r="N125" s="83"/>
      <c r="O125" s="83"/>
    </row>
    <row r="126" spans="1:15" x14ac:dyDescent="0.25">
      <c r="A126" s="82">
        <v>61265</v>
      </c>
      <c r="B126" s="82" t="s">
        <v>127</v>
      </c>
      <c r="C126" s="82" t="s">
        <v>102</v>
      </c>
      <c r="D126" s="83">
        <v>13904433.359999999</v>
      </c>
      <c r="E126" s="11">
        <f t="shared" si="4"/>
        <v>0.10995106535607203</v>
      </c>
      <c r="F126" s="91">
        <f>'Grunddaten § 2 SPU_40% PLAN'!$B$8*'bezirksw Umlage § 2 PLAN'!E126</f>
        <v>13154.545459200459</v>
      </c>
      <c r="G126" s="91">
        <f>'Grunddaten § 2 SPU_40% PLAN'!$C$8*'bezirksw Umlage § 2 PLAN'!E126</f>
        <v>1135743.9645817184</v>
      </c>
      <c r="H126" s="91">
        <f>'Grunddaten § 2 SPU_40% PLAN'!$D$8*'bezirksw Umlage § 2 PLAN'!E126</f>
        <v>43692.618689559087</v>
      </c>
      <c r="I126" s="91">
        <f>'Grunddaten § 2 SPU_40% PLAN'!$E$8*'bezirksw Umlage § 2 PLAN'!E126</f>
        <v>1423826.7139776046</v>
      </c>
      <c r="J126" s="91">
        <f>'Grunddaten § 2 SPU_40% PLAN'!$F$8*'bezirksw Umlage § 2 PLAN'!E126</f>
        <v>91800.343487091668</v>
      </c>
      <c r="K126" s="91">
        <f>'Grunddaten § 2 SPU_40% PLAN'!$G$8*'bezirksw Umlage § 2 PLAN'!E126</f>
        <v>259981.49305573944</v>
      </c>
      <c r="L126" s="91">
        <f>'Grunddaten § 2 SPU_40% PLAN'!$H$8*'bezirksw Umlage § 2 PLAN'!E126</f>
        <v>5092.9333472932567</v>
      </c>
      <c r="M126" s="91">
        <f>'Grunddaten § 2 SPU_40% PLAN'!$I$8*'bezirksw Umlage § 2 PLAN'!E126</f>
        <v>5695.465185444531</v>
      </c>
      <c r="N126" s="83"/>
      <c r="O126" s="83"/>
    </row>
    <row r="127" spans="1:15" x14ac:dyDescent="0.25">
      <c r="A127" s="82">
        <v>61266</v>
      </c>
      <c r="B127" s="82" t="s">
        <v>128</v>
      </c>
      <c r="C127" s="82" t="s">
        <v>102</v>
      </c>
      <c r="D127" s="83">
        <v>1855337.34</v>
      </c>
      <c r="E127" s="11">
        <f t="shared" si="4"/>
        <v>1.4671314669661652E-2</v>
      </c>
      <c r="F127" s="91">
        <f>'Grunddaten § 2 SPU_40% PLAN'!$B$8*'bezirksw Umlage § 2 PLAN'!E127</f>
        <v>1755.27608707832</v>
      </c>
      <c r="G127" s="91">
        <f>'Grunddaten § 2 SPU_40% PLAN'!$C$8*'bezirksw Umlage § 2 PLAN'!E127</f>
        <v>151547.93666241856</v>
      </c>
      <c r="H127" s="91">
        <f>'Grunddaten § 2 SPU_40% PLAN'!$D$8*'bezirksw Umlage § 2 PLAN'!E127</f>
        <v>5830.1222954058476</v>
      </c>
      <c r="I127" s="91">
        <f>'Grunddaten § 2 SPU_40% PLAN'!$E$8*'bezirksw Umlage § 2 PLAN'!E127</f>
        <v>189988.2432988373</v>
      </c>
      <c r="J127" s="91">
        <f>'Grunddaten § 2 SPU_40% PLAN'!$F$8*'bezirksw Umlage § 2 PLAN'!E127</f>
        <v>12249.374043993907</v>
      </c>
      <c r="K127" s="91">
        <f>'Grunddaten § 2 SPU_40% PLAN'!$G$8*'bezirksw Umlage § 2 PLAN'!E127</f>
        <v>34690.616962708373</v>
      </c>
      <c r="L127" s="91">
        <f>'Grunddaten § 2 SPU_40% PLAN'!$H$8*'bezirksw Umlage § 2 PLAN'!E127</f>
        <v>679.57529549872777</v>
      </c>
      <c r="M127" s="91">
        <f>'Grunddaten § 2 SPU_40% PLAN'!$I$8*'bezirksw Umlage § 2 PLAN'!E127</f>
        <v>759.97409988847357</v>
      </c>
      <c r="N127" s="83"/>
      <c r="O127" s="83"/>
    </row>
    <row r="128" spans="1:15" x14ac:dyDescent="0.25">
      <c r="A128" s="82">
        <v>61267</v>
      </c>
      <c r="B128" s="82" t="s">
        <v>129</v>
      </c>
      <c r="C128" s="82" t="s">
        <v>102</v>
      </c>
      <c r="D128" s="83">
        <v>4553662.7</v>
      </c>
      <c r="E128" s="11">
        <f t="shared" si="4"/>
        <v>3.6008663724302066E-2</v>
      </c>
      <c r="F128" s="91">
        <f>'Grunddaten § 2 SPU_40% PLAN'!$B$8*'bezirksw Umlage § 2 PLAN'!E128</f>
        <v>4308.0765279754996</v>
      </c>
      <c r="G128" s="91">
        <f>'Grunddaten § 2 SPU_40% PLAN'!$C$8*'bezirksw Umlage § 2 PLAN'!E128</f>
        <v>371952.94438563823</v>
      </c>
      <c r="H128" s="91">
        <f>'Grunddaten § 2 SPU_40% PLAN'!$D$8*'bezirksw Umlage § 2 PLAN'!E128</f>
        <v>14309.209360831379</v>
      </c>
      <c r="I128" s="91">
        <f>'Grunddaten § 2 SPU_40% PLAN'!$E$8*'bezirksw Umlage § 2 PLAN'!E128</f>
        <v>466299.232110771</v>
      </c>
      <c r="J128" s="91">
        <f>'Grunddaten § 2 SPU_40% PLAN'!$F$8*'bezirksw Umlage § 2 PLAN'!E128</f>
        <v>30064.353516694282</v>
      </c>
      <c r="K128" s="91">
        <f>'Grunddaten § 2 SPU_40% PLAN'!$G$8*'bezirksw Umlage § 2 PLAN'!E128</f>
        <v>85143.205549386723</v>
      </c>
      <c r="L128" s="91">
        <f>'Grunddaten § 2 SPU_40% PLAN'!$H$8*'bezirksw Umlage § 2 PLAN'!E128</f>
        <v>1667.9213037096717</v>
      </c>
      <c r="M128" s="91">
        <f>'Grunddaten § 2 SPU_40% PLAN'!$I$8*'bezirksw Umlage § 2 PLAN'!E128</f>
        <v>1865.2487809188469</v>
      </c>
      <c r="N128" s="83"/>
      <c r="O128" s="83"/>
    </row>
    <row r="129" spans="1:15" x14ac:dyDescent="0.25">
      <c r="A129" s="82">
        <v>61410</v>
      </c>
      <c r="B129" s="82" t="s">
        <v>130</v>
      </c>
      <c r="C129" s="82" t="s">
        <v>131</v>
      </c>
      <c r="D129" s="83">
        <v>1057282.45</v>
      </c>
      <c r="E129" s="11">
        <f>D129/SUM($D$129:$D$142)</f>
        <v>2.6487519699649419E-2</v>
      </c>
      <c r="F129" s="91">
        <f>'Grunddaten § 2 SPU_40% PLAN'!$B$9*'bezirksw Umlage § 2 PLAN'!E129</f>
        <v>1211.0094006679715</v>
      </c>
      <c r="G129" s="91">
        <f>'Grunddaten § 2 SPU_40% PLAN'!$C$9*'bezirksw Umlage § 2 PLAN'!E129</f>
        <v>121601.73472805478</v>
      </c>
      <c r="H129" s="91">
        <f>'Grunddaten § 2 SPU_40% PLAN'!$D$9*'bezirksw Umlage § 2 PLAN'!E129</f>
        <v>3737.8904559825314</v>
      </c>
      <c r="I129" s="91">
        <f>'Grunddaten § 2 SPU_40% PLAN'!$E$9*'bezirksw Umlage § 2 PLAN'!E129</f>
        <v>123725.32351863841</v>
      </c>
      <c r="J129" s="91">
        <f>'Grunddaten § 2 SPU_40% PLAN'!$F$9*'bezirksw Umlage § 2 PLAN'!E129</f>
        <v>3965.711449431511</v>
      </c>
      <c r="K129" s="91">
        <f>'Grunddaten § 2 SPU_40% PLAN'!$G$9*'bezirksw Umlage § 2 PLAN'!E129</f>
        <v>22309.908092620713</v>
      </c>
      <c r="L129" s="91">
        <f>'Grunddaten § 2 SPU_40% PLAN'!$H$9*'bezirksw Umlage § 2 PLAN'!E129</f>
        <v>220.37616390108317</v>
      </c>
      <c r="M129" s="91">
        <f>'Grunddaten § 2 SPU_40% PLAN'!$I$9*'bezirksw Umlage § 2 PLAN'!E129</f>
        <v>388.83678919085349</v>
      </c>
      <c r="N129" s="83"/>
      <c r="O129" s="83"/>
    </row>
    <row r="130" spans="1:15" x14ac:dyDescent="0.25">
      <c r="A130" s="82">
        <v>61413</v>
      </c>
      <c r="B130" s="82" t="s">
        <v>132</v>
      </c>
      <c r="C130" s="82" t="s">
        <v>131</v>
      </c>
      <c r="D130" s="83">
        <v>840589.49</v>
      </c>
      <c r="E130" s="11">
        <f t="shared" ref="E130:E142" si="5">D130/SUM($D$129:$D$142)</f>
        <v>2.1058829337130547E-2</v>
      </c>
      <c r="F130" s="91">
        <f>'Grunddaten § 2 SPU_40% PLAN'!$B$9*'bezirksw Umlage § 2 PLAN'!E130</f>
        <v>962.80967729360862</v>
      </c>
      <c r="G130" s="91">
        <f>'Grunddaten § 2 SPU_40% PLAN'!$C$9*'bezirksw Umlage § 2 PLAN'!E130</f>
        <v>96679.123140813375</v>
      </c>
      <c r="H130" s="91">
        <f>'Grunddaten § 2 SPU_40% PLAN'!$D$9*'bezirksw Umlage § 2 PLAN'!E130</f>
        <v>2971.7994771125009</v>
      </c>
      <c r="I130" s="91">
        <f>'Grunddaten § 2 SPU_40% PLAN'!$E$9*'bezirksw Umlage § 2 PLAN'!E130</f>
        <v>98367.47654008375</v>
      </c>
      <c r="J130" s="91">
        <f>'Grunddaten § 2 SPU_40% PLAN'!$F$9*'bezirksw Umlage § 2 PLAN'!E130</f>
        <v>3152.9279283551855</v>
      </c>
      <c r="K130" s="91">
        <f>'Grunddaten § 2 SPU_40% PLAN'!$G$9*'bezirksw Umlage § 2 PLAN'!E130</f>
        <v>17737.430774078319</v>
      </c>
      <c r="L130" s="91">
        <f>'Grunddaten § 2 SPU_40% PLAN'!$H$9*'bezirksw Umlage § 2 PLAN'!E130</f>
        <v>175.20946008492615</v>
      </c>
      <c r="M130" s="91">
        <f>'Grunddaten § 2 SPU_40% PLAN'!$I$9*'bezirksw Umlage § 2 PLAN'!E130</f>
        <v>309.14361466907644</v>
      </c>
      <c r="N130" s="83"/>
      <c r="O130" s="83"/>
    </row>
    <row r="131" spans="1:15" x14ac:dyDescent="0.25">
      <c r="A131" s="82">
        <v>61425</v>
      </c>
      <c r="B131" s="82" t="s">
        <v>133</v>
      </c>
      <c r="C131" s="82" t="s">
        <v>131</v>
      </c>
      <c r="D131" s="83">
        <v>2542556.64</v>
      </c>
      <c r="E131" s="11">
        <f t="shared" si="5"/>
        <v>6.3697282679263653E-2</v>
      </c>
      <c r="F131" s="91">
        <f>'Grunddaten § 2 SPU_40% PLAN'!$B$9*'bezirksw Umlage § 2 PLAN'!E131</f>
        <v>2912.2397640959343</v>
      </c>
      <c r="G131" s="91">
        <f>'Grunddaten § 2 SPU_40% PLAN'!$C$9*'bezirksw Umlage § 2 PLAN'!E131</f>
        <v>292428.28921291023</v>
      </c>
      <c r="H131" s="91">
        <f>'Grunddaten § 2 SPU_40% PLAN'!$D$9*'bezirksw Umlage § 2 PLAN'!E131</f>
        <v>8988.8924179636324</v>
      </c>
      <c r="I131" s="91">
        <f>'Grunddaten § 2 SPU_40% PLAN'!$E$9*'bezirksw Umlage § 2 PLAN'!E131</f>
        <v>297535.10317745485</v>
      </c>
      <c r="J131" s="91">
        <f>'Grunddaten § 2 SPU_40% PLAN'!$F$9*'bezirksw Umlage § 2 PLAN'!E131</f>
        <v>9536.7571627393536</v>
      </c>
      <c r="K131" s="91">
        <f>'Grunddaten § 2 SPU_40% PLAN'!$G$9*'bezirksw Umlage § 2 PLAN'!E131</f>
        <v>53650.947255090192</v>
      </c>
      <c r="L131" s="91">
        <f>'Grunddaten § 2 SPU_40% PLAN'!$H$9*'bezirksw Umlage § 2 PLAN'!E131</f>
        <v>529.96139189147357</v>
      </c>
      <c r="M131" s="91">
        <f>'Grunddaten § 2 SPU_40% PLAN'!$I$9*'bezirksw Umlage § 2 PLAN'!E131</f>
        <v>935.07610973159046</v>
      </c>
      <c r="N131" s="83"/>
      <c r="O131" s="83"/>
    </row>
    <row r="132" spans="1:15" x14ac:dyDescent="0.25">
      <c r="A132" s="82">
        <v>61428</v>
      </c>
      <c r="B132" s="82" t="s">
        <v>134</v>
      </c>
      <c r="C132" s="82" t="s">
        <v>131</v>
      </c>
      <c r="D132" s="83">
        <v>1130454.8599999999</v>
      </c>
      <c r="E132" s="11">
        <f t="shared" si="5"/>
        <v>2.8320668118357987E-2</v>
      </c>
      <c r="F132" s="91">
        <f>'Grunddaten § 2 SPU_40% PLAN'!$B$9*'bezirksw Umlage § 2 PLAN'!E132</f>
        <v>1294.8209463713272</v>
      </c>
      <c r="G132" s="91">
        <f>'Grunddaten § 2 SPU_40% PLAN'!$C$9*'bezirksw Umlage § 2 PLAN'!E132</f>
        <v>130017.54829824356</v>
      </c>
      <c r="H132" s="91">
        <f>'Grunddaten § 2 SPU_40% PLAN'!$D$9*'bezirksw Umlage § 2 PLAN'!E132</f>
        <v>3996.5824005809122</v>
      </c>
      <c r="I132" s="91">
        <f>'Grunddaten § 2 SPU_40% PLAN'!$E$9*'bezirksw Umlage § 2 PLAN'!E132</f>
        <v>132288.10643429964</v>
      </c>
      <c r="J132" s="91">
        <f>'Grunddaten § 2 SPU_40% PLAN'!$F$9*'bezirksw Umlage § 2 PLAN'!E132</f>
        <v>4240.1704306805577</v>
      </c>
      <c r="K132" s="91">
        <f>'Grunddaten § 2 SPU_40% PLAN'!$G$9*'bezirksw Umlage § 2 PLAN'!E132</f>
        <v>23853.932342730564</v>
      </c>
      <c r="L132" s="91">
        <f>'Grunddaten § 2 SPU_40% PLAN'!$H$9*'bezirksw Umlage § 2 PLAN'!E132</f>
        <v>235.62795874473846</v>
      </c>
      <c r="M132" s="91">
        <f>'Grunddaten § 2 SPU_40% PLAN'!$I$9*'bezirksw Umlage § 2 PLAN'!E132</f>
        <v>415.74740797749524</v>
      </c>
      <c r="N132" s="83"/>
      <c r="O132" s="83"/>
    </row>
    <row r="133" spans="1:15" x14ac:dyDescent="0.25">
      <c r="A133" s="82">
        <v>61437</v>
      </c>
      <c r="B133" s="82" t="s">
        <v>135</v>
      </c>
      <c r="C133" s="82" t="s">
        <v>131</v>
      </c>
      <c r="D133" s="83">
        <v>1697766.51</v>
      </c>
      <c r="E133" s="11">
        <f t="shared" si="5"/>
        <v>4.2533217002731903E-2</v>
      </c>
      <c r="F133" s="91">
        <f>'Grunddaten § 2 SPU_40% PLAN'!$B$9*'bezirksw Umlage § 2 PLAN'!E133</f>
        <v>1944.6186813649026</v>
      </c>
      <c r="G133" s="91">
        <f>'Grunddaten § 2 SPU_40% PLAN'!$C$9*'bezirksw Umlage § 2 PLAN'!E133</f>
        <v>195266.03584424898</v>
      </c>
      <c r="H133" s="91">
        <f>'Grunddaten § 2 SPU_40% PLAN'!$D$9*'bezirksw Umlage § 2 PLAN'!E133</f>
        <v>6002.2421011677352</v>
      </c>
      <c r="I133" s="91">
        <f>'Grunddaten § 2 SPU_40% PLAN'!$E$9*'bezirksw Umlage § 2 PLAN'!E133</f>
        <v>198676.05927712095</v>
      </c>
      <c r="J133" s="91">
        <f>'Grunddaten § 2 SPU_40% PLAN'!$F$9*'bezirksw Umlage § 2 PLAN'!E133</f>
        <v>6368.0732496490209</v>
      </c>
      <c r="K133" s="91">
        <f>'Grunddaten § 2 SPU_40% PLAN'!$G$9*'bezirksw Umlage § 2 PLAN'!E133</f>
        <v>35824.878017061026</v>
      </c>
      <c r="L133" s="91">
        <f>'Grunddaten § 2 SPU_40% PLAN'!$H$9*'bezirksw Umlage § 2 PLAN'!E133</f>
        <v>353.87636546272944</v>
      </c>
      <c r="M133" s="91">
        <f>'Grunddaten § 2 SPU_40% PLAN'!$I$9*'bezirksw Umlage § 2 PLAN'!E133</f>
        <v>624.38762560010434</v>
      </c>
      <c r="N133" s="83"/>
      <c r="O133" s="83"/>
    </row>
    <row r="134" spans="1:15" x14ac:dyDescent="0.25">
      <c r="A134" s="82">
        <v>61438</v>
      </c>
      <c r="B134" s="82" t="s">
        <v>131</v>
      </c>
      <c r="C134" s="82" t="s">
        <v>131</v>
      </c>
      <c r="D134" s="83">
        <v>6048313.6299999999</v>
      </c>
      <c r="E134" s="11">
        <f t="shared" si="5"/>
        <v>0.15152509759741409</v>
      </c>
      <c r="F134" s="91">
        <f>'Grunddaten § 2 SPU_40% PLAN'!$B$9*'bezirksw Umlage § 2 PLAN'!E134</f>
        <v>6927.7274621537717</v>
      </c>
      <c r="G134" s="91">
        <f>'Grunddaten § 2 SPU_40% PLAN'!$C$9*'bezirksw Umlage § 2 PLAN'!E134</f>
        <v>695637.60335503356</v>
      </c>
      <c r="H134" s="91">
        <f>'Grunddaten § 2 SPU_40% PLAN'!$D$9*'bezirksw Umlage § 2 PLAN'!E134</f>
        <v>21383.05974185617</v>
      </c>
      <c r="I134" s="91">
        <f>'Grunddaten § 2 SPU_40% PLAN'!$E$9*'bezirksw Umlage § 2 PLAN'!E134</f>
        <v>707785.85288532905</v>
      </c>
      <c r="J134" s="91">
        <f>'Grunddaten § 2 SPU_40% PLAN'!$F$9*'bezirksw Umlage § 2 PLAN'!E134</f>
        <v>22686.337612284839</v>
      </c>
      <c r="K134" s="91">
        <f>'Grunddaten § 2 SPU_40% PLAN'!$G$9*'bezirksw Umlage § 2 PLAN'!E134</f>
        <v>127626.55920434993</v>
      </c>
      <c r="L134" s="91">
        <f>'Grunddaten § 2 SPU_40% PLAN'!$H$9*'bezirksw Umlage § 2 PLAN'!E134</f>
        <v>1260.6888120104852</v>
      </c>
      <c r="M134" s="91">
        <f>'Grunddaten § 2 SPU_40% PLAN'!$I$9*'bezirksw Umlage § 2 PLAN'!E134</f>
        <v>2224.3884327300389</v>
      </c>
      <c r="N134" s="83"/>
      <c r="O134" s="83"/>
    </row>
    <row r="135" spans="1:15" x14ac:dyDescent="0.25">
      <c r="A135" s="82">
        <v>61439</v>
      </c>
      <c r="B135" s="82" t="s">
        <v>136</v>
      </c>
      <c r="C135" s="82" t="s">
        <v>131</v>
      </c>
      <c r="D135" s="83">
        <v>6689278.0999999996</v>
      </c>
      <c r="E135" s="11">
        <f t="shared" si="5"/>
        <v>0.16758283034981186</v>
      </c>
      <c r="F135" s="91">
        <f>'Grunddaten § 2 SPU_40% PLAN'!$B$9*'bezirksw Umlage § 2 PLAN'!E135</f>
        <v>7661.8870035933987</v>
      </c>
      <c r="G135" s="91">
        <f>'Grunddaten § 2 SPU_40% PLAN'!$C$9*'bezirksw Umlage § 2 PLAN'!E135</f>
        <v>769357.15809752292</v>
      </c>
      <c r="H135" s="91">
        <f>'Grunddaten § 2 SPU_40% PLAN'!$D$9*'bezirksw Umlage § 2 PLAN'!E135</f>
        <v>23649.109816778819</v>
      </c>
      <c r="I135" s="91">
        <f>'Grunddaten § 2 SPU_40% PLAN'!$E$9*'bezirksw Umlage § 2 PLAN'!E135</f>
        <v>782792.80719039915</v>
      </c>
      <c r="J135" s="91">
        <f>'Grunddaten § 2 SPU_40% PLAN'!$F$9*'bezirksw Umlage § 2 PLAN'!E135</f>
        <v>25090.50135997383</v>
      </c>
      <c r="K135" s="91">
        <f>'Grunddaten § 2 SPU_40% PLAN'!$G$9*'bezirksw Umlage § 2 PLAN'!E135</f>
        <v>141151.66634703954</v>
      </c>
      <c r="L135" s="91">
        <f>'Grunddaten § 2 SPU_40% PLAN'!$H$9*'bezirksw Umlage § 2 PLAN'!E135</f>
        <v>1394.2891485104346</v>
      </c>
      <c r="M135" s="91">
        <f>'Grunddaten § 2 SPU_40% PLAN'!$I$9*'bezirksw Umlage § 2 PLAN'!E135</f>
        <v>2460.1159495352381</v>
      </c>
      <c r="N135" s="83"/>
      <c r="O135" s="83"/>
    </row>
    <row r="136" spans="1:15" x14ac:dyDescent="0.25">
      <c r="A136" s="82">
        <v>61440</v>
      </c>
      <c r="B136" s="82" t="s">
        <v>137</v>
      </c>
      <c r="C136" s="82" t="s">
        <v>131</v>
      </c>
      <c r="D136" s="83">
        <v>3953136.09</v>
      </c>
      <c r="E136" s="11">
        <f t="shared" si="5"/>
        <v>9.9035759138222795E-2</v>
      </c>
      <c r="F136" s="91">
        <f>'Grunddaten § 2 SPU_40% PLAN'!$B$9*'bezirksw Umlage § 2 PLAN'!E136</f>
        <v>4527.9149077995462</v>
      </c>
      <c r="G136" s="91">
        <f>'Grunddaten § 2 SPU_40% PLAN'!$C$9*'bezirksw Umlage § 2 PLAN'!E136</f>
        <v>454663.94165540126</v>
      </c>
      <c r="H136" s="91">
        <f>'Grunddaten § 2 SPU_40% PLAN'!$D$9*'bezirksw Umlage § 2 PLAN'!E136</f>
        <v>13975.820427182067</v>
      </c>
      <c r="I136" s="91">
        <f>'Grunddaten § 2 SPU_40% PLAN'!$E$9*'bezirksw Umlage § 2 PLAN'!E136</f>
        <v>462603.95379536971</v>
      </c>
      <c r="J136" s="91">
        <f>'Grunddaten § 2 SPU_40% PLAN'!$F$9*'bezirksw Umlage § 2 PLAN'!E136</f>
        <v>14827.633858174717</v>
      </c>
      <c r="K136" s="91">
        <f>'Grunddaten § 2 SPU_40% PLAN'!$G$9*'bezirksw Umlage § 2 PLAN'!E136</f>
        <v>83415.839206942299</v>
      </c>
      <c r="L136" s="91">
        <f>'Grunddaten § 2 SPU_40% PLAN'!$H$9*'bezirksw Umlage § 2 PLAN'!E136</f>
        <v>823.9775160300137</v>
      </c>
      <c r="M136" s="91">
        <f>'Grunddaten § 2 SPU_40% PLAN'!$I$9*'bezirksw Umlage § 2 PLAN'!E136</f>
        <v>1453.8449441491107</v>
      </c>
      <c r="N136" s="83"/>
      <c r="O136" s="83"/>
    </row>
    <row r="137" spans="1:15" x14ac:dyDescent="0.25">
      <c r="A137" s="82">
        <v>61441</v>
      </c>
      <c r="B137" s="82" t="s">
        <v>138</v>
      </c>
      <c r="C137" s="82" t="s">
        <v>131</v>
      </c>
      <c r="D137" s="83">
        <v>1345001.13</v>
      </c>
      <c r="E137" s="11">
        <f t="shared" si="5"/>
        <v>3.3695578628894982E-2</v>
      </c>
      <c r="F137" s="91">
        <f>'Grunddaten § 2 SPU_40% PLAN'!$B$9*'bezirksw Umlage § 2 PLAN'!E137</f>
        <v>1540.5618549130786</v>
      </c>
      <c r="G137" s="91">
        <f>'Grunddaten § 2 SPU_40% PLAN'!$C$9*'bezirksw Umlage § 2 PLAN'!E137</f>
        <v>154693.26159645789</v>
      </c>
      <c r="H137" s="91">
        <f>'Grunddaten § 2 SPU_40% PLAN'!$D$9*'bezirksw Umlage § 2 PLAN'!E137</f>
        <v>4755.084024247938</v>
      </c>
      <c r="I137" s="91">
        <f>'Grunddaten § 2 SPU_40% PLAN'!$E$9*'bezirksw Umlage § 2 PLAN'!E137</f>
        <v>157394.74342185876</v>
      </c>
      <c r="J137" s="91">
        <f>'Grunddaten § 2 SPU_40% PLAN'!$F$9*'bezirksw Umlage § 2 PLAN'!E137</f>
        <v>5044.9020323181567</v>
      </c>
      <c r="K137" s="91">
        <f>'Grunddaten § 2 SPU_40% PLAN'!$G$9*'bezirksw Umlage § 2 PLAN'!E137</f>
        <v>28381.111967545665</v>
      </c>
      <c r="L137" s="91">
        <f>'Grunddaten § 2 SPU_40% PLAN'!$H$9*'bezirksw Umlage § 2 PLAN'!E137</f>
        <v>280.34721419240623</v>
      </c>
      <c r="M137" s="91">
        <f>'Grunddaten § 2 SPU_40% PLAN'!$I$9*'bezirksw Umlage § 2 PLAN'!E137</f>
        <v>494.65109427217834</v>
      </c>
      <c r="N137" s="83"/>
      <c r="O137" s="83"/>
    </row>
    <row r="138" spans="1:15" x14ac:dyDescent="0.25">
      <c r="A138" s="82">
        <v>61442</v>
      </c>
      <c r="B138" s="82" t="s">
        <v>139</v>
      </c>
      <c r="C138" s="82" t="s">
        <v>131</v>
      </c>
      <c r="D138" s="83">
        <v>2834928.42</v>
      </c>
      <c r="E138" s="11">
        <f t="shared" si="5"/>
        <v>7.1021913181142843E-2</v>
      </c>
      <c r="F138" s="91">
        <f>'Grunddaten § 2 SPU_40% PLAN'!$B$9*'bezirksw Umlage § 2 PLAN'!E138</f>
        <v>3247.1218706418508</v>
      </c>
      <c r="G138" s="91">
        <f>'Grunddaten § 2 SPU_40% PLAN'!$C$9*'bezirksw Umlage § 2 PLAN'!E138</f>
        <v>326054.98530866887</v>
      </c>
      <c r="H138" s="91">
        <f>'Grunddaten § 2 SPU_40% PLAN'!$D$9*'bezirksw Umlage § 2 PLAN'!E138</f>
        <v>10022.536441905033</v>
      </c>
      <c r="I138" s="91">
        <f>'Grunddaten § 2 SPU_40% PLAN'!$E$9*'bezirksw Umlage § 2 PLAN'!E138</f>
        <v>331749.0382221727</v>
      </c>
      <c r="J138" s="91">
        <f>'Grunddaten § 2 SPU_40% PLAN'!$F$9*'bezirksw Umlage § 2 PLAN'!E138</f>
        <v>10633.400841480707</v>
      </c>
      <c r="K138" s="91">
        <f>'Grunddaten § 2 SPU_40% PLAN'!$G$9*'bezirksw Umlage § 2 PLAN'!E138</f>
        <v>59820.337034212993</v>
      </c>
      <c r="L138" s="91">
        <f>'Grunddaten § 2 SPU_40% PLAN'!$H$9*'bezirksw Umlage § 2 PLAN'!E138</f>
        <v>590.90231766710849</v>
      </c>
      <c r="M138" s="91">
        <f>'Grunddaten § 2 SPU_40% PLAN'!$I$9*'bezirksw Umlage § 2 PLAN'!E138</f>
        <v>1042.6016854991769</v>
      </c>
      <c r="N138" s="83"/>
      <c r="O138" s="83"/>
    </row>
    <row r="139" spans="1:15" x14ac:dyDescent="0.25">
      <c r="A139" s="82">
        <v>61443</v>
      </c>
      <c r="B139" s="82" t="s">
        <v>140</v>
      </c>
      <c r="C139" s="82" t="s">
        <v>131</v>
      </c>
      <c r="D139" s="83">
        <v>2523504.35</v>
      </c>
      <c r="E139" s="11">
        <f t="shared" si="5"/>
        <v>6.3219976064840575E-2</v>
      </c>
      <c r="F139" s="91">
        <f>'Grunddaten § 2 SPU_40% PLAN'!$B$9*'bezirksw Umlage § 2 PLAN'!E139</f>
        <v>2890.4173056845111</v>
      </c>
      <c r="G139" s="91">
        <f>'Grunddaten § 2 SPU_40% PLAN'!$C$9*'bezirksw Umlage § 2 PLAN'!E139</f>
        <v>290237.01902343344</v>
      </c>
      <c r="H139" s="91">
        <f>'Grunddaten § 2 SPU_40% PLAN'!$D$9*'bezirksw Umlage § 2 PLAN'!E139</f>
        <v>8921.5354189369191</v>
      </c>
      <c r="I139" s="91">
        <f>'Grunddaten § 2 SPU_40% PLAN'!$E$9*'bezirksw Umlage § 2 PLAN'!E139</f>
        <v>295305.56579695549</v>
      </c>
      <c r="J139" s="91">
        <f>'Grunddaten § 2 SPU_40% PLAN'!$F$9*'bezirksw Umlage § 2 PLAN'!E139</f>
        <v>9465.2948164279314</v>
      </c>
      <c r="K139" s="91">
        <f>'Grunddaten § 2 SPU_40% PLAN'!$G$9*'bezirksw Umlage § 2 PLAN'!E139</f>
        <v>53248.921439893922</v>
      </c>
      <c r="L139" s="91">
        <f>'Grunddaten § 2 SPU_40% PLAN'!$H$9*'bezirksw Umlage § 2 PLAN'!E139</f>
        <v>525.99020085947359</v>
      </c>
      <c r="M139" s="91">
        <f>'Grunddaten § 2 SPU_40% PLAN'!$I$9*'bezirksw Umlage § 2 PLAN'!E139</f>
        <v>928.06924863185964</v>
      </c>
      <c r="N139" s="83"/>
      <c r="O139" s="83"/>
    </row>
    <row r="140" spans="1:15" x14ac:dyDescent="0.25">
      <c r="A140" s="82">
        <v>61444</v>
      </c>
      <c r="B140" s="82" t="s">
        <v>141</v>
      </c>
      <c r="C140" s="82" t="s">
        <v>131</v>
      </c>
      <c r="D140" s="83">
        <v>3178676.01</v>
      </c>
      <c r="E140" s="11">
        <f t="shared" si="5"/>
        <v>7.9633633787904085E-2</v>
      </c>
      <c r="F140" s="91">
        <f>'Grunddaten § 2 SPU_40% PLAN'!$B$9*'bezirksw Umlage § 2 PLAN'!E140</f>
        <v>3640.8497367829746</v>
      </c>
      <c r="G140" s="91">
        <f>'Grunddaten § 2 SPU_40% PLAN'!$C$9*'bezirksw Umlage § 2 PLAN'!E140</f>
        <v>365590.59213973675</v>
      </c>
      <c r="H140" s="91">
        <f>'Grunddaten § 2 SPU_40% PLAN'!$D$9*'bezirksw Umlage § 2 PLAN'!E140</f>
        <v>11237.813245116888</v>
      </c>
      <c r="I140" s="91">
        <f>'Grunddaten § 2 SPU_40% PLAN'!$E$9*'bezirksw Umlage § 2 PLAN'!E140</f>
        <v>371975.07411400299</v>
      </c>
      <c r="J140" s="91">
        <f>'Grunddaten § 2 SPU_40% PLAN'!$F$9*'bezirksw Umlage § 2 PLAN'!E140</f>
        <v>11922.747650724999</v>
      </c>
      <c r="K140" s="91">
        <f>'Grunddaten § 2 SPU_40% PLAN'!$G$9*'bezirksw Umlage § 2 PLAN'!E140</f>
        <v>67073.817066875854</v>
      </c>
      <c r="L140" s="91">
        <f>'Grunddaten § 2 SPU_40% PLAN'!$H$9*'bezirksw Umlage § 2 PLAN'!E140</f>
        <v>662.551833115362</v>
      </c>
      <c r="M140" s="91">
        <f>'Grunddaten § 2 SPU_40% PLAN'!$I$9*'bezirksw Umlage § 2 PLAN'!E140</f>
        <v>1169.0217440064321</v>
      </c>
      <c r="N140" s="83"/>
      <c r="O140" s="83"/>
    </row>
    <row r="141" spans="1:15" x14ac:dyDescent="0.25">
      <c r="A141" s="82">
        <v>61445</v>
      </c>
      <c r="B141" s="82" t="s">
        <v>142</v>
      </c>
      <c r="C141" s="82" t="s">
        <v>131</v>
      </c>
      <c r="D141" s="83">
        <v>2915083.33</v>
      </c>
      <c r="E141" s="11">
        <f t="shared" si="5"/>
        <v>7.3029990358295119E-2</v>
      </c>
      <c r="F141" s="91">
        <f>'Grunddaten § 2 SPU_40% PLAN'!$B$9*'bezirksw Umlage § 2 PLAN'!E141</f>
        <v>3338.931159181253</v>
      </c>
      <c r="G141" s="91">
        <f>'Grunddaten § 2 SPU_40% PLAN'!$C$9*'bezirksw Umlage § 2 PLAN'!E141</f>
        <v>335273.88050831133</v>
      </c>
      <c r="H141" s="91">
        <f>'Grunddaten § 2 SPU_40% PLAN'!$D$9*'bezirksw Umlage § 2 PLAN'!E141</f>
        <v>10305.914145837545</v>
      </c>
      <c r="I141" s="91">
        <f>'Grunddaten § 2 SPU_40% PLAN'!$E$9*'bezirksw Umlage § 2 PLAN'!E141</f>
        <v>341128.92736282514</v>
      </c>
      <c r="J141" s="91">
        <f>'Grunddaten § 2 SPU_40% PLAN'!$F$9*'bezirksw Umlage § 2 PLAN'!E141</f>
        <v>10934.050156443946</v>
      </c>
      <c r="K141" s="91">
        <f>'Grunddaten § 2 SPU_40% PLAN'!$G$9*'bezirksw Umlage § 2 PLAN'!E141</f>
        <v>61511.700278984812</v>
      </c>
      <c r="L141" s="91">
        <f>'Grunddaten § 2 SPU_40% PLAN'!$H$9*'bezirksw Umlage § 2 PLAN'!E141</f>
        <v>607.60951978101536</v>
      </c>
      <c r="M141" s="91">
        <f>'Grunddaten § 2 SPU_40% PLAN'!$I$9*'bezirksw Umlage § 2 PLAN'!E141</f>
        <v>1072.0802584597723</v>
      </c>
      <c r="N141" s="83"/>
      <c r="O141" s="83"/>
    </row>
    <row r="142" spans="1:15" x14ac:dyDescent="0.25">
      <c r="A142" s="82">
        <v>61446</v>
      </c>
      <c r="B142" s="82" t="s">
        <v>143</v>
      </c>
      <c r="C142" s="82" t="s">
        <v>131</v>
      </c>
      <c r="D142" s="83">
        <v>3159678.68</v>
      </c>
      <c r="E142" s="11">
        <f t="shared" si="5"/>
        <v>7.9157704056340178E-2</v>
      </c>
      <c r="F142" s="91">
        <f>'Grunddaten § 2 SPU_40% PLAN'!$B$9*'bezirksw Umlage § 2 PLAN'!E142</f>
        <v>3619.0902294558728</v>
      </c>
      <c r="G142" s="91">
        <f>'Grunddaten § 2 SPU_40% PLAN'!$C$9*'bezirksw Umlage § 2 PLAN'!E142</f>
        <v>363405.64309116296</v>
      </c>
      <c r="H142" s="91">
        <f>'Grunddaten § 2 SPU_40% PLAN'!$D$9*'bezirksw Umlage § 2 PLAN'!E142</f>
        <v>11170.650550326911</v>
      </c>
      <c r="I142" s="91">
        <f>'Grunddaten § 2 SPU_40% PLAN'!$E$9*'bezirksw Umlage § 2 PLAN'!E142</f>
        <v>369751.96826348949</v>
      </c>
      <c r="J142" s="91">
        <f>'Grunddaten § 2 SPU_40% PLAN'!$F$9*'bezirksw Umlage § 2 PLAN'!E142</f>
        <v>11851.491451315251</v>
      </c>
      <c r="K142" s="91">
        <f>'Grunddaten § 2 SPU_40% PLAN'!$G$9*'bezirksw Umlage § 2 PLAN'!E142</f>
        <v>66672.95097257421</v>
      </c>
      <c r="L142" s="91">
        <f>'Grunddaten § 2 SPU_40% PLAN'!$H$9*'bezirksw Umlage § 2 PLAN'!E142</f>
        <v>658.59209774875023</v>
      </c>
      <c r="M142" s="91">
        <f>'Grunddaten § 2 SPU_40% PLAN'!$I$9*'bezirksw Umlage § 2 PLAN'!E142</f>
        <v>1162.0350955470738</v>
      </c>
      <c r="N142" s="83"/>
      <c r="O142" s="83"/>
    </row>
    <row r="143" spans="1:15" x14ac:dyDescent="0.25">
      <c r="A143" s="82">
        <v>61611</v>
      </c>
      <c r="B143" s="82" t="s">
        <v>144</v>
      </c>
      <c r="C143" s="82" t="s">
        <v>145</v>
      </c>
      <c r="D143" s="83">
        <v>3112606.19</v>
      </c>
      <c r="E143" s="11">
        <f>D143/SUM($D$143:$D$157)</f>
        <v>4.3810972876725245E-2</v>
      </c>
      <c r="F143" s="91">
        <f>'Grunddaten § 2 SPU_40% PLAN'!$B$10*'bezirksw Umlage § 2 PLAN'!E143</f>
        <v>3329.6339386311188</v>
      </c>
      <c r="G143" s="91">
        <f>'Grunddaten § 2 SPU_40% PLAN'!$C$10*'bezirksw Umlage § 2 PLAN'!E143</f>
        <v>251415.11749418633</v>
      </c>
      <c r="H143" s="91">
        <f>'Grunddaten § 2 SPU_40% PLAN'!$D$10*'bezirksw Umlage § 2 PLAN'!E143</f>
        <v>16272.820036714313</v>
      </c>
      <c r="I143" s="91">
        <f>'Grunddaten § 2 SPU_40% PLAN'!$E$10*'bezirksw Umlage § 2 PLAN'!E143</f>
        <v>379523.94339758035</v>
      </c>
      <c r="J143" s="91">
        <f>'Grunddaten § 2 SPU_40% PLAN'!$F$10*'bezirksw Umlage § 2 PLAN'!E143</f>
        <v>38965.479276559432</v>
      </c>
      <c r="K143" s="91">
        <f>'Grunddaten § 2 SPU_40% PLAN'!$G$10*'bezirksw Umlage § 2 PLAN'!E143</f>
        <v>162370.47523680402</v>
      </c>
      <c r="L143" s="91">
        <f>'Grunddaten § 2 SPU_40% PLAN'!$H$10*'bezirksw Umlage § 2 PLAN'!E143</f>
        <v>487.17801838918473</v>
      </c>
      <c r="M143" s="91">
        <f>'Grunddaten § 2 SPU_40% PLAN'!$I$10*'bezirksw Umlage § 2 PLAN'!E143</f>
        <v>944.56457522219625</v>
      </c>
      <c r="N143" s="83"/>
      <c r="O143" s="83"/>
    </row>
    <row r="144" spans="1:15" x14ac:dyDescent="0.25">
      <c r="A144" s="82">
        <v>61612</v>
      </c>
      <c r="B144" s="82" t="s">
        <v>146</v>
      </c>
      <c r="C144" s="82" t="s">
        <v>145</v>
      </c>
      <c r="D144" s="83">
        <v>4102433.93</v>
      </c>
      <c r="E144" s="11">
        <f t="shared" ref="E144:E157" si="6">D144/SUM($D$143:$D$157)</f>
        <v>5.7743129282855847E-2</v>
      </c>
      <c r="F144" s="91">
        <f>'Grunddaten § 2 SPU_40% PLAN'!$B$10*'bezirksw Umlage § 2 PLAN'!E144</f>
        <v>4388.4778254970443</v>
      </c>
      <c r="G144" s="91">
        <f>'Grunddaten § 2 SPU_40% PLAN'!$C$10*'bezirksw Umlage § 2 PLAN'!E144</f>
        <v>331366.65725229017</v>
      </c>
      <c r="H144" s="91">
        <f>'Grunddaten § 2 SPU_40% PLAN'!$D$10*'bezirksw Umlage § 2 PLAN'!E144</f>
        <v>21447.675992509881</v>
      </c>
      <c r="I144" s="91">
        <f>'Grunddaten § 2 SPU_40% PLAN'!$E$10*'bezirksw Umlage § 2 PLAN'!E144</f>
        <v>500214.87062635232</v>
      </c>
      <c r="J144" s="91">
        <f>'Grunddaten § 2 SPU_40% PLAN'!$F$10*'bezirksw Umlage § 2 PLAN'!E144</f>
        <v>51356.739184171987</v>
      </c>
      <c r="K144" s="91">
        <f>'Grunddaten § 2 SPU_40% PLAN'!$G$10*'bezirksw Umlage § 2 PLAN'!E144</f>
        <v>214005.27602294902</v>
      </c>
      <c r="L144" s="91">
        <f>'Grunddaten § 2 SPU_40% PLAN'!$H$10*'bezirksw Umlage § 2 PLAN'!E144</f>
        <v>642.103597625357</v>
      </c>
      <c r="M144" s="91">
        <f>'Grunddaten § 2 SPU_40% PLAN'!$I$10*'bezirksw Umlage § 2 PLAN'!E144</f>
        <v>1244.941867338372</v>
      </c>
      <c r="N144" s="83"/>
      <c r="O144" s="83"/>
    </row>
    <row r="145" spans="1:15" x14ac:dyDescent="0.25">
      <c r="A145" s="82">
        <v>61615</v>
      </c>
      <c r="B145" s="82" t="s">
        <v>147</v>
      </c>
      <c r="C145" s="82" t="s">
        <v>145</v>
      </c>
      <c r="D145" s="83">
        <v>2708629.1</v>
      </c>
      <c r="E145" s="11">
        <f t="shared" si="6"/>
        <v>3.8124860258408957E-2</v>
      </c>
      <c r="F145" s="91">
        <f>'Grunddaten § 2 SPU_40% PLAN'!$B$10*'bezirksw Umlage § 2 PLAN'!E145</f>
        <v>2897.4893796390807</v>
      </c>
      <c r="G145" s="91">
        <f>'Grunddaten § 2 SPU_40% PLAN'!$C$10*'bezirksw Umlage § 2 PLAN'!E145</f>
        <v>218784.60102422151</v>
      </c>
      <c r="H145" s="91">
        <f>'Grunddaten § 2 SPU_40% PLAN'!$D$10*'bezirksw Umlage § 2 PLAN'!E145</f>
        <v>14160.812900814626</v>
      </c>
      <c r="I145" s="91">
        <f>'Grunddaten § 2 SPU_40% PLAN'!$E$10*'bezirksw Umlage § 2 PLAN'!E145</f>
        <v>330266.51445213478</v>
      </c>
      <c r="J145" s="91">
        <f>'Grunddaten § 2 SPU_40% PLAN'!$F$10*'bezirksw Umlage § 2 PLAN'!E145</f>
        <v>33908.250713828929</v>
      </c>
      <c r="K145" s="91">
        <f>'Grunddaten § 2 SPU_40% PLAN'!$G$10*'bezirksw Umlage § 2 PLAN'!E145</f>
        <v>141296.83209530494</v>
      </c>
      <c r="L145" s="91">
        <f>'Grunddaten § 2 SPU_40% PLAN'!$H$10*'bezirksw Umlage § 2 PLAN'!E145</f>
        <v>423.94844607350763</v>
      </c>
      <c r="M145" s="91">
        <f>'Grunddaten § 2 SPU_40% PLAN'!$I$10*'bezirksw Umlage § 2 PLAN'!E145</f>
        <v>821.97198717129709</v>
      </c>
      <c r="N145" s="83"/>
      <c r="O145" s="83"/>
    </row>
    <row r="146" spans="1:15" x14ac:dyDescent="0.25">
      <c r="A146" s="82">
        <v>61618</v>
      </c>
      <c r="B146" s="82" t="s">
        <v>148</v>
      </c>
      <c r="C146" s="82" t="s">
        <v>145</v>
      </c>
      <c r="D146" s="83">
        <v>2424343.6</v>
      </c>
      <c r="E146" s="11">
        <f t="shared" si="6"/>
        <v>3.4123446790248285E-2</v>
      </c>
      <c r="F146" s="91">
        <f>'Grunddaten § 2 SPU_40% PLAN'!$B$10*'bezirksw Umlage § 2 PLAN'!E146</f>
        <v>2593.3819560588695</v>
      </c>
      <c r="G146" s="91">
        <f>'Grunddaten § 2 SPU_40% PLAN'!$C$10*'bezirksw Umlage § 2 PLAN'!E146</f>
        <v>195821.95556845525</v>
      </c>
      <c r="H146" s="91">
        <f>'Grunddaten § 2 SPU_40% PLAN'!$D$10*'bezirksw Umlage § 2 PLAN'!E146</f>
        <v>12674.557814832371</v>
      </c>
      <c r="I146" s="91">
        <f>'Grunddaten § 2 SPU_40% PLAN'!$E$10*'bezirksw Umlage § 2 PLAN'!E146</f>
        <v>295603.22991669126</v>
      </c>
      <c r="J146" s="91">
        <f>'Grunddaten § 2 SPU_40% PLAN'!$F$10*'bezirksw Umlage § 2 PLAN'!E146</f>
        <v>30349.393575246824</v>
      </c>
      <c r="K146" s="91">
        <f>'Grunddaten § 2 SPU_40% PLAN'!$G$10*'bezirksw Umlage § 2 PLAN'!E146</f>
        <v>126466.95355614659</v>
      </c>
      <c r="L146" s="91">
        <f>'Grunddaten § 2 SPU_40% PLAN'!$H$10*'bezirksw Umlage § 2 PLAN'!E146</f>
        <v>379.4527283075609</v>
      </c>
      <c r="M146" s="91">
        <f>'Grunddaten § 2 SPU_40% PLAN'!$I$10*'bezirksw Umlage § 2 PLAN'!E146</f>
        <v>735.70151279775303</v>
      </c>
      <c r="N146" s="83"/>
      <c r="O146" s="83"/>
    </row>
    <row r="147" spans="1:15" x14ac:dyDescent="0.25">
      <c r="A147" s="82">
        <v>61621</v>
      </c>
      <c r="B147" s="82" t="s">
        <v>149</v>
      </c>
      <c r="C147" s="82" t="s">
        <v>145</v>
      </c>
      <c r="D147" s="83">
        <v>915563.73</v>
      </c>
      <c r="E147" s="11">
        <f t="shared" si="6"/>
        <v>1.2886865633953968E-2</v>
      </c>
      <c r="F147" s="91">
        <f>'Grunddaten § 2 SPU_40% PLAN'!$B$10*'bezirksw Umlage § 2 PLAN'!E147</f>
        <v>979.40178818050163</v>
      </c>
      <c r="G147" s="91">
        <f>'Grunddaten § 2 SPU_40% PLAN'!$C$10*'bezirksw Umlage § 2 PLAN'!E147</f>
        <v>73952.9990947443</v>
      </c>
      <c r="H147" s="91">
        <f>'Grunddaten § 2 SPU_40% PLAN'!$D$10*'bezirksw Umlage § 2 PLAN'!E147</f>
        <v>4786.6009706910254</v>
      </c>
      <c r="I147" s="91">
        <f>'Grunddaten § 2 SPU_40% PLAN'!$E$10*'bezirksw Umlage § 2 PLAN'!E147</f>
        <v>111635.82413919109</v>
      </c>
      <c r="J147" s="91">
        <f>'Grunddaten § 2 SPU_40% PLAN'!$F$10*'bezirksw Umlage § 2 PLAN'!E147</f>
        <v>11461.578294838659</v>
      </c>
      <c r="K147" s="91">
        <f>'Grunddaten § 2 SPU_40% PLAN'!$G$10*'bezirksw Umlage § 2 PLAN'!E147</f>
        <v>47760.785937934837</v>
      </c>
      <c r="L147" s="91">
        <f>'Grunddaten § 2 SPU_40% PLAN'!$H$10*'bezirksw Umlage § 2 PLAN'!E147</f>
        <v>143.30194584956811</v>
      </c>
      <c r="M147" s="91">
        <f>'Grunddaten § 2 SPU_40% PLAN'!$I$10*'bezirksw Umlage § 2 PLAN'!E147</f>
        <v>277.84082306804754</v>
      </c>
      <c r="N147" s="83"/>
      <c r="O147" s="83"/>
    </row>
    <row r="148" spans="1:15" x14ac:dyDescent="0.25">
      <c r="A148" s="82">
        <v>61624</v>
      </c>
      <c r="B148" s="82" t="s">
        <v>150</v>
      </c>
      <c r="C148" s="82" t="s">
        <v>145</v>
      </c>
      <c r="D148" s="83">
        <v>3846981.41</v>
      </c>
      <c r="E148" s="11">
        <f t="shared" si="6"/>
        <v>5.4147549648989247E-2</v>
      </c>
      <c r="F148" s="91">
        <f>'Grunddaten § 2 SPU_40% PLAN'!$B$10*'bezirksw Umlage § 2 PLAN'!E148</f>
        <v>4115.213773323183</v>
      </c>
      <c r="G148" s="91">
        <f>'Grunddaten § 2 SPU_40% PLAN'!$C$10*'bezirksw Umlage § 2 PLAN'!E148</f>
        <v>310732.94344155397</v>
      </c>
      <c r="H148" s="91">
        <f>'Grunddaten § 2 SPU_40% PLAN'!$D$10*'bezirksw Umlage § 2 PLAN'!E148</f>
        <v>20112.160790091948</v>
      </c>
      <c r="I148" s="91">
        <f>'Grunddaten § 2 SPU_40% PLAN'!$E$10*'bezirksw Umlage § 2 PLAN'!E148</f>
        <v>469067.22719727812</v>
      </c>
      <c r="J148" s="91">
        <f>'Grunddaten § 2 SPU_40% PLAN'!$F$10*'bezirksw Umlage § 2 PLAN'!E148</f>
        <v>48158.830657811035</v>
      </c>
      <c r="K148" s="91">
        <f>'Grunddaten § 2 SPU_40% PLAN'!$G$10*'bezirksw Umlage § 2 PLAN'!E148</f>
        <v>200679.48260709798</v>
      </c>
      <c r="L148" s="91">
        <f>'Grunddaten § 2 SPU_40% PLAN'!$H$10*'bezirksw Umlage § 2 PLAN'!E148</f>
        <v>602.12075209676038</v>
      </c>
      <c r="M148" s="91">
        <f>'Grunddaten § 2 SPU_40% PLAN'!$I$10*'bezirksw Umlage § 2 PLAN'!E148</f>
        <v>1167.4211704322081</v>
      </c>
      <c r="N148" s="83"/>
      <c r="O148" s="83"/>
    </row>
    <row r="149" spans="1:15" x14ac:dyDescent="0.25">
      <c r="A149" s="82">
        <v>61625</v>
      </c>
      <c r="B149" s="82" t="s">
        <v>145</v>
      </c>
      <c r="C149" s="82" t="s">
        <v>145</v>
      </c>
      <c r="D149" s="83">
        <v>14582782.83</v>
      </c>
      <c r="E149" s="11">
        <f t="shared" si="6"/>
        <v>0.20525754433210347</v>
      </c>
      <c r="F149" s="91">
        <f>'Grunddaten § 2 SPU_40% PLAN'!$B$10*'bezirksw Umlage § 2 PLAN'!E149</f>
        <v>15599.573369239864</v>
      </c>
      <c r="G149" s="91">
        <f>'Grunddaten § 2 SPU_40% PLAN'!$C$10*'bezirksw Umlage § 2 PLAN'!E149</f>
        <v>1177897.8241370951</v>
      </c>
      <c r="H149" s="91">
        <f>'Grunddaten § 2 SPU_40% PLAN'!$D$10*'bezirksw Umlage § 2 PLAN'!E149</f>
        <v>76239.326834686231</v>
      </c>
      <c r="I149" s="91">
        <f>'Grunddaten § 2 SPU_40% PLAN'!$E$10*'bezirksw Umlage § 2 PLAN'!E149</f>
        <v>1778096.8447383726</v>
      </c>
      <c r="J149" s="91">
        <f>'Grunddaten § 2 SPU_40% PLAN'!$F$10*'bezirksw Umlage § 2 PLAN'!E149</f>
        <v>182556.05992897283</v>
      </c>
      <c r="K149" s="91">
        <f>'Grunddaten § 2 SPU_40% PLAN'!$G$10*'bezirksw Umlage § 2 PLAN'!E149</f>
        <v>760717.30050186859</v>
      </c>
      <c r="L149" s="91">
        <f>'Grunddaten § 2 SPU_40% PLAN'!$H$10*'bezirksw Umlage § 2 PLAN'!E149</f>
        <v>2282.4638929729904</v>
      </c>
      <c r="M149" s="91">
        <f>'Grunddaten § 2 SPU_40% PLAN'!$I$10*'bezirksw Umlage § 2 PLAN'!E149</f>
        <v>4425.3526558001504</v>
      </c>
      <c r="N149" s="83"/>
      <c r="O149" s="83"/>
    </row>
    <row r="150" spans="1:15" x14ac:dyDescent="0.25">
      <c r="A150" s="82">
        <v>61626</v>
      </c>
      <c r="B150" s="82" t="s">
        <v>151</v>
      </c>
      <c r="C150" s="82" t="s">
        <v>145</v>
      </c>
      <c r="D150" s="83">
        <v>7546272.5999999996</v>
      </c>
      <c r="E150" s="11">
        <f t="shared" si="6"/>
        <v>0.10621631006875781</v>
      </c>
      <c r="F150" s="91">
        <f>'Grunddaten § 2 SPU_40% PLAN'!$B$10*'bezirksw Umlage § 2 PLAN'!E150</f>
        <v>8072.4395652255935</v>
      </c>
      <c r="G150" s="91">
        <f>'Grunddaten § 2 SPU_40% PLAN'!$C$10*'bezirksw Umlage § 2 PLAN'!E150</f>
        <v>609536.47733128711</v>
      </c>
      <c r="H150" s="91">
        <f>'Grunddaten § 2 SPU_40% PLAN'!$D$10*'bezirksw Umlage § 2 PLAN'!E150</f>
        <v>39452.191659295073</v>
      </c>
      <c r="I150" s="91">
        <f>'Grunddaten § 2 SPU_40% PLAN'!$E$10*'bezirksw Umlage § 2 PLAN'!E150</f>
        <v>920126.40221123246</v>
      </c>
      <c r="J150" s="91">
        <f>'Grunddaten § 2 SPU_40% PLAN'!$F$10*'bezirksw Umlage § 2 PLAN'!E150</f>
        <v>94468.786175153204</v>
      </c>
      <c r="K150" s="91">
        <f>'Grunddaten § 2 SPU_40% PLAN'!$G$10*'bezirksw Umlage § 2 PLAN'!E150</f>
        <v>393654.63972442748</v>
      </c>
      <c r="L150" s="91">
        <f>'Grunddaten § 2 SPU_40% PLAN'!$H$10*'bezirksw Umlage § 2 PLAN'!E150</f>
        <v>1181.125367964587</v>
      </c>
      <c r="M150" s="91">
        <f>'Grunddaten § 2 SPU_40% PLAN'!$I$10*'bezirksw Umlage § 2 PLAN'!E150</f>
        <v>2290.0236450824186</v>
      </c>
      <c r="N150" s="83"/>
      <c r="O150" s="83"/>
    </row>
    <row r="151" spans="1:15" x14ac:dyDescent="0.25">
      <c r="A151" s="82">
        <v>61627</v>
      </c>
      <c r="B151" s="82" t="s">
        <v>152</v>
      </c>
      <c r="C151" s="82" t="s">
        <v>145</v>
      </c>
      <c r="D151" s="83">
        <v>2121335.81</v>
      </c>
      <c r="E151" s="11">
        <f t="shared" si="6"/>
        <v>2.9858510830223589E-2</v>
      </c>
      <c r="F151" s="91">
        <f>'Grunddaten § 2 SPU_40% PLAN'!$B$10*'bezirksw Umlage § 2 PLAN'!E151</f>
        <v>2269.2468230969926</v>
      </c>
      <c r="G151" s="91">
        <f>'Grunddaten § 2 SPU_40% PLAN'!$C$10*'bezirksw Umlage § 2 PLAN'!E151</f>
        <v>171347.05110760414</v>
      </c>
      <c r="H151" s="91">
        <f>'Grunddaten § 2 SPU_40% PLAN'!$D$10*'bezirksw Umlage § 2 PLAN'!E151</f>
        <v>11090.421905755957</v>
      </c>
      <c r="I151" s="91">
        <f>'Grunddaten § 2 SPU_40% PLAN'!$E$10*'bezirksw Umlage § 2 PLAN'!E151</f>
        <v>258657.11327962769</v>
      </c>
      <c r="J151" s="91">
        <f>'Grunddaten § 2 SPU_40% PLAN'!$F$10*'bezirksw Umlage § 2 PLAN'!E151</f>
        <v>26556.159532400859</v>
      </c>
      <c r="K151" s="91">
        <f>'Grunddaten § 2 SPU_40% PLAN'!$G$10*'bezirksw Umlage § 2 PLAN'!E151</f>
        <v>110660.41849854146</v>
      </c>
      <c r="L151" s="91">
        <f>'Grunddaten § 2 SPU_40% PLAN'!$H$10*'bezirksw Umlage § 2 PLAN'!E151</f>
        <v>332.02664043208631</v>
      </c>
      <c r="M151" s="91">
        <f>'Grunddaten § 2 SPU_40% PLAN'!$I$10*'bezirksw Umlage § 2 PLAN'!E151</f>
        <v>643.7494934996206</v>
      </c>
      <c r="N151" s="83"/>
      <c r="O151" s="83"/>
    </row>
    <row r="152" spans="1:15" x14ac:dyDescent="0.25">
      <c r="A152" s="82">
        <v>61628</v>
      </c>
      <c r="B152" s="82" t="s">
        <v>153</v>
      </c>
      <c r="C152" s="82" t="s">
        <v>145</v>
      </c>
      <c r="D152" s="83">
        <v>1753771.51</v>
      </c>
      <c r="E152" s="11">
        <f t="shared" si="6"/>
        <v>2.4684920406388925E-2</v>
      </c>
      <c r="F152" s="91">
        <f>'Grunddaten § 2 SPU_40% PLAN'!$B$10*'bezirksw Umlage § 2 PLAN'!E152</f>
        <v>1876.0539508855584</v>
      </c>
      <c r="G152" s="91">
        <f>'Grunddaten § 2 SPU_40% PLAN'!$C$10*'bezirksw Umlage § 2 PLAN'!E152</f>
        <v>141657.7116826355</v>
      </c>
      <c r="H152" s="91">
        <f>'Grunddaten § 2 SPU_40% PLAN'!$D$10*'bezirksw Umlage § 2 PLAN'!E152</f>
        <v>9168.7821798448331</v>
      </c>
      <c r="I152" s="91">
        <f>'Grunddaten § 2 SPU_40% PLAN'!$E$10*'bezirksw Umlage § 2 PLAN'!E152</f>
        <v>213839.54109964974</v>
      </c>
      <c r="J152" s="91">
        <f>'Grunddaten § 2 SPU_40% PLAN'!$F$10*'bezirksw Umlage § 2 PLAN'!E152</f>
        <v>21954.768209442311</v>
      </c>
      <c r="K152" s="91">
        <f>'Grunddaten § 2 SPU_40% PLAN'!$G$10*'bezirksw Umlage § 2 PLAN'!E152</f>
        <v>91486.264613342384</v>
      </c>
      <c r="L152" s="91">
        <f>'Grunddaten § 2 SPU_40% PLAN'!$H$10*'bezirksw Umlage § 2 PLAN'!E152</f>
        <v>274.49631491904483</v>
      </c>
      <c r="M152" s="91">
        <f>'Grunddaten § 2 SPU_40% PLAN'!$I$10*'bezirksw Umlage § 2 PLAN'!E152</f>
        <v>532.20688396174523</v>
      </c>
      <c r="N152" s="83"/>
      <c r="O152" s="83"/>
    </row>
    <row r="153" spans="1:15" x14ac:dyDescent="0.25">
      <c r="A153" s="82">
        <v>61629</v>
      </c>
      <c r="B153" s="82" t="s">
        <v>154</v>
      </c>
      <c r="C153" s="82" t="s">
        <v>145</v>
      </c>
      <c r="D153" s="83">
        <v>1267396.75</v>
      </c>
      <c r="E153" s="11">
        <f t="shared" si="6"/>
        <v>1.7839033031769345E-2</v>
      </c>
      <c r="F153" s="91">
        <f>'Grunddaten § 2 SPU_40% PLAN'!$B$10*'bezirksw Umlage § 2 PLAN'!E153</f>
        <v>1355.7665104144703</v>
      </c>
      <c r="G153" s="91">
        <f>'Grunddaten § 2 SPU_40% PLAN'!$C$10*'bezirksw Umlage § 2 PLAN'!E153</f>
        <v>102371.67292049879</v>
      </c>
      <c r="H153" s="91">
        <f>'Grunddaten § 2 SPU_40% PLAN'!$D$10*'bezirksw Umlage § 2 PLAN'!E153</f>
        <v>6625.9969841756956</v>
      </c>
      <c r="I153" s="91">
        <f>'Grunddaten § 2 SPU_40% PLAN'!$E$10*'bezirksw Umlage § 2 PLAN'!E153</f>
        <v>154535.26178629021</v>
      </c>
      <c r="J153" s="91">
        <f>'Grunddaten § 2 SPU_40% PLAN'!$F$10*'bezirksw Umlage § 2 PLAN'!E153</f>
        <v>15866.035978455655</v>
      </c>
      <c r="K153" s="91">
        <f>'Grunddaten § 2 SPU_40% PLAN'!$G$10*'bezirksw Umlage § 2 PLAN'!E153</f>
        <v>66114.310661022275</v>
      </c>
      <c r="L153" s="91">
        <f>'Grunddaten § 2 SPU_40% PLAN'!$H$10*'bezirksw Umlage § 2 PLAN'!E153</f>
        <v>198.37004731327511</v>
      </c>
      <c r="M153" s="91">
        <f>'Grunddaten § 2 SPU_40% PLAN'!$I$10*'bezirksw Umlage § 2 PLAN'!E153</f>
        <v>384.60955216494705</v>
      </c>
      <c r="N153" s="83"/>
      <c r="O153" s="83"/>
    </row>
    <row r="154" spans="1:15" x14ac:dyDescent="0.25">
      <c r="A154" s="82">
        <v>61630</v>
      </c>
      <c r="B154" s="82" t="s">
        <v>155</v>
      </c>
      <c r="C154" s="82" t="s">
        <v>145</v>
      </c>
      <c r="D154" s="83">
        <v>1906257.75</v>
      </c>
      <c r="E154" s="11">
        <f t="shared" si="6"/>
        <v>2.6831215220739921E-2</v>
      </c>
      <c r="F154" s="91">
        <f>'Grunddaten § 2 SPU_40% PLAN'!$B$10*'bezirksw Umlage § 2 PLAN'!E154</f>
        <v>2039.172356776234</v>
      </c>
      <c r="G154" s="91">
        <f>'Grunddaten § 2 SPU_40% PLAN'!$C$10*'bezirksw Umlage § 2 PLAN'!E154</f>
        <v>153974.51104807234</v>
      </c>
      <c r="H154" s="91">
        <f>'Grunddaten § 2 SPU_40% PLAN'!$D$10*'bezirksw Umlage § 2 PLAN'!E154</f>
        <v>9965.9858702979527</v>
      </c>
      <c r="I154" s="91">
        <f>'Grunddaten § 2 SPU_40% PLAN'!$E$10*'bezirksw Umlage § 2 PLAN'!E154</f>
        <v>232432.37796561696</v>
      </c>
      <c r="J154" s="91">
        <f>'Grunddaten § 2 SPU_40% PLAN'!$F$10*'bezirksw Umlage § 2 PLAN'!E154</f>
        <v>23863.682817326087</v>
      </c>
      <c r="K154" s="91">
        <f>'Grunddaten § 2 SPU_40% PLAN'!$G$10*'bezirksw Umlage § 2 PLAN'!E154</f>
        <v>99440.77660249747</v>
      </c>
      <c r="L154" s="91">
        <f>'Grunddaten § 2 SPU_40% PLAN'!$H$10*'bezirksw Umlage § 2 PLAN'!E154</f>
        <v>298.36311325462793</v>
      </c>
      <c r="M154" s="91">
        <f>'Grunddaten § 2 SPU_40% PLAN'!$I$10*'bezirksw Umlage § 2 PLAN'!E154</f>
        <v>578.4810001591527</v>
      </c>
      <c r="N154" s="83"/>
      <c r="O154" s="83"/>
    </row>
    <row r="155" spans="1:15" x14ac:dyDescent="0.25">
      <c r="A155" s="82">
        <v>61631</v>
      </c>
      <c r="B155" s="82" t="s">
        <v>156</v>
      </c>
      <c r="C155" s="82" t="s">
        <v>145</v>
      </c>
      <c r="D155" s="83">
        <v>15599389.85</v>
      </c>
      <c r="E155" s="11">
        <f t="shared" si="6"/>
        <v>0.21956662805833882</v>
      </c>
      <c r="F155" s="91">
        <f>'Grunddaten § 2 SPU_40% PLAN'!$B$10*'bezirksw Umlage § 2 PLAN'!E155</f>
        <v>16687.063732433751</v>
      </c>
      <c r="G155" s="91">
        <f>'Grunddaten § 2 SPU_40% PLAN'!$C$10*'bezirksw Umlage § 2 PLAN'!E155</f>
        <v>1260012.4116489557</v>
      </c>
      <c r="H155" s="91">
        <f>'Grunddaten § 2 SPU_40% PLAN'!$D$10*'bezirksw Umlage § 2 PLAN'!E155</f>
        <v>81554.185854651238</v>
      </c>
      <c r="I155" s="91">
        <f>'Grunddaten § 2 SPU_40% PLAN'!$E$10*'bezirksw Umlage § 2 PLAN'!E155</f>
        <v>1902053.0028786552</v>
      </c>
      <c r="J155" s="91">
        <f>'Grunddaten § 2 SPU_40% PLAN'!$F$10*'bezirksw Umlage § 2 PLAN'!E155</f>
        <v>195282.55899508655</v>
      </c>
      <c r="K155" s="91">
        <f>'Grunddaten § 2 SPU_40% PLAN'!$G$10*'bezirksw Umlage § 2 PLAN'!E155</f>
        <v>813749.05424469302</v>
      </c>
      <c r="L155" s="91">
        <f>'Grunddaten § 2 SPU_40% PLAN'!$H$10*'bezirksw Umlage § 2 PLAN'!E155</f>
        <v>2441.5809040087279</v>
      </c>
      <c r="M155" s="91">
        <f>'Grunddaten § 2 SPU_40% PLAN'!$I$10*'bezirksw Umlage § 2 PLAN'!E155</f>
        <v>4733.8565009377853</v>
      </c>
      <c r="N155" s="83"/>
      <c r="O155" s="83"/>
    </row>
    <row r="156" spans="1:15" x14ac:dyDescent="0.25">
      <c r="A156" s="82">
        <v>61632</v>
      </c>
      <c r="B156" s="82" t="s">
        <v>157</v>
      </c>
      <c r="C156" s="82" t="s">
        <v>145</v>
      </c>
      <c r="D156" s="83">
        <v>3423054.85</v>
      </c>
      <c r="E156" s="11">
        <f t="shared" si="6"/>
        <v>4.8180641569980566E-2</v>
      </c>
      <c r="F156" s="91">
        <f>'Grunddaten § 2 SPU_40% PLAN'!$B$10*'bezirksw Umlage § 2 PLAN'!E156</f>
        <v>3661.7287593185229</v>
      </c>
      <c r="G156" s="91">
        <f>'Grunddaten § 2 SPU_40% PLAN'!$C$10*'bezirksw Umlage § 2 PLAN'!E156</f>
        <v>276491.04472859594</v>
      </c>
      <c r="H156" s="91">
        <f>'Grunddaten § 2 SPU_40% PLAN'!$D$10*'bezirksw Umlage § 2 PLAN'!E156</f>
        <v>17895.857088767185</v>
      </c>
      <c r="I156" s="91">
        <f>'Grunddaten § 2 SPU_40% PLAN'!$E$10*'bezirksw Umlage § 2 PLAN'!E156</f>
        <v>417377.33456676482</v>
      </c>
      <c r="J156" s="91">
        <f>'Grunddaten § 2 SPU_40% PLAN'!$F$10*'bezirksw Umlage § 2 PLAN'!E156</f>
        <v>42851.862612340716</v>
      </c>
      <c r="K156" s="91">
        <f>'Grunddaten § 2 SPU_40% PLAN'!$G$10*'bezirksw Umlage § 2 PLAN'!E156</f>
        <v>178565.16656099918</v>
      </c>
      <c r="L156" s="91">
        <f>'Grunddaten § 2 SPU_40% PLAN'!$H$10*'bezirksw Umlage § 2 PLAN'!E156</f>
        <v>535.76873425818394</v>
      </c>
      <c r="M156" s="91">
        <f>'Grunddaten § 2 SPU_40% PLAN'!$I$10*'bezirksw Umlage § 2 PLAN'!E156</f>
        <v>1038.774632248781</v>
      </c>
      <c r="N156" s="83"/>
      <c r="O156" s="83"/>
    </row>
    <row r="157" spans="1:15" x14ac:dyDescent="0.25">
      <c r="A157" s="82">
        <v>61633</v>
      </c>
      <c r="B157" s="82" t="s">
        <v>158</v>
      </c>
      <c r="C157" s="82" t="s">
        <v>145</v>
      </c>
      <c r="D157" s="83">
        <v>5735449.6799999997</v>
      </c>
      <c r="E157" s="11">
        <f t="shared" si="6"/>
        <v>8.0728371990515926E-2</v>
      </c>
      <c r="F157" s="91">
        <f>'Grunddaten § 2 SPU_40% PLAN'!$B$10*'bezirksw Umlage § 2 PLAN'!E157</f>
        <v>6135.35627127921</v>
      </c>
      <c r="G157" s="91">
        <f>'Grunddaten § 2 SPU_40% PLAN'!$C$10*'bezirksw Umlage § 2 PLAN'!E157</f>
        <v>463270.54151980387</v>
      </c>
      <c r="H157" s="91">
        <f>'Grunddaten § 2 SPU_40% PLAN'!$D$10*'bezirksw Umlage § 2 PLAN'!E157</f>
        <v>29985.142602402491</v>
      </c>
      <c r="I157" s="91">
        <f>'Grunddaten § 2 SPU_40% PLAN'!$E$10*'bezirksw Umlage § 2 PLAN'!E157</f>
        <v>699330.51174456172</v>
      </c>
      <c r="J157" s="91">
        <f>'Grunddaten § 2 SPU_40% PLAN'!$F$10*'bezirksw Umlage § 2 PLAN'!E157</f>
        <v>71799.81404836486</v>
      </c>
      <c r="K157" s="91">
        <f>'Grunddaten § 2 SPU_40% PLAN'!$G$10*'bezirksw Umlage § 2 PLAN'!E157</f>
        <v>299192.26313637051</v>
      </c>
      <c r="L157" s="91">
        <f>'Grunddaten § 2 SPU_40% PLAN'!$H$10*'bezirksw Umlage § 2 PLAN'!E157</f>
        <v>897.69949653453705</v>
      </c>
      <c r="M157" s="91">
        <f>'Grunddaten § 2 SPU_40% PLAN'!$I$10*'bezirksw Umlage § 2 PLAN'!E157</f>
        <v>1740.5037001155233</v>
      </c>
      <c r="N157" s="83"/>
      <c r="O157" s="83"/>
    </row>
    <row r="158" spans="1:15" x14ac:dyDescent="0.25">
      <c r="A158" s="82">
        <v>61701</v>
      </c>
      <c r="B158" s="82" t="s">
        <v>159</v>
      </c>
      <c r="C158" s="82" t="s">
        <v>160</v>
      </c>
      <c r="D158" s="83">
        <v>5020291.28</v>
      </c>
      <c r="E158" s="11">
        <f>D158/SUM($D$158:$D$188)</f>
        <v>3.5211652437714881E-2</v>
      </c>
      <c r="F158" s="91">
        <f>'Grunddaten § 2 SPU_40% PLAN'!$B$11*'bezirksw Umlage § 2 PLAN'!E158</f>
        <v>7874.7339511705559</v>
      </c>
      <c r="G158" s="91">
        <f>'Grunddaten § 2 SPU_40% PLAN'!$C$11*'bezirksw Umlage § 2 PLAN'!E158</f>
        <v>369187.34052346938</v>
      </c>
      <c r="H158" s="91">
        <f>'Grunddaten § 2 SPU_40% PLAN'!$D$11*'bezirksw Umlage § 2 PLAN'!E158</f>
        <v>17699.884446998909</v>
      </c>
      <c r="I158" s="91">
        <f>'Grunddaten § 2 SPU_40% PLAN'!$E$11*'bezirksw Umlage § 2 PLAN'!E158</f>
        <v>505723.83697143622</v>
      </c>
      <c r="J158" s="91">
        <f>'Grunddaten § 2 SPU_40% PLAN'!$F$11*'bezirksw Umlage § 2 PLAN'!E158</f>
        <v>20373.462100461831</v>
      </c>
      <c r="K158" s="91">
        <f>'Grunddaten § 2 SPU_40% PLAN'!$G$11*'bezirksw Umlage § 2 PLAN'!E158</f>
        <v>132180.31785288913</v>
      </c>
      <c r="L158" s="91">
        <f>'Grunddaten § 2 SPU_40% PLAN'!$H$11*'bezirksw Umlage § 2 PLAN'!E158</f>
        <v>1546.4957750644376</v>
      </c>
      <c r="M158" s="91">
        <f>'Grunddaten § 2 SPU_40% PLAN'!$I$11*'bezirksw Umlage § 2 PLAN'!E158</f>
        <v>1502.8333260416712</v>
      </c>
      <c r="N158" s="83"/>
      <c r="O158" s="83"/>
    </row>
    <row r="159" spans="1:15" x14ac:dyDescent="0.25">
      <c r="A159" s="82">
        <v>61708</v>
      </c>
      <c r="B159" s="82" t="s">
        <v>161</v>
      </c>
      <c r="C159" s="82" t="s">
        <v>160</v>
      </c>
      <c r="D159" s="83">
        <v>1914984.88</v>
      </c>
      <c r="E159" s="11">
        <f t="shared" ref="E159:E188" si="7">D159/SUM($D$158:$D$188)</f>
        <v>1.3431448148570202E-2</v>
      </c>
      <c r="F159" s="91">
        <f>'Grunddaten § 2 SPU_40% PLAN'!$B$11*'bezirksw Umlage § 2 PLAN'!E159</f>
        <v>3003.8090639462398</v>
      </c>
      <c r="G159" s="91">
        <f>'Grunddaten § 2 SPU_40% PLAN'!$C$11*'bezirksw Umlage § 2 PLAN'!E159</f>
        <v>140826.12652504398</v>
      </c>
      <c r="H159" s="91">
        <f>'Grunddaten § 2 SPU_40% PLAN'!$D$11*'bezirksw Umlage § 2 PLAN'!E159</f>
        <v>6751.6024874457225</v>
      </c>
      <c r="I159" s="91">
        <f>'Grunddaten § 2 SPU_40% PLAN'!$E$11*'bezirksw Umlage § 2 PLAN'!E159</f>
        <v>192907.83088902466</v>
      </c>
      <c r="J159" s="91">
        <f>'Grunddaten § 2 SPU_40% PLAN'!$F$11*'bezirksw Umlage § 2 PLAN'!E159</f>
        <v>7771.4358987627184</v>
      </c>
      <c r="K159" s="91">
        <f>'Grunddaten § 2 SPU_40% PLAN'!$G$11*'bezirksw Umlage § 2 PLAN'!E159</f>
        <v>50420.044575954707</v>
      </c>
      <c r="L159" s="91">
        <f>'Grunddaten § 2 SPU_40% PLAN'!$H$11*'bezirksw Umlage § 2 PLAN'!E159</f>
        <v>589.90920268520324</v>
      </c>
      <c r="M159" s="91">
        <f>'Grunddaten § 2 SPU_40% PLAN'!$I$11*'bezirksw Umlage § 2 PLAN'!E159</f>
        <v>573.25420698097616</v>
      </c>
      <c r="N159" s="83"/>
      <c r="O159" s="83"/>
    </row>
    <row r="160" spans="1:15" x14ac:dyDescent="0.25">
      <c r="A160" s="82">
        <v>61710</v>
      </c>
      <c r="B160" s="82" t="s">
        <v>162</v>
      </c>
      <c r="C160" s="82" t="s">
        <v>160</v>
      </c>
      <c r="D160" s="83">
        <v>1463787.76</v>
      </c>
      <c r="E160" s="11">
        <f t="shared" si="7"/>
        <v>1.0266811818875418E-2</v>
      </c>
      <c r="F160" s="91">
        <f>'Grunddaten § 2 SPU_40% PLAN'!$B$11*'bezirksw Umlage § 2 PLAN'!E160</f>
        <v>2296.0697951732986</v>
      </c>
      <c r="G160" s="91">
        <f>'Grunddaten § 2 SPU_40% PLAN'!$C$11*'bezirksw Umlage § 2 PLAN'!E160</f>
        <v>107645.52892739848</v>
      </c>
      <c r="H160" s="91">
        <f>'Grunddaten § 2 SPU_40% PLAN'!$D$11*'bezirksw Umlage § 2 PLAN'!E160</f>
        <v>5160.8308685490001</v>
      </c>
      <c r="I160" s="91">
        <f>'Grunddaten § 2 SPU_40% PLAN'!$E$11*'bezirksw Umlage § 2 PLAN'!E160</f>
        <v>147456.05806741631</v>
      </c>
      <c r="J160" s="91">
        <f>'Grunddaten § 2 SPU_40% PLAN'!$F$11*'bezirksw Umlage § 2 PLAN'!E160</f>
        <v>5940.3773184013171</v>
      </c>
      <c r="K160" s="91">
        <f>'Grunddaten § 2 SPU_40% PLAN'!$G$11*'bezirksw Umlage § 2 PLAN'!E160</f>
        <v>38540.379550640057</v>
      </c>
      <c r="L160" s="91">
        <f>'Grunddaten § 2 SPU_40% PLAN'!$H$11*'bezirksw Umlage § 2 PLAN'!E160</f>
        <v>450.91837508500834</v>
      </c>
      <c r="M160" s="91">
        <f>'Grunddaten § 2 SPU_40% PLAN'!$I$11*'bezirksw Umlage § 2 PLAN'!E160</f>
        <v>438.18752842960282</v>
      </c>
      <c r="N160" s="83"/>
      <c r="O160" s="83"/>
    </row>
    <row r="161" spans="1:15" x14ac:dyDescent="0.25">
      <c r="A161" s="82">
        <v>61711</v>
      </c>
      <c r="B161" s="82" t="s">
        <v>163</v>
      </c>
      <c r="C161" s="82" t="s">
        <v>160</v>
      </c>
      <c r="D161" s="83">
        <v>1166210.02</v>
      </c>
      <c r="E161" s="11">
        <f t="shared" si="7"/>
        <v>8.1796413003391542E-3</v>
      </c>
      <c r="F161" s="91">
        <f>'Grunddaten § 2 SPU_40% PLAN'!$B$11*'bezirksw Umlage § 2 PLAN'!E161</f>
        <v>1829.2949804078485</v>
      </c>
      <c r="G161" s="91">
        <f>'Grunddaten § 2 SPU_40% PLAN'!$C$11*'bezirksw Umlage § 2 PLAN'!E161</f>
        <v>85761.951202086813</v>
      </c>
      <c r="H161" s="91">
        <f>'Grunddaten § 2 SPU_40% PLAN'!$D$11*'bezirksw Umlage § 2 PLAN'!E161</f>
        <v>4111.6703082878266</v>
      </c>
      <c r="I161" s="91">
        <f>'Grunddaten § 2 SPU_40% PLAN'!$E$11*'bezirksw Umlage § 2 PLAN'!E161</f>
        <v>117479.28021199106</v>
      </c>
      <c r="J161" s="91">
        <f>'Grunddaten § 2 SPU_40% PLAN'!$F$11*'bezirksw Umlage § 2 PLAN'!E161</f>
        <v>4732.7404563762348</v>
      </c>
      <c r="K161" s="91">
        <f>'Grunddaten § 2 SPU_40% PLAN'!$G$11*'bezirksw Umlage § 2 PLAN'!E161</f>
        <v>30705.391884517143</v>
      </c>
      <c r="L161" s="91">
        <f>'Grunddaten § 2 SPU_40% PLAN'!$H$11*'bezirksw Umlage § 2 PLAN'!E161</f>
        <v>359.24984591089566</v>
      </c>
      <c r="M161" s="91">
        <f>'Grunddaten § 2 SPU_40% PLAN'!$I$11*'bezirksw Umlage § 2 PLAN'!E161</f>
        <v>349.10709069847508</v>
      </c>
      <c r="N161" s="83"/>
      <c r="O161" s="83"/>
    </row>
    <row r="162" spans="1:15" x14ac:dyDescent="0.25">
      <c r="A162" s="82">
        <v>61716</v>
      </c>
      <c r="B162" s="82" t="s">
        <v>164</v>
      </c>
      <c r="C162" s="82" t="s">
        <v>160</v>
      </c>
      <c r="D162" s="83">
        <v>3760089.49</v>
      </c>
      <c r="E162" s="11">
        <f t="shared" si="7"/>
        <v>2.6372765417823445E-2</v>
      </c>
      <c r="F162" s="91">
        <f>'Grunddaten § 2 SPU_40% PLAN'!$B$11*'bezirksw Umlage § 2 PLAN'!E162</f>
        <v>5898.0052580420352</v>
      </c>
      <c r="G162" s="91">
        <f>'Grunddaten § 2 SPU_40% PLAN'!$C$11*'bezirksw Umlage § 2 PLAN'!E162</f>
        <v>276513.32592465595</v>
      </c>
      <c r="H162" s="91">
        <f>'Grunddaten § 2 SPU_40% PLAN'!$D$11*'bezirksw Umlage § 2 PLAN'!E162</f>
        <v>13256.830285627384</v>
      </c>
      <c r="I162" s="91">
        <f>'Grunddaten § 2 SPU_40% PLAN'!$E$11*'bezirksw Umlage § 2 PLAN'!E162</f>
        <v>378776.20603694743</v>
      </c>
      <c r="J162" s="91">
        <f>'Grunddaten § 2 SPU_40% PLAN'!$F$11*'bezirksw Umlage § 2 PLAN'!E162</f>
        <v>15259.282070752646</v>
      </c>
      <c r="K162" s="91">
        <f>'Grunddaten § 2 SPU_40% PLAN'!$G$11*'bezirksw Umlage § 2 PLAN'!E162</f>
        <v>99000.196646659082</v>
      </c>
      <c r="L162" s="91">
        <f>'Grunddaten § 2 SPU_40% PLAN'!$H$11*'bezirksw Umlage § 2 PLAN'!E162</f>
        <v>1158.2918571508058</v>
      </c>
      <c r="M162" s="91">
        <f>'Grunddaten § 2 SPU_40% PLAN'!$I$11*'bezirksw Umlage § 2 PLAN'!E162</f>
        <v>1125.5896280327047</v>
      </c>
      <c r="N162" s="83"/>
      <c r="O162" s="83"/>
    </row>
    <row r="163" spans="1:15" x14ac:dyDescent="0.25">
      <c r="A163" s="82">
        <v>61719</v>
      </c>
      <c r="B163" s="82" t="s">
        <v>165</v>
      </c>
      <c r="C163" s="82" t="s">
        <v>160</v>
      </c>
      <c r="D163" s="83">
        <v>3737856.3</v>
      </c>
      <c r="E163" s="11">
        <f t="shared" si="7"/>
        <v>2.6216824793027331E-2</v>
      </c>
      <c r="F163" s="91">
        <f>'Grunddaten § 2 SPU_40% PLAN'!$B$11*'bezirksw Umlage § 2 PLAN'!E163</f>
        <v>5863.130696712632</v>
      </c>
      <c r="G163" s="91">
        <f>'Grunddaten § 2 SPU_40% PLAN'!$C$11*'bezirksw Umlage § 2 PLAN'!E163</f>
        <v>274878.31874486274</v>
      </c>
      <c r="H163" s="91">
        <f>'Grunddaten § 2 SPU_40% PLAN'!$D$11*'bezirksw Umlage § 2 PLAN'!E163</f>
        <v>13178.443420814197</v>
      </c>
      <c r="I163" s="91">
        <f>'Grunddaten § 2 SPU_40% PLAN'!$E$11*'bezirksw Umlage § 2 PLAN'!E163</f>
        <v>376536.52440737572</v>
      </c>
      <c r="J163" s="91">
        <f>'Grunddaten § 2 SPU_40% PLAN'!$F$11*'bezirksw Umlage § 2 PLAN'!E163</f>
        <v>15169.054825245614</v>
      </c>
      <c r="K163" s="91">
        <f>'Grunddaten § 2 SPU_40% PLAN'!$G$11*'bezirksw Umlage § 2 PLAN'!E163</f>
        <v>98414.81425404943</v>
      </c>
      <c r="L163" s="91">
        <f>'Grunddaten § 2 SPU_40% PLAN'!$H$11*'bezirksw Umlage § 2 PLAN'!E163</f>
        <v>1151.4429449097604</v>
      </c>
      <c r="M163" s="91">
        <f>'Grunddaten § 2 SPU_40% PLAN'!$I$11*'bezirksw Umlage § 2 PLAN'!E163</f>
        <v>1118.9340821664066</v>
      </c>
      <c r="N163" s="83"/>
      <c r="O163" s="83"/>
    </row>
    <row r="164" spans="1:15" x14ac:dyDescent="0.25">
      <c r="A164" s="82">
        <v>61727</v>
      </c>
      <c r="B164" s="82" t="s">
        <v>166</v>
      </c>
      <c r="C164" s="82" t="s">
        <v>160</v>
      </c>
      <c r="D164" s="83">
        <v>3683522.96</v>
      </c>
      <c r="E164" s="11">
        <f t="shared" si="7"/>
        <v>2.5835738004003371E-2</v>
      </c>
      <c r="F164" s="91">
        <f>'Grunddaten § 2 SPU_40% PLAN'!$B$11*'bezirksw Umlage § 2 PLAN'!E164</f>
        <v>5777.9044472153137</v>
      </c>
      <c r="G164" s="91">
        <f>'Grunddaten § 2 SPU_40% PLAN'!$C$11*'bezirksw Umlage § 2 PLAN'!E164</f>
        <v>270882.69773851405</v>
      </c>
      <c r="H164" s="91">
        <f>'Grunddaten § 2 SPU_40% PLAN'!$D$11*'bezirksw Umlage § 2 PLAN'!E164</f>
        <v>12986.882057940547</v>
      </c>
      <c r="I164" s="91">
        <f>'Grunddaten § 2 SPU_40% PLAN'!$E$11*'bezirksw Umlage § 2 PLAN'!E164</f>
        <v>371063.20350869803</v>
      </c>
      <c r="J164" s="91">
        <f>'Grunddaten § 2 SPU_40% PLAN'!$F$11*'bezirksw Umlage § 2 PLAN'!E164</f>
        <v>14948.55800911635</v>
      </c>
      <c r="K164" s="91">
        <f>'Grunddaten § 2 SPU_40% PLAN'!$G$11*'bezirksw Umlage § 2 PLAN'!E164</f>
        <v>96984.260178468176</v>
      </c>
      <c r="L164" s="91">
        <f>'Grunddaten § 2 SPU_40% PLAN'!$H$11*'bezirksw Umlage § 2 PLAN'!E164</f>
        <v>1134.7056131358281</v>
      </c>
      <c r="M164" s="91">
        <f>'Grunddaten § 2 SPU_40% PLAN'!$I$11*'bezirksw Umlage § 2 PLAN'!E164</f>
        <v>1102.6692980108639</v>
      </c>
      <c r="N164" s="83"/>
      <c r="O164" s="83"/>
    </row>
    <row r="165" spans="1:15" x14ac:dyDescent="0.25">
      <c r="A165" s="82">
        <v>61728</v>
      </c>
      <c r="B165" s="82" t="s">
        <v>167</v>
      </c>
      <c r="C165" s="82" t="s">
        <v>160</v>
      </c>
      <c r="D165" s="83">
        <v>837455.25</v>
      </c>
      <c r="E165" s="11">
        <f t="shared" si="7"/>
        <v>5.8737992579465676E-3</v>
      </c>
      <c r="F165" s="91">
        <f>'Grunddaten § 2 SPU_40% PLAN'!$B$11*'bezirksw Umlage § 2 PLAN'!E165</f>
        <v>1313.6164660471704</v>
      </c>
      <c r="G165" s="91">
        <f>'Grunddaten § 2 SPU_40% PLAN'!$C$11*'bezirksw Umlage § 2 PLAN'!E165</f>
        <v>61585.644997657815</v>
      </c>
      <c r="H165" s="91">
        <f>'Grunddaten § 2 SPU_40% PLAN'!$D$11*'bezirksw Umlage § 2 PLAN'!E165</f>
        <v>2952.5898653698405</v>
      </c>
      <c r="I165" s="91">
        <f>'Grunddaten § 2 SPU_40% PLAN'!$E$11*'bezirksw Umlage § 2 PLAN'!E165</f>
        <v>84361.854462331787</v>
      </c>
      <c r="J165" s="91">
        <f>'Grunddaten § 2 SPU_40% PLAN'!$F$11*'bezirksw Umlage § 2 PLAN'!E165</f>
        <v>3398.580250647884</v>
      </c>
      <c r="K165" s="91">
        <f>'Grunddaten § 2 SPU_40% PLAN'!$G$11*'bezirksw Umlage § 2 PLAN'!E165</f>
        <v>22049.537558420463</v>
      </c>
      <c r="L165" s="91">
        <f>'Grunddaten § 2 SPU_40% PLAN'!$H$11*'bezirksw Umlage § 2 PLAN'!E165</f>
        <v>257.97726340901323</v>
      </c>
      <c r="M165" s="91">
        <f>'Grunddaten § 2 SPU_40% PLAN'!$I$11*'bezirksw Umlage § 2 PLAN'!E165</f>
        <v>250.69375232915951</v>
      </c>
      <c r="N165" s="83"/>
      <c r="O165" s="83"/>
    </row>
    <row r="166" spans="1:15" x14ac:dyDescent="0.25">
      <c r="A166" s="82">
        <v>61729</v>
      </c>
      <c r="B166" s="82" t="s">
        <v>168</v>
      </c>
      <c r="C166" s="82" t="s">
        <v>160</v>
      </c>
      <c r="D166" s="83">
        <v>2432249.56</v>
      </c>
      <c r="E166" s="11">
        <f t="shared" si="7"/>
        <v>1.7059473518935924E-2</v>
      </c>
      <c r="F166" s="91">
        <f>'Grunddaten § 2 SPU_40% PLAN'!$B$11*'bezirksw Umlage § 2 PLAN'!E166</f>
        <v>3815.1806577748303</v>
      </c>
      <c r="G166" s="91">
        <f>'Grunddaten § 2 SPU_40% PLAN'!$C$11*'bezirksw Umlage § 2 PLAN'!E166</f>
        <v>178865.26826104368</v>
      </c>
      <c r="H166" s="91">
        <f>'Grunddaten § 2 SPU_40% PLAN'!$D$11*'bezirksw Umlage § 2 PLAN'!E166</f>
        <v>8575.3064428293364</v>
      </c>
      <c r="I166" s="91">
        <f>'Grunddaten § 2 SPU_40% PLAN'!$E$11*'bezirksw Umlage § 2 PLAN'!E166</f>
        <v>245014.98246836531</v>
      </c>
      <c r="J166" s="91">
        <f>'Grunddaten § 2 SPU_40% PLAN'!$F$11*'bezirksw Umlage § 2 PLAN'!E166</f>
        <v>9870.6113780563264</v>
      </c>
      <c r="K166" s="91">
        <f>'Grunddaten § 2 SPU_40% PLAN'!$G$11*'bezirksw Umlage § 2 PLAN'!E166</f>
        <v>64039.216453263187</v>
      </c>
      <c r="L166" s="91">
        <f>'Grunddaten § 2 SPU_40% PLAN'!$H$11*'bezirksw Umlage § 2 PLAN'!E166</f>
        <v>749.2520769516658</v>
      </c>
      <c r="M166" s="91">
        <f>'Grunddaten § 2 SPU_40% PLAN'!$I$11*'bezirksw Umlage § 2 PLAN'!E166</f>
        <v>728.0983297881852</v>
      </c>
      <c r="N166" s="83"/>
      <c r="O166" s="83"/>
    </row>
    <row r="167" spans="1:15" x14ac:dyDescent="0.25">
      <c r="A167" s="82">
        <v>61730</v>
      </c>
      <c r="B167" s="82" t="s">
        <v>169</v>
      </c>
      <c r="C167" s="82" t="s">
        <v>160</v>
      </c>
      <c r="D167" s="83">
        <v>2505490.62</v>
      </c>
      <c r="E167" s="11">
        <f t="shared" si="7"/>
        <v>1.7573176530385457E-2</v>
      </c>
      <c r="F167" s="91">
        <f>'Grunddaten § 2 SPU_40% PLAN'!$B$11*'bezirksw Umlage § 2 PLAN'!E167</f>
        <v>3930.0651992554035</v>
      </c>
      <c r="G167" s="91">
        <f>'Grunddaten § 2 SPU_40% PLAN'!$C$11*'bezirksw Umlage § 2 PLAN'!E167</f>
        <v>184251.34461606346</v>
      </c>
      <c r="H167" s="91">
        <f>'Grunddaten § 2 SPU_40% PLAN'!$D$11*'bezirksw Umlage § 2 PLAN'!E167</f>
        <v>8833.530164616197</v>
      </c>
      <c r="I167" s="91">
        <f>'Grunddaten § 2 SPU_40% PLAN'!$E$11*'bezirksw Umlage § 2 PLAN'!E167</f>
        <v>252392.99060000808</v>
      </c>
      <c r="J167" s="91">
        <f>'Grunddaten § 2 SPU_40% PLAN'!$F$11*'bezirksw Umlage § 2 PLAN'!E167</f>
        <v>10167.839940481026</v>
      </c>
      <c r="K167" s="91">
        <f>'Grunddaten § 2 SPU_40% PLAN'!$G$11*'bezirksw Umlage § 2 PLAN'!E167</f>
        <v>65967.595913883357</v>
      </c>
      <c r="L167" s="91">
        <f>'Grunddaten § 2 SPU_40% PLAN'!$H$11*'bezirksw Umlage § 2 PLAN'!E167</f>
        <v>771.81391321452929</v>
      </c>
      <c r="M167" s="91">
        <f>'Grunddaten § 2 SPU_40% PLAN'!$I$11*'bezirksw Umlage § 2 PLAN'!E167</f>
        <v>750.02317431685128</v>
      </c>
      <c r="N167" s="83"/>
      <c r="O167" s="83"/>
    </row>
    <row r="168" spans="1:15" x14ac:dyDescent="0.25">
      <c r="A168" s="82">
        <v>61731</v>
      </c>
      <c r="B168" s="82" t="s">
        <v>170</v>
      </c>
      <c r="C168" s="82" t="s">
        <v>160</v>
      </c>
      <c r="D168" s="83">
        <v>1971903.62</v>
      </c>
      <c r="E168" s="11">
        <f t="shared" si="7"/>
        <v>1.383066858784174E-2</v>
      </c>
      <c r="F168" s="91">
        <f>'Grunddaten § 2 SPU_40% PLAN'!$B$11*'bezirksw Umlage § 2 PLAN'!E168</f>
        <v>3093.0907229849267</v>
      </c>
      <c r="G168" s="91">
        <f>'Grunddaten § 2 SPU_40% PLAN'!$C$11*'bezirksw Umlage § 2 PLAN'!E168</f>
        <v>145011.87533413438</v>
      </c>
      <c r="H168" s="91">
        <f>'Grunddaten § 2 SPU_40% PLAN'!$D$11*'bezirksw Umlage § 2 PLAN'!E168</f>
        <v>6952.2791144937009</v>
      </c>
      <c r="I168" s="91">
        <f>'Grunddaten § 2 SPU_40% PLAN'!$E$11*'bezirksw Umlage § 2 PLAN'!E168</f>
        <v>198641.59452601819</v>
      </c>
      <c r="J168" s="91">
        <f>'Grunddaten § 2 SPU_40% PLAN'!$F$11*'bezirksw Umlage § 2 PLAN'!E168</f>
        <v>8002.4248449252309</v>
      </c>
      <c r="K168" s="91">
        <f>'Grunddaten § 2 SPU_40% PLAN'!$G$11*'bezirksw Umlage § 2 PLAN'!E168</f>
        <v>51918.670198527347</v>
      </c>
      <c r="L168" s="91">
        <f>'Grunddaten § 2 SPU_40% PLAN'!$H$11*'bezirksw Umlage § 2 PLAN'!E168</f>
        <v>607.44296437800915</v>
      </c>
      <c r="M168" s="91">
        <f>'Grunddaten § 2 SPU_40% PLAN'!$I$11*'bezirksw Umlage § 2 PLAN'!E168</f>
        <v>590.29293532908548</v>
      </c>
      <c r="N168" s="83"/>
      <c r="O168" s="83"/>
    </row>
    <row r="169" spans="1:15" x14ac:dyDescent="0.25">
      <c r="A169" s="82">
        <v>61740</v>
      </c>
      <c r="B169" s="82" t="s">
        <v>171</v>
      </c>
      <c r="C169" s="82" t="s">
        <v>160</v>
      </c>
      <c r="D169" s="83">
        <v>2533113.7000000002</v>
      </c>
      <c r="E169" s="11">
        <f t="shared" si="7"/>
        <v>1.7766921123671127E-2</v>
      </c>
      <c r="F169" s="91">
        <f>'Grunddaten § 2 SPU_40% PLAN'!$B$11*'bezirksw Umlage § 2 PLAN'!E169</f>
        <v>3973.3942400978108</v>
      </c>
      <c r="G169" s="91">
        <f>'Grunddaten § 2 SPU_40% PLAN'!$C$11*'bezirksw Umlage § 2 PLAN'!E169</f>
        <v>186282.71906696324</v>
      </c>
      <c r="H169" s="91">
        <f>'Grunddaten § 2 SPU_40% PLAN'!$D$11*'bezirksw Umlage § 2 PLAN'!E169</f>
        <v>8930.9199965604112</v>
      </c>
      <c r="I169" s="91">
        <f>'Grunddaten § 2 SPU_40% PLAN'!$E$11*'bezirksw Umlage § 2 PLAN'!E169</f>
        <v>255175.6279466142</v>
      </c>
      <c r="J169" s="91">
        <f>'Grunddaten § 2 SPU_40% PLAN'!$F$11*'bezirksw Umlage § 2 PLAN'!E169</f>
        <v>10279.940562156115</v>
      </c>
      <c r="K169" s="91">
        <f>'Grunddaten § 2 SPU_40% PLAN'!$G$11*'bezirksw Umlage § 2 PLAN'!E169</f>
        <v>66694.889867726568</v>
      </c>
      <c r="L169" s="91">
        <f>'Grunddaten § 2 SPU_40% PLAN'!$H$11*'bezirksw Umlage § 2 PLAN'!E169</f>
        <v>780.32317575163586</v>
      </c>
      <c r="M169" s="91">
        <f>'Grunddaten § 2 SPU_40% PLAN'!$I$11*'bezirksw Umlage § 2 PLAN'!E169</f>
        <v>758.29219355828366</v>
      </c>
      <c r="N169" s="83"/>
      <c r="O169" s="83"/>
    </row>
    <row r="170" spans="1:15" x14ac:dyDescent="0.25">
      <c r="A170" s="82">
        <v>61741</v>
      </c>
      <c r="B170" s="82" t="s">
        <v>172</v>
      </c>
      <c r="C170" s="82" t="s">
        <v>160</v>
      </c>
      <c r="D170" s="83">
        <v>1629217.55</v>
      </c>
      <c r="E170" s="11">
        <f t="shared" si="7"/>
        <v>1.1427114268163611E-2</v>
      </c>
      <c r="F170" s="91">
        <f>'Grunddaten § 2 SPU_40% PLAN'!$B$11*'bezirksw Umlage § 2 PLAN'!E170</f>
        <v>2555.5598349321099</v>
      </c>
      <c r="G170" s="91">
        <f>'Grunddaten § 2 SPU_40% PLAN'!$C$11*'bezirksw Umlage § 2 PLAN'!E170</f>
        <v>119811.07487027373</v>
      </c>
      <c r="H170" s="91">
        <f>'Grunddaten § 2 SPU_40% PLAN'!$D$11*'bezirksw Umlage § 2 PLAN'!E170</f>
        <v>5744.0815215053954</v>
      </c>
      <c r="I170" s="91">
        <f>'Grunddaten § 2 SPU_40% PLAN'!$E$11*'bezirksw Umlage § 2 PLAN'!E170</f>
        <v>164120.78596507307</v>
      </c>
      <c r="J170" s="91">
        <f>'Grunddaten § 2 SPU_40% PLAN'!$F$11*'bezirksw Umlage § 2 PLAN'!E170</f>
        <v>6611.728315559466</v>
      </c>
      <c r="K170" s="91">
        <f>'Grunddaten § 2 SPU_40% PLAN'!$G$11*'bezirksw Umlage § 2 PLAN'!E170</f>
        <v>42896.015708974017</v>
      </c>
      <c r="L170" s="91">
        <f>'Grunddaten § 2 SPU_40% PLAN'!$H$11*'bezirksw Umlage § 2 PLAN'!E170</f>
        <v>501.87885865774581</v>
      </c>
      <c r="M170" s="91">
        <f>'Grunddaten § 2 SPU_40% PLAN'!$I$11*'bezirksw Umlage § 2 PLAN'!E170</f>
        <v>487.70923696522294</v>
      </c>
      <c r="N170" s="83"/>
      <c r="O170" s="83"/>
    </row>
    <row r="171" spans="1:15" x14ac:dyDescent="0.25">
      <c r="A171" s="82">
        <v>61743</v>
      </c>
      <c r="B171" s="82" t="s">
        <v>173</v>
      </c>
      <c r="C171" s="82" t="s">
        <v>160</v>
      </c>
      <c r="D171" s="83">
        <v>917093.99</v>
      </c>
      <c r="E171" s="11">
        <f t="shared" si="7"/>
        <v>6.4323747423271349E-3</v>
      </c>
      <c r="F171" s="91">
        <f>'Grunddaten § 2 SPU_40% PLAN'!$B$11*'bezirksw Umlage § 2 PLAN'!E171</f>
        <v>1438.5362873740405</v>
      </c>
      <c r="G171" s="91">
        <f>'Grunddaten § 2 SPU_40% PLAN'!$C$11*'bezirksw Umlage § 2 PLAN'!E171</f>
        <v>67442.200520715036</v>
      </c>
      <c r="H171" s="91">
        <f>'Grunddaten § 2 SPU_40% PLAN'!$D$11*'bezirksw Umlage § 2 PLAN'!E171</f>
        <v>3233.3696880706038</v>
      </c>
      <c r="I171" s="91">
        <f>'Grunddaten § 2 SPU_40% PLAN'!$E$11*'bezirksw Umlage § 2 PLAN'!E171</f>
        <v>92384.338999199244</v>
      </c>
      <c r="J171" s="91">
        <f>'Grunddaten § 2 SPU_40% PLAN'!$F$11*'bezirksw Umlage § 2 PLAN'!E171</f>
        <v>3721.7720259104804</v>
      </c>
      <c r="K171" s="91">
        <f>'Grunddaten § 2 SPU_40% PLAN'!$G$11*'bezirksw Umlage § 2 PLAN'!E171</f>
        <v>24146.362897726984</v>
      </c>
      <c r="L171" s="91">
        <f>'Grunddaten § 2 SPU_40% PLAN'!$H$11*'bezirksw Umlage § 2 PLAN'!E171</f>
        <v>282.50989868300775</v>
      </c>
      <c r="M171" s="91">
        <f>'Grunddaten § 2 SPU_40% PLAN'!$I$11*'bezirksw Umlage § 2 PLAN'!E171</f>
        <v>274.53375400252213</v>
      </c>
      <c r="N171" s="83"/>
      <c r="O171" s="83"/>
    </row>
    <row r="172" spans="1:15" x14ac:dyDescent="0.25">
      <c r="A172" s="82">
        <v>61744</v>
      </c>
      <c r="B172" s="82" t="s">
        <v>174</v>
      </c>
      <c r="C172" s="82" t="s">
        <v>160</v>
      </c>
      <c r="D172" s="83">
        <v>770194.1</v>
      </c>
      <c r="E172" s="11">
        <f t="shared" si="7"/>
        <v>5.4020385364529321E-3</v>
      </c>
      <c r="F172" s="91">
        <f>'Grunddaten § 2 SPU_40% PLAN'!$B$11*'bezirksw Umlage § 2 PLAN'!E172</f>
        <v>1208.1118982923338</v>
      </c>
      <c r="G172" s="91">
        <f>'Grunddaten § 2 SPU_40% PLAN'!$C$11*'bezirksw Umlage § 2 PLAN'!E172</f>
        <v>56639.325410988298</v>
      </c>
      <c r="H172" s="91">
        <f>'Grunddaten § 2 SPU_40% PLAN'!$D$11*'bezirksw Umlage § 2 PLAN'!E172</f>
        <v>2715.4493258328075</v>
      </c>
      <c r="I172" s="91">
        <f>'Grunddaten § 2 SPU_40% PLAN'!$E$11*'bezirksw Umlage § 2 PLAN'!E172</f>
        <v>77586.238275951589</v>
      </c>
      <c r="J172" s="91">
        <f>'Grunddaten § 2 SPU_40% PLAN'!$F$11*'bezirksw Umlage § 2 PLAN'!E172</f>
        <v>3125.6194971916666</v>
      </c>
      <c r="K172" s="91">
        <f>'Grunddaten § 2 SPU_40% PLAN'!$G$11*'bezirksw Umlage § 2 PLAN'!E172</f>
        <v>20278.604421219934</v>
      </c>
      <c r="L172" s="91">
        <f>'Grunddaten § 2 SPU_40% PLAN'!$H$11*'bezirksw Umlage § 2 PLAN'!E172</f>
        <v>237.25753252101276</v>
      </c>
      <c r="M172" s="91">
        <f>'Grunddaten § 2 SPU_40% PLAN'!$I$11*'bezirksw Umlage § 2 PLAN'!E172</f>
        <v>230.55900473581113</v>
      </c>
      <c r="N172" s="83"/>
      <c r="O172" s="83"/>
    </row>
    <row r="173" spans="1:15" x14ac:dyDescent="0.25">
      <c r="A173" s="82">
        <v>61745</v>
      </c>
      <c r="B173" s="82" t="s">
        <v>175</v>
      </c>
      <c r="C173" s="82" t="s">
        <v>160</v>
      </c>
      <c r="D173" s="83">
        <v>1343757.99</v>
      </c>
      <c r="E173" s="11">
        <f t="shared" si="7"/>
        <v>9.4249390454257363E-3</v>
      </c>
      <c r="F173" s="91">
        <f>'Grunddaten § 2 SPU_40% PLAN'!$B$11*'bezirksw Umlage § 2 PLAN'!E173</f>
        <v>2107.7933681190116</v>
      </c>
      <c r="G173" s="91">
        <f>'Grunddaten § 2 SPU_40% PLAN'!$C$11*'bezirksw Umlage § 2 PLAN'!E173</f>
        <v>98818.656322121358</v>
      </c>
      <c r="H173" s="91">
        <f>'Grunddaten § 2 SPU_40% PLAN'!$D$11*'bezirksw Umlage § 2 PLAN'!E173</f>
        <v>4737.6456506586437</v>
      </c>
      <c r="I173" s="91">
        <f>'Grunddaten § 2 SPU_40% PLAN'!$E$11*'bezirksw Umlage § 2 PLAN'!E173</f>
        <v>135364.74454602259</v>
      </c>
      <c r="J173" s="91">
        <f>'Grunddaten § 2 SPU_40% PLAN'!$F$11*'bezirksw Umlage § 2 PLAN'!E173</f>
        <v>5453.269731683331</v>
      </c>
      <c r="K173" s="91">
        <f>'Grunddaten § 2 SPU_40% PLAN'!$G$11*'bezirksw Umlage § 2 PLAN'!E173</f>
        <v>35380.09018384276</v>
      </c>
      <c r="L173" s="91">
        <f>'Grunddaten § 2 SPU_40% PLAN'!$H$11*'bezirksw Umlage § 2 PLAN'!E173</f>
        <v>413.94332287509832</v>
      </c>
      <c r="M173" s="91">
        <f>'Grunddaten § 2 SPU_40% PLAN'!$I$11*'bezirksw Umlage § 2 PLAN'!E173</f>
        <v>402.25639845877043</v>
      </c>
      <c r="N173" s="83"/>
      <c r="O173" s="83"/>
    </row>
    <row r="174" spans="1:15" x14ac:dyDescent="0.25">
      <c r="A174" s="82">
        <v>61746</v>
      </c>
      <c r="B174" s="82" t="s">
        <v>176</v>
      </c>
      <c r="C174" s="82" t="s">
        <v>160</v>
      </c>
      <c r="D174" s="83">
        <v>5630414.6399999997</v>
      </c>
      <c r="E174" s="11">
        <f t="shared" si="7"/>
        <v>3.9490976185728714E-2</v>
      </c>
      <c r="F174" s="91">
        <f>'Grunddaten § 2 SPU_40% PLAN'!$B$11*'bezirksw Umlage § 2 PLAN'!E174</f>
        <v>8831.7619141763698</v>
      </c>
      <c r="G174" s="91">
        <f>'Grunddaten § 2 SPU_40% PLAN'!$C$11*'bezirksw Umlage § 2 PLAN'!E174</f>
        <v>414055.21931906842</v>
      </c>
      <c r="H174" s="91">
        <f>'Grunddaten § 2 SPU_40% PLAN'!$D$11*'bezirksw Umlage § 2 PLAN'!E174</f>
        <v>19850.977355379855</v>
      </c>
      <c r="I174" s="91">
        <f>'Grunddaten § 2 SPU_40% PLAN'!$E$11*'bezirksw Umlage § 2 PLAN'!E174</f>
        <v>567185.19636991003</v>
      </c>
      <c r="J174" s="91">
        <f>'Grunddaten § 2 SPU_40% PLAN'!$F$11*'bezirksw Umlage § 2 PLAN'!E174</f>
        <v>22849.478821062636</v>
      </c>
      <c r="K174" s="91">
        <f>'Grunddaten § 2 SPU_40% PLAN'!$G$11*'bezirksw Umlage § 2 PLAN'!E174</f>
        <v>148244.3856840833</v>
      </c>
      <c r="L174" s="91">
        <f>'Grunddaten § 2 SPU_40% PLAN'!$H$11*'bezirksw Umlage § 2 PLAN'!E174</f>
        <v>1734.4436740772051</v>
      </c>
      <c r="M174" s="91">
        <f>'Grunddaten § 2 SPU_40% PLAN'!$I$11*'bezirksw Umlage § 2 PLAN'!E174</f>
        <v>1685.4748636069016</v>
      </c>
      <c r="N174" s="83"/>
      <c r="O174" s="83"/>
    </row>
    <row r="175" spans="1:15" x14ac:dyDescent="0.25">
      <c r="A175" s="82">
        <v>61748</v>
      </c>
      <c r="B175" s="82" t="s">
        <v>177</v>
      </c>
      <c r="C175" s="82" t="s">
        <v>160</v>
      </c>
      <c r="D175" s="83">
        <v>6750217.0999999996</v>
      </c>
      <c r="E175" s="11">
        <f t="shared" si="7"/>
        <v>4.734512105925448E-2</v>
      </c>
      <c r="F175" s="91">
        <f>'Grunddaten § 2 SPU_40% PLAN'!$B$11*'bezirksw Umlage § 2 PLAN'!E175</f>
        <v>10588.262873691672</v>
      </c>
      <c r="G175" s="91">
        <f>'Grunddaten § 2 SPU_40% PLAN'!$C$11*'bezirksw Umlage § 2 PLAN'!E175</f>
        <v>496404.40367138322</v>
      </c>
      <c r="H175" s="91">
        <f>'Grunddaten § 2 SPU_40% PLAN'!$D$11*'bezirksw Umlage § 2 PLAN'!E175</f>
        <v>23799.029976235972</v>
      </c>
      <c r="I175" s="91">
        <f>'Grunddaten § 2 SPU_40% PLAN'!$E$11*'bezirksw Umlage § 2 PLAN'!E175</f>
        <v>679989.56670143653</v>
      </c>
      <c r="J175" s="91">
        <f>'Grunddaten § 2 SPU_40% PLAN'!$F$11*'bezirksw Umlage § 2 PLAN'!E175</f>
        <v>27393.887044884643</v>
      </c>
      <c r="K175" s="91">
        <f>'Grunddaten § 2 SPU_40% PLAN'!$G$11*'bezirksw Umlage § 2 PLAN'!E175</f>
        <v>177727.90304191422</v>
      </c>
      <c r="L175" s="91">
        <f>'Grunddaten § 2 SPU_40% PLAN'!$H$11*'bezirksw Umlage § 2 PLAN'!E175</f>
        <v>2079.3977169224568</v>
      </c>
      <c r="M175" s="91">
        <f>'Grunddaten § 2 SPU_40% PLAN'!$I$11*'bezirksw Umlage § 2 PLAN'!E175</f>
        <v>2020.6897668089812</v>
      </c>
      <c r="N175" s="83"/>
      <c r="O175" s="83"/>
    </row>
    <row r="176" spans="1:15" x14ac:dyDescent="0.25">
      <c r="A176" s="82">
        <v>61750</v>
      </c>
      <c r="B176" s="82" t="s">
        <v>178</v>
      </c>
      <c r="C176" s="82" t="s">
        <v>160</v>
      </c>
      <c r="D176" s="83">
        <v>2285421.0699999998</v>
      </c>
      <c r="E176" s="11">
        <f t="shared" si="7"/>
        <v>1.6029638103124254E-2</v>
      </c>
      <c r="F176" s="91">
        <f>'Grunddaten § 2 SPU_40% PLAN'!$B$11*'bezirksw Umlage § 2 PLAN'!E176</f>
        <v>3584.8682653827082</v>
      </c>
      <c r="G176" s="91">
        <f>'Grunddaten § 2 SPU_40% PLAN'!$C$11*'bezirksw Umlage § 2 PLAN'!E176</f>
        <v>168067.64383790924</v>
      </c>
      <c r="H176" s="91">
        <f>'Grunddaten § 2 SPU_40% PLAN'!$D$11*'bezirksw Umlage § 2 PLAN'!E176</f>
        <v>8057.6378133454837</v>
      </c>
      <c r="I176" s="91">
        <f>'Grunddaten § 2 SPU_40% PLAN'!$E$11*'bezirksw Umlage § 2 PLAN'!E176</f>
        <v>230224.07429231179</v>
      </c>
      <c r="J176" s="91">
        <f>'Grunddaten § 2 SPU_40% PLAN'!$F$11*'bezirksw Umlage § 2 PLAN'!E176</f>
        <v>9274.7486064676941</v>
      </c>
      <c r="K176" s="91">
        <f>'Grunddaten § 2 SPU_40% PLAN'!$G$11*'bezirksw Umlage § 2 PLAN'!E176</f>
        <v>60173.337882556079</v>
      </c>
      <c r="L176" s="91">
        <f>'Grunddaten § 2 SPU_40% PLAN'!$H$11*'bezirksw Umlage § 2 PLAN'!E176</f>
        <v>704.02170548921731</v>
      </c>
      <c r="M176" s="91">
        <f>'Grunddaten § 2 SPU_40% PLAN'!$I$11*'bezirksw Umlage § 2 PLAN'!E176</f>
        <v>684.14495424134316</v>
      </c>
      <c r="N176" s="83"/>
      <c r="O176" s="83"/>
    </row>
    <row r="177" spans="1:15" x14ac:dyDescent="0.25">
      <c r="A177" s="82">
        <v>61751</v>
      </c>
      <c r="B177" s="82" t="s">
        <v>179</v>
      </c>
      <c r="C177" s="82" t="s">
        <v>160</v>
      </c>
      <c r="D177" s="83">
        <v>2961117.41</v>
      </c>
      <c r="E177" s="11">
        <f t="shared" si="7"/>
        <v>2.0768881973754014E-2</v>
      </c>
      <c r="F177" s="91">
        <f>'Grunddaten § 2 SPU_40% PLAN'!$B$11*'bezirksw Umlage § 2 PLAN'!E177</f>
        <v>4644.7527646103481</v>
      </c>
      <c r="G177" s="91">
        <f>'Grunddaten § 2 SPU_40% PLAN'!$C$11*'bezirksw Umlage § 2 PLAN'!E177</f>
        <v>217757.69583944211</v>
      </c>
      <c r="H177" s="91">
        <f>'Grunddaten § 2 SPU_40% PLAN'!$D$11*'bezirksw Umlage § 2 PLAN'!E177</f>
        <v>10439.919332926971</v>
      </c>
      <c r="I177" s="91">
        <f>'Grunddaten § 2 SPU_40% PLAN'!$E$11*'bezirksw Umlage § 2 PLAN'!E177</f>
        <v>298290.99045984464</v>
      </c>
      <c r="J177" s="91">
        <f>'Grunddaten § 2 SPU_40% PLAN'!$F$11*'bezirksw Umlage § 2 PLAN'!E177</f>
        <v>12016.875110014073</v>
      </c>
      <c r="K177" s="91">
        <f>'Grunddaten § 2 SPU_40% PLAN'!$G$11*'bezirksw Umlage § 2 PLAN'!E177</f>
        <v>77963.890663635713</v>
      </c>
      <c r="L177" s="91">
        <f>'Grunddaten § 2 SPU_40% PLAN'!$H$11*'bezirksw Umlage § 2 PLAN'!E177</f>
        <v>912.16929628727632</v>
      </c>
      <c r="M177" s="91">
        <f>'Grunddaten § 2 SPU_40% PLAN'!$I$11*'bezirksw Umlage § 2 PLAN'!E177</f>
        <v>886.41588263982135</v>
      </c>
      <c r="N177" s="83"/>
      <c r="O177" s="83"/>
    </row>
    <row r="178" spans="1:15" x14ac:dyDescent="0.25">
      <c r="A178" s="82">
        <v>61756</v>
      </c>
      <c r="B178" s="82" t="s">
        <v>180</v>
      </c>
      <c r="C178" s="82" t="s">
        <v>160</v>
      </c>
      <c r="D178" s="83">
        <v>5958924.5199999996</v>
      </c>
      <c r="E178" s="11">
        <f t="shared" si="7"/>
        <v>4.1795100602373202E-2</v>
      </c>
      <c r="F178" s="91">
        <f>'Grunddaten § 2 SPU_40% PLAN'!$B$11*'bezirksw Umlage § 2 PLAN'!E178</f>
        <v>9347.0562987147423</v>
      </c>
      <c r="G178" s="91">
        <f>'Grunddaten § 2 SPU_40% PLAN'!$C$11*'bezirksw Umlage § 2 PLAN'!E178</f>
        <v>438213.51655095414</v>
      </c>
      <c r="H178" s="91">
        <f>'Grunddaten § 2 SPU_40% PLAN'!$D$11*'bezirksw Umlage § 2 PLAN'!E178</f>
        <v>21009.194397259838</v>
      </c>
      <c r="I178" s="91">
        <f>'Grunddaten § 2 SPU_40% PLAN'!$E$11*'bezirksw Umlage § 2 PLAN'!E178</f>
        <v>600277.95289152488</v>
      </c>
      <c r="J178" s="91">
        <f>'Grunddaten § 2 SPU_40% PLAN'!$F$11*'bezirksw Umlage § 2 PLAN'!E178</f>
        <v>24182.645208533133</v>
      </c>
      <c r="K178" s="91">
        <f>'Grunddaten § 2 SPU_40% PLAN'!$G$11*'bezirksw Umlage § 2 PLAN'!E178</f>
        <v>156893.79224923672</v>
      </c>
      <c r="L178" s="91">
        <f>'Grunddaten § 2 SPU_40% PLAN'!$H$11*'bezirksw Umlage § 2 PLAN'!E178</f>
        <v>1835.640818456231</v>
      </c>
      <c r="M178" s="91">
        <f>'Grunddaten § 2 SPU_40% PLAN'!$I$11*'bezirksw Umlage § 2 PLAN'!E178</f>
        <v>1783.8148937092883</v>
      </c>
      <c r="N178" s="83"/>
      <c r="O178" s="83"/>
    </row>
    <row r="179" spans="1:15" x14ac:dyDescent="0.25">
      <c r="A179" s="82">
        <v>61757</v>
      </c>
      <c r="B179" s="82" t="s">
        <v>181</v>
      </c>
      <c r="C179" s="82" t="s">
        <v>160</v>
      </c>
      <c r="D179" s="83">
        <v>6663766.3799999999</v>
      </c>
      <c r="E179" s="11">
        <f t="shared" si="7"/>
        <v>4.6738767257084222E-2</v>
      </c>
      <c r="F179" s="91">
        <f>'Grunddaten § 2 SPU_40% PLAN'!$B$11*'bezirksw Umlage § 2 PLAN'!E179</f>
        <v>10452.657909374315</v>
      </c>
      <c r="G179" s="91">
        <f>'Grunddaten § 2 SPU_40% PLAN'!$C$11*'bezirksw Umlage § 2 PLAN'!E179</f>
        <v>490046.90176102816</v>
      </c>
      <c r="H179" s="91">
        <f>'Grunddaten § 2 SPU_40% PLAN'!$D$11*'bezirksw Umlage § 2 PLAN'!E179</f>
        <v>23494.233368028043</v>
      </c>
      <c r="I179" s="91">
        <f>'Grunddaten § 2 SPU_40% PLAN'!$E$11*'bezirksw Umlage § 2 PLAN'!E179</f>
        <v>671280.87085314642</v>
      </c>
      <c r="J179" s="91">
        <f>'Grunddaten § 2 SPU_40% PLAN'!$F$11*'bezirksw Umlage § 2 PLAN'!E179</f>
        <v>27043.050734948931</v>
      </c>
      <c r="K179" s="91">
        <f>'Grunddaten § 2 SPU_40% PLAN'!$G$11*'bezirksw Umlage § 2 PLAN'!E179</f>
        <v>175451.72363102331</v>
      </c>
      <c r="L179" s="91">
        <f>'Grunddaten § 2 SPU_40% PLAN'!$H$11*'bezirksw Umlage § 2 PLAN'!E179</f>
        <v>2052.766657931139</v>
      </c>
      <c r="M179" s="91">
        <f>'Grunddaten § 2 SPU_40% PLAN'!$I$11*'bezirksw Umlage § 2 PLAN'!E179</f>
        <v>1994.8105865323546</v>
      </c>
      <c r="N179" s="83"/>
      <c r="O179" s="83"/>
    </row>
    <row r="180" spans="1:15" x14ac:dyDescent="0.25">
      <c r="A180" s="82">
        <v>61758</v>
      </c>
      <c r="B180" s="82" t="s">
        <v>182</v>
      </c>
      <c r="C180" s="82" t="s">
        <v>160</v>
      </c>
      <c r="D180" s="83">
        <v>2828114.97</v>
      </c>
      <c r="E180" s="11">
        <f t="shared" si="7"/>
        <v>1.9836020625786967E-2</v>
      </c>
      <c r="F180" s="91">
        <f>'Grunddaten § 2 SPU_40% PLAN'!$B$11*'bezirksw Umlage § 2 PLAN'!E180</f>
        <v>4436.1276527509972</v>
      </c>
      <c r="G180" s="91">
        <f>'Grunddaten § 2 SPU_40% PLAN'!$C$11*'bezirksw Umlage § 2 PLAN'!E180</f>
        <v>207976.82569305249</v>
      </c>
      <c r="H180" s="91">
        <f>'Grunddaten § 2 SPU_40% PLAN'!$D$11*'bezirksw Umlage § 2 PLAN'!E180</f>
        <v>9970.9967768698461</v>
      </c>
      <c r="I180" s="91">
        <f>'Grunddaten § 2 SPU_40% PLAN'!$E$11*'bezirksw Umlage § 2 PLAN'!E180</f>
        <v>284892.86263580271</v>
      </c>
      <c r="J180" s="91">
        <f>'Grunddaten § 2 SPU_40% PLAN'!$F$11*'bezirksw Umlage § 2 PLAN'!E180</f>
        <v>11477.121534080339</v>
      </c>
      <c r="K180" s="91">
        <f>'Grunddaten § 2 SPU_40% PLAN'!$G$11*'bezirksw Umlage § 2 PLAN'!E180</f>
        <v>74462.041106729172</v>
      </c>
      <c r="L180" s="91">
        <f>'Grunddaten § 2 SPU_40% PLAN'!$H$11*'bezirksw Umlage § 2 PLAN'!E180</f>
        <v>871.19802588456355</v>
      </c>
      <c r="M180" s="91">
        <f>'Grunddaten § 2 SPU_40% PLAN'!$I$11*'bezirksw Umlage § 2 PLAN'!E180</f>
        <v>846.60136030858769</v>
      </c>
      <c r="N180" s="83"/>
      <c r="O180" s="83"/>
    </row>
    <row r="181" spans="1:15" x14ac:dyDescent="0.25">
      <c r="A181" s="82">
        <v>61759</v>
      </c>
      <c r="B181" s="82" t="s">
        <v>183</v>
      </c>
      <c r="C181" s="82" t="s">
        <v>160</v>
      </c>
      <c r="D181" s="83">
        <v>2420544.25</v>
      </c>
      <c r="E181" s="11">
        <f t="shared" si="7"/>
        <v>1.6977374038167209E-2</v>
      </c>
      <c r="F181" s="91">
        <f>'Grunddaten § 2 SPU_40% PLAN'!$B$11*'bezirksw Umlage § 2 PLAN'!E181</f>
        <v>3796.8199298957147</v>
      </c>
      <c r="G181" s="91">
        <f>'Grunddaten § 2 SPU_40% PLAN'!$C$11*'bezirksw Umlage § 2 PLAN'!E181</f>
        <v>178004.47114233492</v>
      </c>
      <c r="H181" s="91">
        <f>'Grunddaten § 2 SPU_40% PLAN'!$D$11*'bezirksw Umlage § 2 PLAN'!E181</f>
        <v>8534.037396301761</v>
      </c>
      <c r="I181" s="91">
        <f>'Grunddaten § 2 SPU_40% PLAN'!$E$11*'bezirksw Umlage § 2 PLAN'!E181</f>
        <v>243835.83688577273</v>
      </c>
      <c r="J181" s="91">
        <f>'Grunddaten § 2 SPU_40% PLAN'!$F$11*'bezirksw Umlage § 2 PLAN'!E181</f>
        <v>9823.1086184835476</v>
      </c>
      <c r="K181" s="91">
        <f>'Grunddaten § 2 SPU_40% PLAN'!$G$11*'bezirksw Umlage § 2 PLAN'!E181</f>
        <v>63731.024854395124</v>
      </c>
      <c r="L181" s="91">
        <f>'Grunddaten § 2 SPU_40% PLAN'!$H$11*'bezirksw Umlage § 2 PLAN'!E181</f>
        <v>745.64626775630381</v>
      </c>
      <c r="M181" s="91">
        <f>'Grunddaten § 2 SPU_40% PLAN'!$I$11*'bezirksw Umlage § 2 PLAN'!E181</f>
        <v>724.59432394897647</v>
      </c>
      <c r="N181" s="83"/>
      <c r="O181" s="83"/>
    </row>
    <row r="182" spans="1:15" x14ac:dyDescent="0.25">
      <c r="A182" s="82">
        <v>61760</v>
      </c>
      <c r="B182" s="82" t="s">
        <v>184</v>
      </c>
      <c r="C182" s="82" t="s">
        <v>160</v>
      </c>
      <c r="D182" s="83">
        <v>19818723.420000002</v>
      </c>
      <c r="E182" s="11">
        <f t="shared" si="7"/>
        <v>0.13900587872348316</v>
      </c>
      <c r="F182" s="91">
        <f>'Grunddaten § 2 SPU_40% PLAN'!$B$11*'bezirksw Umlage § 2 PLAN'!E182</f>
        <v>31087.274717719774</v>
      </c>
      <c r="G182" s="91">
        <f>'Grunddaten § 2 SPU_40% PLAN'!$C$11*'bezirksw Umlage § 2 PLAN'!E182</f>
        <v>1457449.6545945432</v>
      </c>
      <c r="H182" s="91">
        <f>'Grunddaten § 2 SPU_40% PLAN'!$D$11*'bezirksw Umlage § 2 PLAN'!E182</f>
        <v>69874.255268517227</v>
      </c>
      <c r="I182" s="91">
        <f>'Grunddaten § 2 SPU_40% PLAN'!$E$11*'bezirksw Umlage § 2 PLAN'!E182</f>
        <v>1996458.0325781545</v>
      </c>
      <c r="J182" s="91">
        <f>'Grunddaten § 2 SPU_40% PLAN'!$F$11*'bezirksw Umlage § 2 PLAN'!E182</f>
        <v>80428.801429407351</v>
      </c>
      <c r="K182" s="91">
        <f>'Grunddaten § 2 SPU_40% PLAN'!$G$11*'bezirksw Umlage § 2 PLAN'!E182</f>
        <v>521811.388022509</v>
      </c>
      <c r="L182" s="91">
        <f>'Grunddaten § 2 SPU_40% PLAN'!$H$11*'bezirksw Umlage § 2 PLAN'!E182</f>
        <v>6105.1381935353802</v>
      </c>
      <c r="M182" s="91">
        <f>'Grunddaten § 2 SPU_40% PLAN'!$I$11*'bezirksw Umlage § 2 PLAN'!E182</f>
        <v>5932.770903918261</v>
      </c>
      <c r="N182" s="83"/>
      <c r="O182" s="83"/>
    </row>
    <row r="183" spans="1:15" x14ac:dyDescent="0.25">
      <c r="A183" s="82">
        <v>61761</v>
      </c>
      <c r="B183" s="82" t="s">
        <v>185</v>
      </c>
      <c r="C183" s="82" t="s">
        <v>160</v>
      </c>
      <c r="D183" s="83">
        <v>1804052.06</v>
      </c>
      <c r="E183" s="11">
        <f t="shared" si="7"/>
        <v>1.2653380167268611E-2</v>
      </c>
      <c r="F183" s="91">
        <f>'Grunddaten § 2 SPU_40% PLAN'!$B$11*'bezirksw Umlage § 2 PLAN'!E183</f>
        <v>2829.801940607952</v>
      </c>
      <c r="G183" s="91">
        <f>'Grunddaten § 2 SPU_40% PLAN'!$C$11*'bezirksw Umlage § 2 PLAN'!E183</f>
        <v>132668.23477965331</v>
      </c>
      <c r="H183" s="91">
        <f>'Grunddaten § 2 SPU_40% PLAN'!$D$11*'bezirksw Umlage § 2 PLAN'!E183</f>
        <v>6360.4901025524441</v>
      </c>
      <c r="I183" s="91">
        <f>'Grunddaten § 2 SPU_40% PLAN'!$E$11*'bezirksw Umlage § 2 PLAN'!E183</f>
        <v>181732.90731437871</v>
      </c>
      <c r="J183" s="91">
        <f>'Grunddaten § 2 SPU_40% PLAN'!$F$11*'bezirksw Umlage § 2 PLAN'!E183</f>
        <v>7321.2457647816182</v>
      </c>
      <c r="K183" s="91">
        <f>'Grunddaten § 2 SPU_40% PLAN'!$G$11*'bezirksw Umlage § 2 PLAN'!E183</f>
        <v>47499.270742306297</v>
      </c>
      <c r="L183" s="91">
        <f>'Grunddaten § 2 SPU_40% PLAN'!$H$11*'bezirksw Umlage § 2 PLAN'!E183</f>
        <v>555.73645694643744</v>
      </c>
      <c r="M183" s="91">
        <f>'Grunddaten § 2 SPU_40% PLAN'!$I$11*'bezirksw Umlage § 2 PLAN'!E183</f>
        <v>540.04626553902426</v>
      </c>
      <c r="N183" s="83"/>
      <c r="O183" s="83"/>
    </row>
    <row r="184" spans="1:15" x14ac:dyDescent="0.25">
      <c r="A184" s="82">
        <v>61762</v>
      </c>
      <c r="B184" s="82" t="s">
        <v>186</v>
      </c>
      <c r="C184" s="82" t="s">
        <v>160</v>
      </c>
      <c r="D184" s="83">
        <v>2696227.38</v>
      </c>
      <c r="E184" s="11">
        <f t="shared" si="7"/>
        <v>1.8910978686800538E-2</v>
      </c>
      <c r="F184" s="91">
        <f>'Grunddaten § 2 SPU_40% PLAN'!$B$11*'bezirksw Umlage § 2 PLAN'!E184</f>
        <v>4229.2512735160726</v>
      </c>
      <c r="G184" s="91">
        <f>'Grunddaten § 2 SPU_40% PLAN'!$C$11*'bezirksw Umlage § 2 PLAN'!E184</f>
        <v>198277.94053192099</v>
      </c>
      <c r="H184" s="91">
        <f>'Grunddaten § 2 SPU_40% PLAN'!$D$11*'bezirksw Umlage § 2 PLAN'!E184</f>
        <v>9506.0048126997553</v>
      </c>
      <c r="I184" s="91">
        <f>'Grunddaten § 2 SPU_40% PLAN'!$E$11*'bezirksw Umlage § 2 PLAN'!E184</f>
        <v>271607.04029130406</v>
      </c>
      <c r="J184" s="91">
        <f>'Grunddaten § 2 SPU_40% PLAN'!$F$11*'bezirksw Umlage § 2 PLAN'!E184</f>
        <v>10941.892268182792</v>
      </c>
      <c r="K184" s="91">
        <f>'Grunddaten § 2 SPU_40% PLAN'!$G$11*'bezirksw Umlage § 2 PLAN'!E184</f>
        <v>70989.544672806805</v>
      </c>
      <c r="L184" s="91">
        <f>'Grunddaten § 2 SPU_40% PLAN'!$H$11*'bezirksw Umlage § 2 PLAN'!E184</f>
        <v>830.5701839242796</v>
      </c>
      <c r="M184" s="91">
        <f>'Grunddaten § 2 SPU_40% PLAN'!$I$11*'bezirksw Umlage § 2 PLAN'!E184</f>
        <v>807.12057035264695</v>
      </c>
      <c r="N184" s="83"/>
      <c r="O184" s="83"/>
    </row>
    <row r="185" spans="1:15" x14ac:dyDescent="0.25">
      <c r="A185" s="82">
        <v>61763</v>
      </c>
      <c r="B185" s="82" t="s">
        <v>187</v>
      </c>
      <c r="C185" s="82" t="s">
        <v>160</v>
      </c>
      <c r="D185" s="83">
        <v>5899914.1699999999</v>
      </c>
      <c r="E185" s="11">
        <f t="shared" si="7"/>
        <v>4.138120988995464E-2</v>
      </c>
      <c r="F185" s="91">
        <f>'Grunddaten § 2 SPU_40% PLAN'!$B$11*'bezirksw Umlage § 2 PLAN'!E185</f>
        <v>9254.4937797894563</v>
      </c>
      <c r="G185" s="91">
        <f>'Grunddaten § 2 SPU_40% PLAN'!$C$11*'bezirksw Umlage § 2 PLAN'!E185</f>
        <v>433873.95277571061</v>
      </c>
      <c r="H185" s="91">
        <f>'Grunddaten § 2 SPU_40% PLAN'!$D$11*'bezirksw Umlage § 2 PLAN'!E185</f>
        <v>20801.14344604552</v>
      </c>
      <c r="I185" s="91">
        <f>'Grunddaten § 2 SPU_40% PLAN'!$E$11*'bezirksw Umlage § 2 PLAN'!E185</f>
        <v>594333.48892348458</v>
      </c>
      <c r="J185" s="91">
        <f>'Grunddaten § 2 SPU_40% PLAN'!$F$11*'bezirksw Umlage § 2 PLAN'!E185</f>
        <v>23943.168042327754</v>
      </c>
      <c r="K185" s="91">
        <f>'Grunddaten § 2 SPU_40% PLAN'!$G$11*'bezirksw Umlage § 2 PLAN'!E185</f>
        <v>155340.09618170292</v>
      </c>
      <c r="L185" s="91">
        <f>'Grunddaten § 2 SPU_40% PLAN'!$H$11*'bezirksw Umlage § 2 PLAN'!E185</f>
        <v>1817.4627383668078</v>
      </c>
      <c r="M185" s="91">
        <f>'Grunddaten § 2 SPU_40% PLAN'!$I$11*'bezirksw Umlage § 2 PLAN'!E185</f>
        <v>1766.150038103264</v>
      </c>
      <c r="N185" s="83"/>
      <c r="O185" s="83"/>
    </row>
    <row r="186" spans="1:15" x14ac:dyDescent="0.25">
      <c r="A186" s="82">
        <v>61764</v>
      </c>
      <c r="B186" s="82" t="s">
        <v>188</v>
      </c>
      <c r="C186" s="82" t="s">
        <v>160</v>
      </c>
      <c r="D186" s="83">
        <v>5565193.7300000004</v>
      </c>
      <c r="E186" s="11">
        <f t="shared" si="7"/>
        <v>3.9033525435064012E-2</v>
      </c>
      <c r="F186" s="91">
        <f>'Grunddaten § 2 SPU_40% PLAN'!$B$11*'bezirksw Umlage § 2 PLAN'!E186</f>
        <v>8729.4576282977159</v>
      </c>
      <c r="G186" s="91">
        <f>'Grunddaten § 2 SPU_40% PLAN'!$C$11*'bezirksw Umlage § 2 PLAN'!E186</f>
        <v>409258.93699868873</v>
      </c>
      <c r="H186" s="91">
        <f>'Grunddaten § 2 SPU_40% PLAN'!$D$11*'bezirksw Umlage § 2 PLAN'!E186</f>
        <v>19621.030026401746</v>
      </c>
      <c r="I186" s="91">
        <f>'Grunddaten § 2 SPU_40% PLAN'!$E$11*'bezirksw Umlage § 2 PLAN'!E186</f>
        <v>560615.10570856335</v>
      </c>
      <c r="J186" s="91">
        <f>'Grunddaten § 2 SPU_40% PLAN'!$F$11*'bezirksw Umlage § 2 PLAN'!E186</f>
        <v>22584.797816728038</v>
      </c>
      <c r="K186" s="91">
        <f>'Grunddaten § 2 SPU_40% PLAN'!$G$11*'bezirksw Umlage § 2 PLAN'!E186</f>
        <v>146527.17046017808</v>
      </c>
      <c r="L186" s="91">
        <f>'Grunddaten § 2 SPU_40% PLAN'!$H$11*'bezirksw Umlage § 2 PLAN'!E186</f>
        <v>1714.3524371080114</v>
      </c>
      <c r="M186" s="91">
        <f>'Grunddaten § 2 SPU_40% PLAN'!$I$11*'bezirksw Umlage § 2 PLAN'!E186</f>
        <v>1665.950865568532</v>
      </c>
      <c r="N186" s="83"/>
      <c r="O186" s="83"/>
    </row>
    <row r="187" spans="1:15" x14ac:dyDescent="0.25">
      <c r="A187" s="82">
        <v>61765</v>
      </c>
      <c r="B187" s="82" t="s">
        <v>189</v>
      </c>
      <c r="C187" s="82" t="s">
        <v>160</v>
      </c>
      <c r="D187" s="83">
        <v>8896689.1300000008</v>
      </c>
      <c r="E187" s="11">
        <f t="shared" si="7"/>
        <v>6.240018915634632E-2</v>
      </c>
      <c r="F187" s="91">
        <f>'Grunddaten § 2 SPU_40% PLAN'!$B$11*'bezirksw Umlage § 2 PLAN'!E187</f>
        <v>13955.178302925291</v>
      </c>
      <c r="G187" s="91">
        <f>'Grunddaten § 2 SPU_40% PLAN'!$C$11*'bezirksw Umlage § 2 PLAN'!E187</f>
        <v>654253.87017957214</v>
      </c>
      <c r="H187" s="91">
        <f>'Grunddaten § 2 SPU_40% PLAN'!$D$11*'bezirksw Umlage § 2 PLAN'!E187</f>
        <v>31366.779491302997</v>
      </c>
      <c r="I187" s="91">
        <f>'Grunddaten § 2 SPU_40% PLAN'!$E$11*'bezirksw Umlage § 2 PLAN'!E187</f>
        <v>896216.47673910833</v>
      </c>
      <c r="J187" s="91">
        <f>'Grunddaten § 2 SPU_40% PLAN'!$F$11*'bezirksw Umlage § 2 PLAN'!E187</f>
        <v>36104.749445861984</v>
      </c>
      <c r="K187" s="91">
        <f>'Grunddaten § 2 SPU_40% PLAN'!$G$11*'bezirksw Umlage § 2 PLAN'!E187</f>
        <v>234242.82207022532</v>
      </c>
      <c r="L187" s="91">
        <f>'Grunddaten § 2 SPU_40% PLAN'!$H$11*'bezirksw Umlage § 2 PLAN'!E187</f>
        <v>2740.6163077467304</v>
      </c>
      <c r="M187" s="91">
        <f>'Grunddaten § 2 SPU_40% PLAN'!$I$11*'bezirksw Umlage § 2 PLAN'!E187</f>
        <v>2663.240073192861</v>
      </c>
      <c r="N187" s="83"/>
      <c r="O187" s="83"/>
    </row>
    <row r="188" spans="1:15" x14ac:dyDescent="0.25">
      <c r="A188" s="82">
        <v>61766</v>
      </c>
      <c r="B188" s="82" t="s">
        <v>160</v>
      </c>
      <c r="C188" s="82" t="s">
        <v>160</v>
      </c>
      <c r="D188" s="83">
        <v>26708174.82</v>
      </c>
      <c r="E188" s="11">
        <f t="shared" si="7"/>
        <v>0.1873275705643056</v>
      </c>
      <c r="F188" s="91">
        <f>'Grunddaten § 2 SPU_40% PLAN'!$B$11*'bezirksw Umlage § 2 PLAN'!E188</f>
        <v>41893.937881001308</v>
      </c>
      <c r="G188" s="91">
        <f>'Grunddaten § 2 SPU_40% PLAN'!$C$11*'bezirksw Umlage § 2 PLAN'!E188</f>
        <v>1964093.2133387465</v>
      </c>
      <c r="H188" s="91">
        <f>'Grunddaten § 2 SPU_40% PLAN'!$D$11*'bezirksw Umlage § 2 PLAN'!E188</f>
        <v>94164.179275320028</v>
      </c>
      <c r="I188" s="91">
        <f>'Grunddaten § 2 SPU_40% PLAN'!$E$11*'bezirksw Umlage § 2 PLAN'!E188</f>
        <v>2690473.4994727829</v>
      </c>
      <c r="J188" s="91">
        <f>'Grunddaten § 2 SPU_40% PLAN'!$F$11*'bezirksw Umlage § 2 PLAN'!E188</f>
        <v>108387.73232850722</v>
      </c>
      <c r="K188" s="91">
        <f>'Grunddaten § 2 SPU_40% PLAN'!$G$11*'bezirksw Umlage § 2 PLAN'!E188</f>
        <v>703205.22058993555</v>
      </c>
      <c r="L188" s="91">
        <f>'Grunddaten § 2 SPU_40% PLAN'!$H$11*'bezirksw Umlage § 2 PLAN'!E188</f>
        <v>8227.4268991843019</v>
      </c>
      <c r="M188" s="91">
        <f>'Grunddaten § 2 SPU_40% PLAN'!$I$11*'bezirksw Umlage § 2 PLAN'!E188</f>
        <v>7995.140711684563</v>
      </c>
      <c r="N188" s="83"/>
      <c r="O188" s="83"/>
    </row>
    <row r="189" spans="1:15" x14ac:dyDescent="0.25">
      <c r="A189" s="82">
        <v>62007</v>
      </c>
      <c r="B189" s="82" t="s">
        <v>190</v>
      </c>
      <c r="C189" s="82" t="s">
        <v>191</v>
      </c>
      <c r="D189" s="83">
        <v>11361659.220000001</v>
      </c>
      <c r="E189" s="11">
        <f>D189/SUM($D$189:$D$208)</f>
        <v>0.10430598630499412</v>
      </c>
      <c r="F189" s="91">
        <f>'Grunddaten § 2 SPU_40% PLAN'!$B$12*'bezirksw Umlage § 2 PLAN'!E189</f>
        <v>8089.9722978153441</v>
      </c>
      <c r="G189" s="91">
        <f>'Grunddaten § 2 SPU_40% PLAN'!$C$12*'bezirksw Umlage § 2 PLAN'!E189</f>
        <v>1197147.6586930004</v>
      </c>
      <c r="H189" s="91">
        <f>'Grunddaten § 2 SPU_40% PLAN'!$D$12*'bezirksw Umlage § 2 PLAN'!E189</f>
        <v>32106.821887053855</v>
      </c>
      <c r="I189" s="91">
        <f>'Grunddaten § 2 SPU_40% PLAN'!$E$12*'bezirksw Umlage § 2 PLAN'!E189</f>
        <v>1248208.8769146036</v>
      </c>
      <c r="J189" s="91">
        <f>'Grunddaten § 2 SPU_40% PLAN'!$F$12*'bezirksw Umlage § 2 PLAN'!E189</f>
        <v>213389.18678275697</v>
      </c>
      <c r="K189" s="91">
        <f>'Grunddaten § 2 SPU_40% PLAN'!$G$12*'bezirksw Umlage § 2 PLAN'!E189</f>
        <v>416272.6746248749</v>
      </c>
      <c r="L189" s="91">
        <f>'Grunddaten § 2 SPU_40% PLAN'!$H$12*'bezirksw Umlage § 2 PLAN'!E189</f>
        <v>7631.02595807337</v>
      </c>
      <c r="M189" s="91">
        <f>'Grunddaten § 2 SPU_40% PLAN'!$I$12*'bezirksw Umlage § 2 PLAN'!E189</f>
        <v>4251.5120017915606</v>
      </c>
      <c r="N189" s="83"/>
      <c r="O189" s="83"/>
    </row>
    <row r="190" spans="1:15" x14ac:dyDescent="0.25">
      <c r="A190" s="82">
        <v>62008</v>
      </c>
      <c r="B190" s="82" t="s">
        <v>192</v>
      </c>
      <c r="C190" s="82" t="s">
        <v>191</v>
      </c>
      <c r="D190" s="83">
        <v>1686575.1</v>
      </c>
      <c r="E190" s="11">
        <f t="shared" ref="E190:E208" si="8">D190/SUM($D$189:$D$208)</f>
        <v>1.5483643354948652E-2</v>
      </c>
      <c r="F190" s="91">
        <f>'Grunddaten § 2 SPU_40% PLAN'!$B$12*'bezirksw Umlage § 2 PLAN'!E190</f>
        <v>1200.9113786098173</v>
      </c>
      <c r="G190" s="91">
        <f>'Grunddaten § 2 SPU_40% PLAN'!$C$12*'bezirksw Umlage § 2 PLAN'!E190</f>
        <v>177709.9095368672</v>
      </c>
      <c r="H190" s="91">
        <f>'Grunddaten § 2 SPU_40% PLAN'!$D$12*'bezirksw Umlage § 2 PLAN'!E190</f>
        <v>4766.0790810833741</v>
      </c>
      <c r="I190" s="91">
        <f>'Grunddaten § 2 SPU_40% PLAN'!$E$12*'bezirksw Umlage § 2 PLAN'!E190</f>
        <v>185289.66329999952</v>
      </c>
      <c r="J190" s="91">
        <f>'Grunddaten § 2 SPU_40% PLAN'!$F$12*'bezirksw Umlage § 2 PLAN'!E190</f>
        <v>31676.437575553951</v>
      </c>
      <c r="K190" s="91">
        <f>'Grunddaten § 2 SPU_40% PLAN'!$G$12*'bezirksw Umlage § 2 PLAN'!E190</f>
        <v>61793.362592397476</v>
      </c>
      <c r="L190" s="91">
        <f>'Grunddaten § 2 SPU_40% PLAN'!$H$12*'bezirksw Umlage § 2 PLAN'!E190</f>
        <v>1132.7833478480434</v>
      </c>
      <c r="M190" s="91">
        <f>'Grunddaten § 2 SPU_40% PLAN'!$I$12*'bezirksw Umlage § 2 PLAN'!E190</f>
        <v>631.11330314770703</v>
      </c>
      <c r="N190" s="83"/>
      <c r="O190" s="83"/>
    </row>
    <row r="191" spans="1:15" x14ac:dyDescent="0.25">
      <c r="A191" s="82">
        <v>62010</v>
      </c>
      <c r="B191" s="82" t="s">
        <v>193</v>
      </c>
      <c r="C191" s="82" t="s">
        <v>191</v>
      </c>
      <c r="D191" s="83">
        <v>640426.30000000005</v>
      </c>
      <c r="E191" s="11">
        <f t="shared" si="8"/>
        <v>5.8794490825397295E-3</v>
      </c>
      <c r="F191" s="91">
        <f>'Grunddaten § 2 SPU_40% PLAN'!$B$12*'bezirksw Umlage § 2 PLAN'!E191</f>
        <v>456.01007084178144</v>
      </c>
      <c r="G191" s="91">
        <f>'Grunddaten § 2 SPU_40% PLAN'!$C$12*'bezirksw Umlage § 2 PLAN'!E191</f>
        <v>67480.007168391487</v>
      </c>
      <c r="H191" s="91">
        <f>'Grunddaten § 2 SPU_40% PLAN'!$D$12*'bezirksw Umlage § 2 PLAN'!E191</f>
        <v>1809.7755572257799</v>
      </c>
      <c r="I191" s="91">
        <f>'Grunddaten § 2 SPU_40% PLAN'!$E$12*'bezirksw Umlage § 2 PLAN'!E191</f>
        <v>70358.191280936429</v>
      </c>
      <c r="J191" s="91">
        <f>'Grunddaten § 2 SPU_40% PLAN'!$F$12*'bezirksw Umlage § 2 PLAN'!E191</f>
        <v>12028.176933059778</v>
      </c>
      <c r="K191" s="91">
        <f>'Grunddaten § 2 SPU_40% PLAN'!$G$12*'bezirksw Umlage § 2 PLAN'!E191</f>
        <v>23464.175754526157</v>
      </c>
      <c r="L191" s="91">
        <f>'Grunddaten § 2 SPU_40% PLAN'!$H$12*'bezirksw Umlage § 2 PLAN'!E191</f>
        <v>430.1404948786066</v>
      </c>
      <c r="M191" s="91">
        <f>'Grunddaten § 2 SPU_40% PLAN'!$I$12*'bezirksw Umlage § 2 PLAN'!E191</f>
        <v>239.64634460431938</v>
      </c>
      <c r="N191" s="83"/>
      <c r="O191" s="83"/>
    </row>
    <row r="192" spans="1:15" x14ac:dyDescent="0.25">
      <c r="A192" s="82">
        <v>62014</v>
      </c>
      <c r="B192" s="82" t="s">
        <v>194</v>
      </c>
      <c r="C192" s="82" t="s">
        <v>191</v>
      </c>
      <c r="D192" s="83">
        <v>2746729.67</v>
      </c>
      <c r="E192" s="11">
        <f t="shared" si="8"/>
        <v>2.5216417936406034E-2</v>
      </c>
      <c r="F192" s="91">
        <f>'Grunddaten § 2 SPU_40% PLAN'!$B$12*'bezirksw Umlage § 2 PLAN'!E192</f>
        <v>1955.7853751476521</v>
      </c>
      <c r="G192" s="91">
        <f>'Grunddaten § 2 SPU_40% PLAN'!$C$12*'bezirksw Umlage § 2 PLAN'!E192</f>
        <v>289415.56244837784</v>
      </c>
      <c r="H192" s="91">
        <f>'Grunddaten § 2 SPU_40% PLAN'!$D$12*'bezirksw Umlage § 2 PLAN'!E192</f>
        <v>7761.9613983261333</v>
      </c>
      <c r="I192" s="91">
        <f>'Grunddaten § 2 SPU_40% PLAN'!$E$12*'bezirksw Umlage § 2 PLAN'!E192</f>
        <v>301759.83016138372</v>
      </c>
      <c r="J192" s="91">
        <f>'Grunddaten § 2 SPU_40% PLAN'!$F$12*'bezirksw Umlage § 2 PLAN'!E192</f>
        <v>51587.747814299466</v>
      </c>
      <c r="K192" s="91">
        <f>'Grunddaten § 2 SPU_40% PLAN'!$G$12*'bezirksw Umlage § 2 PLAN'!E192</f>
        <v>100635.69801404412</v>
      </c>
      <c r="L192" s="91">
        <f>'Grunddaten § 2 SPU_40% PLAN'!$H$12*'bezirksw Umlage § 2 PLAN'!E192</f>
        <v>1844.8331362274655</v>
      </c>
      <c r="M192" s="91">
        <f>'Grunddaten § 2 SPU_40% PLAN'!$I$12*'bezirksw Umlage § 2 PLAN'!E192</f>
        <v>1027.8211950879099</v>
      </c>
      <c r="N192" s="83"/>
      <c r="O192" s="83"/>
    </row>
    <row r="193" spans="1:15" x14ac:dyDescent="0.25">
      <c r="A193" s="82">
        <v>62021</v>
      </c>
      <c r="B193" s="82" t="s">
        <v>195</v>
      </c>
      <c r="C193" s="82" t="s">
        <v>191</v>
      </c>
      <c r="D193" s="83">
        <v>544702.26</v>
      </c>
      <c r="E193" s="11">
        <f t="shared" si="8"/>
        <v>5.0006522262035728E-3</v>
      </c>
      <c r="F193" s="91">
        <f>'Grunddaten § 2 SPU_40% PLAN'!$B$12*'bezirksw Umlage § 2 PLAN'!E193</f>
        <v>387.85058666434912</v>
      </c>
      <c r="G193" s="91">
        <f>'Grunddaten § 2 SPU_40% PLAN'!$C$12*'bezirksw Umlage § 2 PLAN'!E193</f>
        <v>57393.820974308896</v>
      </c>
      <c r="H193" s="91">
        <f>'Grunddaten § 2 SPU_40% PLAN'!$D$12*'bezirksw Umlage § 2 PLAN'!E193</f>
        <v>1539.2697584618895</v>
      </c>
      <c r="I193" s="91">
        <f>'Grunddaten § 2 SPU_40% PLAN'!$E$12*'bezirksw Umlage § 2 PLAN'!E193</f>
        <v>59841.805060532912</v>
      </c>
      <c r="J193" s="91">
        <f>'Grunddaten § 2 SPU_40% PLAN'!$F$12*'bezirksw Umlage § 2 PLAN'!E193</f>
        <v>10230.33432436727</v>
      </c>
      <c r="K193" s="91">
        <f>'Grunddaten § 2 SPU_40% PLAN'!$G$12*'bezirksw Umlage § 2 PLAN'!E193</f>
        <v>19957.002956511315</v>
      </c>
      <c r="L193" s="91">
        <f>'Grunddaten § 2 SPU_40% PLAN'!$H$12*'bezirksw Umlage § 2 PLAN'!E193</f>
        <v>365.84771686905339</v>
      </c>
      <c r="M193" s="91">
        <f>'Grunddaten § 2 SPU_40% PLAN'!$I$12*'bezirksw Umlage § 2 PLAN'!E193</f>
        <v>203.82658474005763</v>
      </c>
      <c r="N193" s="83"/>
      <c r="O193" s="83"/>
    </row>
    <row r="194" spans="1:15" x14ac:dyDescent="0.25">
      <c r="A194" s="82">
        <v>62026</v>
      </c>
      <c r="B194" s="82" t="s">
        <v>196</v>
      </c>
      <c r="C194" s="82" t="s">
        <v>191</v>
      </c>
      <c r="D194" s="83">
        <v>1128674.9099999999</v>
      </c>
      <c r="E194" s="11">
        <f t="shared" si="8"/>
        <v>1.0361827214286969E-2</v>
      </c>
      <c r="F194" s="91">
        <f>'Grunddaten § 2 SPU_40% PLAN'!$B$12*'bezirksw Umlage § 2 PLAN'!E194</f>
        <v>803.66331874009734</v>
      </c>
      <c r="G194" s="91">
        <f>'Grunddaten § 2 SPU_40% PLAN'!$C$12*'bezirksw Umlage § 2 PLAN'!E194</f>
        <v>118925.45796071086</v>
      </c>
      <c r="H194" s="91">
        <f>'Grunddaten § 2 SPU_40% PLAN'!$D$12*'bezirksw Umlage § 2 PLAN'!E194</f>
        <v>3189.5133978289255</v>
      </c>
      <c r="I194" s="91">
        <f>'Grunddaten § 2 SPU_40% PLAN'!$E$12*'bezirksw Umlage § 2 PLAN'!E194</f>
        <v>123997.91390792929</v>
      </c>
      <c r="J194" s="91">
        <f>'Grunddaten § 2 SPU_40% PLAN'!$F$12*'bezirksw Umlage § 2 PLAN'!E194</f>
        <v>21198.22611498828</v>
      </c>
      <c r="K194" s="91">
        <f>'Grunddaten § 2 SPU_40% PLAN'!$G$12*'bezirksw Umlage § 2 PLAN'!E194</f>
        <v>41352.808992953578</v>
      </c>
      <c r="L194" s="91">
        <f>'Grunddaten § 2 SPU_40% PLAN'!$H$12*'bezirksw Umlage § 2 PLAN'!E194</f>
        <v>758.07127899723469</v>
      </c>
      <c r="M194" s="91">
        <f>'Grunddaten § 2 SPU_40% PLAN'!$I$12*'bezirksw Umlage § 2 PLAN'!E194</f>
        <v>422.34807725433683</v>
      </c>
      <c r="N194" s="83"/>
      <c r="O194" s="83"/>
    </row>
    <row r="195" spans="1:15" x14ac:dyDescent="0.25">
      <c r="A195" s="82">
        <v>62032</v>
      </c>
      <c r="B195" s="82" t="s">
        <v>197</v>
      </c>
      <c r="C195" s="82" t="s">
        <v>191</v>
      </c>
      <c r="D195" s="83">
        <v>1501412.75</v>
      </c>
      <c r="E195" s="11">
        <f t="shared" si="8"/>
        <v>1.3783755938038383E-2</v>
      </c>
      <c r="F195" s="91">
        <f>'Grunddaten § 2 SPU_40% PLAN'!$B$12*'bezirksw Umlage § 2 PLAN'!E195</f>
        <v>1069.0681105542569</v>
      </c>
      <c r="G195" s="91">
        <f>'Grunddaten § 2 SPU_40% PLAN'!$C$12*'bezirksw Umlage § 2 PLAN'!E195</f>
        <v>158199.84771505222</v>
      </c>
      <c r="H195" s="91">
        <f>'Grunddaten § 2 SPU_40% PLAN'!$D$12*'bezirksw Umlage § 2 PLAN'!E195</f>
        <v>4242.8302776715136</v>
      </c>
      <c r="I195" s="91">
        <f>'Grunddaten § 2 SPU_40% PLAN'!$E$12*'bezirksw Umlage § 2 PLAN'!E195</f>
        <v>164947.45055931772</v>
      </c>
      <c r="J195" s="91">
        <f>'Grunddaten § 2 SPU_40% PLAN'!$F$12*'bezirksw Umlage § 2 PLAN'!E195</f>
        <v>28198.807898038925</v>
      </c>
      <c r="K195" s="91">
        <f>'Grunddaten § 2 SPU_40% PLAN'!$G$12*'bezirksw Umlage § 2 PLAN'!E195</f>
        <v>55009.315897998626</v>
      </c>
      <c r="L195" s="91">
        <f>'Grunddaten § 2 SPU_40% PLAN'!$H$12*'bezirksw Umlage § 2 PLAN'!E195</f>
        <v>1008.4195844268882</v>
      </c>
      <c r="M195" s="91">
        <f>'Grunddaten § 2 SPU_40% PLAN'!$I$12*'bezirksw Umlage § 2 PLAN'!E195</f>
        <v>561.82589203444445</v>
      </c>
      <c r="N195" s="83"/>
      <c r="O195" s="83"/>
    </row>
    <row r="196" spans="1:15" x14ac:dyDescent="0.25">
      <c r="A196" s="82">
        <v>62034</v>
      </c>
      <c r="B196" s="82" t="s">
        <v>198</v>
      </c>
      <c r="C196" s="82" t="s">
        <v>191</v>
      </c>
      <c r="D196" s="83">
        <v>1592094.49</v>
      </c>
      <c r="E196" s="11">
        <f t="shared" si="8"/>
        <v>1.4616261837696324E-2</v>
      </c>
      <c r="F196" s="91">
        <f>'Grunddaten § 2 SPU_40% PLAN'!$B$12*'bezirksw Umlage § 2 PLAN'!E196</f>
        <v>1133.6372681317268</v>
      </c>
      <c r="G196" s="91">
        <f>'Grunddaten § 2 SPU_40% PLAN'!$C$12*'bezirksw Umlage § 2 PLAN'!E196</f>
        <v>167754.74023780186</v>
      </c>
      <c r="H196" s="91">
        <f>'Grunddaten § 2 SPU_40% PLAN'!$D$12*'bezirksw Umlage § 2 PLAN'!E196</f>
        <v>4499.0870812080075</v>
      </c>
      <c r="I196" s="91">
        <f>'Grunddaten § 2 SPU_40% PLAN'!$E$12*'bezirksw Umlage § 2 PLAN'!E196</f>
        <v>174909.88215934436</v>
      </c>
      <c r="J196" s="91">
        <f>'Grunddaten § 2 SPU_40% PLAN'!$F$12*'bezirksw Umlage § 2 PLAN'!E196</f>
        <v>29901.948467559141</v>
      </c>
      <c r="K196" s="91">
        <f>'Grunddaten § 2 SPU_40% PLAN'!$G$12*'bezirksw Umlage § 2 PLAN'!E196</f>
        <v>58331.747042825504</v>
      </c>
      <c r="L196" s="91">
        <f>'Grunddaten § 2 SPU_40% PLAN'!$H$12*'bezirksw Umlage § 2 PLAN'!E196</f>
        <v>1069.3257160458631</v>
      </c>
      <c r="M196" s="91">
        <f>'Grunddaten § 2 SPU_40% PLAN'!$I$12*'bezirksw Umlage § 2 PLAN'!E196</f>
        <v>595.75883250450215</v>
      </c>
      <c r="N196" s="83"/>
      <c r="O196" s="83"/>
    </row>
    <row r="197" spans="1:15" x14ac:dyDescent="0.25">
      <c r="A197" s="82">
        <v>62036</v>
      </c>
      <c r="B197" s="82" t="s">
        <v>199</v>
      </c>
      <c r="C197" s="82" t="s">
        <v>191</v>
      </c>
      <c r="D197" s="83">
        <v>1763150.91</v>
      </c>
      <c r="E197" s="11">
        <f t="shared" si="8"/>
        <v>1.61866494242641E-2</v>
      </c>
      <c r="F197" s="91">
        <f>'Grunddaten § 2 SPU_40% PLAN'!$B$12*'bezirksw Umlage § 2 PLAN'!E197</f>
        <v>1255.4365293459236</v>
      </c>
      <c r="G197" s="91">
        <f>'Grunddaten § 2 SPU_40% PLAN'!$C$12*'bezirksw Umlage § 2 PLAN'!E197</f>
        <v>185778.49792514136</v>
      </c>
      <c r="H197" s="91">
        <f>'Grunddaten § 2 SPU_40% PLAN'!$D$12*'bezirksw Umlage § 2 PLAN'!E197</f>
        <v>4982.4740498920655</v>
      </c>
      <c r="I197" s="91">
        <f>'Grunddaten § 2 SPU_40% PLAN'!$E$12*'bezirksw Umlage § 2 PLAN'!E197</f>
        <v>193702.39633028363</v>
      </c>
      <c r="J197" s="91">
        <f>'Grunddaten § 2 SPU_40% PLAN'!$F$12*'bezirksw Umlage § 2 PLAN'!E197</f>
        <v>33114.647392159495</v>
      </c>
      <c r="K197" s="91">
        <f>'Grunddaten § 2 SPU_40% PLAN'!$G$12*'bezirksw Umlage § 2 PLAN'!E197</f>
        <v>64598.97545430711</v>
      </c>
      <c r="L197" s="91">
        <f>'Grunddaten § 2 SPU_40% PLAN'!$H$12*'bezirksw Umlage § 2 PLAN'!E197</f>
        <v>1184.2152718791615</v>
      </c>
      <c r="M197" s="91">
        <f>'Grunddaten § 2 SPU_40% PLAN'!$I$12*'bezirksw Umlage § 2 PLAN'!E197</f>
        <v>659.76783053300471</v>
      </c>
      <c r="N197" s="83"/>
      <c r="O197" s="83"/>
    </row>
    <row r="198" spans="1:15" x14ac:dyDescent="0.25">
      <c r="A198" s="82">
        <v>62038</v>
      </c>
      <c r="B198" s="82" t="s">
        <v>200</v>
      </c>
      <c r="C198" s="82" t="s">
        <v>191</v>
      </c>
      <c r="D198" s="83">
        <v>12708035.51</v>
      </c>
      <c r="E198" s="11">
        <f t="shared" si="8"/>
        <v>0.11666642628535367</v>
      </c>
      <c r="F198" s="91">
        <f>'Grunddaten § 2 SPU_40% PLAN'!$B$12*'bezirksw Umlage § 2 PLAN'!E198</f>
        <v>9048.6480226920303</v>
      </c>
      <c r="G198" s="91">
        <f>'Grunddaten § 2 SPU_40% PLAN'!$C$12*'bezirksw Umlage § 2 PLAN'!E198</f>
        <v>1339011.7290794796</v>
      </c>
      <c r="H198" s="91">
        <f>'Grunddaten § 2 SPU_40% PLAN'!$D$12*'bezirksw Umlage § 2 PLAN'!E198</f>
        <v>35911.535872832283</v>
      </c>
      <c r="I198" s="91">
        <f>'Grunddaten § 2 SPU_40% PLAN'!$E$12*'bezirksw Umlage § 2 PLAN'!E198</f>
        <v>1396123.7900715703</v>
      </c>
      <c r="J198" s="91">
        <f>'Grunddaten § 2 SPU_40% PLAN'!$F$12*'bezirksw Umlage § 2 PLAN'!E198</f>
        <v>238676.17489457654</v>
      </c>
      <c r="K198" s="91">
        <f>'Grunddaten § 2 SPU_40% PLAN'!$G$12*'bezirksw Umlage § 2 PLAN'!E198</f>
        <v>465601.70733369229</v>
      </c>
      <c r="L198" s="91">
        <f>'Grunddaten § 2 SPU_40% PLAN'!$H$12*'bezirksw Umlage § 2 PLAN'!E198</f>
        <v>8535.3157470364749</v>
      </c>
      <c r="M198" s="91">
        <f>'Grunddaten § 2 SPU_40% PLAN'!$I$12*'bezirksw Umlage § 2 PLAN'!E198</f>
        <v>4755.3235353910159</v>
      </c>
      <c r="N198" s="83"/>
      <c r="O198" s="83"/>
    </row>
    <row r="199" spans="1:15" x14ac:dyDescent="0.25">
      <c r="A199" s="82">
        <v>62039</v>
      </c>
      <c r="B199" s="82" t="s">
        <v>201</v>
      </c>
      <c r="C199" s="82" t="s">
        <v>191</v>
      </c>
      <c r="D199" s="83">
        <v>2354290.38</v>
      </c>
      <c r="E199" s="11">
        <f t="shared" si="8"/>
        <v>2.1613619576090346E-2</v>
      </c>
      <c r="F199" s="91">
        <f>'Grunddaten § 2 SPU_40% PLAN'!$B$12*'bezirksw Umlage § 2 PLAN'!E199</f>
        <v>1676.3523343215672</v>
      </c>
      <c r="G199" s="91">
        <f>'Grunddaten § 2 SPU_40% PLAN'!$C$12*'bezirksw Umlage § 2 PLAN'!E199</f>
        <v>248065.28357576052</v>
      </c>
      <c r="H199" s="91">
        <f>'Grunddaten § 2 SPU_40% PLAN'!$D$12*'bezirksw Umlage § 2 PLAN'!E199</f>
        <v>6652.9703485565669</v>
      </c>
      <c r="I199" s="91">
        <f>'Grunddaten § 2 SPU_40% PLAN'!$E$12*'bezirksw Umlage § 2 PLAN'!E199</f>
        <v>258645.86274315795</v>
      </c>
      <c r="J199" s="91">
        <f>'Grunddaten § 2 SPU_40% PLAN'!$F$12*'bezirksw Umlage § 2 PLAN'!E199</f>
        <v>44217.142928765628</v>
      </c>
      <c r="K199" s="91">
        <f>'Grunddaten § 2 SPU_40% PLAN'!$G$12*'bezirksw Umlage § 2 PLAN'!E199</f>
        <v>86257.36209382744</v>
      </c>
      <c r="L199" s="91">
        <f>'Grunddaten § 2 SPU_40% PLAN'!$H$12*'bezirksw Umlage § 2 PLAN'!E199</f>
        <v>1581.2524081867698</v>
      </c>
      <c r="M199" s="91">
        <f>'Grunddaten § 2 SPU_40% PLAN'!$I$12*'bezirksw Umlage § 2 PLAN'!E199</f>
        <v>880.97113392144252</v>
      </c>
      <c r="N199" s="83"/>
      <c r="O199" s="83"/>
    </row>
    <row r="200" spans="1:15" x14ac:dyDescent="0.25">
      <c r="A200" s="82">
        <v>62040</v>
      </c>
      <c r="B200" s="82" t="s">
        <v>202</v>
      </c>
      <c r="C200" s="82" t="s">
        <v>191</v>
      </c>
      <c r="D200" s="83">
        <v>16119962.57</v>
      </c>
      <c r="E200" s="11">
        <f t="shared" si="8"/>
        <v>0.14798970489307087</v>
      </c>
      <c r="F200" s="91">
        <f>'Grunddaten § 2 SPU_40% PLAN'!$B$12*'bezirksw Umlage § 2 PLAN'!E200</f>
        <v>11478.081511506576</v>
      </c>
      <c r="G200" s="91">
        <f>'Grunddaten § 2 SPU_40% PLAN'!$C$12*'bezirksw Umlage § 2 PLAN'!E200</f>
        <v>1698517.3622285691</v>
      </c>
      <c r="H200" s="91">
        <f>'Grunddaten § 2 SPU_40% PLAN'!$D$12*'bezirksw Umlage § 2 PLAN'!E200</f>
        <v>45553.273253425825</v>
      </c>
      <c r="I200" s="91">
        <f>'Grunddaten § 2 SPU_40% PLAN'!$E$12*'bezirksw Umlage § 2 PLAN'!E200</f>
        <v>1770963.2005144004</v>
      </c>
      <c r="J200" s="91">
        <f>'Grunddaten § 2 SPU_40% PLAN'!$F$12*'bezirksw Umlage § 2 PLAN'!E200</f>
        <v>302757.33827024436</v>
      </c>
      <c r="K200" s="91">
        <f>'Grunddaten § 2 SPU_40% PLAN'!$G$12*'bezirksw Umlage § 2 PLAN'!E200</f>
        <v>590609.15346365864</v>
      </c>
      <c r="L200" s="91">
        <f>'Grunddaten § 2 SPU_40% PLAN'!$H$12*'bezirksw Umlage § 2 PLAN'!E200</f>
        <v>10826.926809977065</v>
      </c>
      <c r="M200" s="91">
        <f>'Grunddaten § 2 SPU_40% PLAN'!$I$12*'bezirksw Umlage § 2 PLAN'!E200</f>
        <v>6032.0603714415683</v>
      </c>
      <c r="N200" s="83"/>
      <c r="O200" s="83"/>
    </row>
    <row r="201" spans="1:15" x14ac:dyDescent="0.25">
      <c r="A201" s="82">
        <v>62041</v>
      </c>
      <c r="B201" s="82" t="s">
        <v>203</v>
      </c>
      <c r="C201" s="82" t="s">
        <v>191</v>
      </c>
      <c r="D201" s="83">
        <v>19879338.559999999</v>
      </c>
      <c r="E201" s="11">
        <f t="shared" si="8"/>
        <v>0.18250274677677766</v>
      </c>
      <c r="F201" s="91">
        <f>'Grunddaten § 2 SPU_40% PLAN'!$B$12*'bezirksw Umlage § 2 PLAN'!E201</f>
        <v>14154.913040006875</v>
      </c>
      <c r="G201" s="91">
        <f>'Grunddaten § 2 SPU_40% PLAN'!$C$12*'bezirksw Umlage § 2 PLAN'!E201</f>
        <v>2094632.7602905766</v>
      </c>
      <c r="H201" s="91">
        <f>'Grunddaten § 2 SPU_40% PLAN'!$D$12*'bezirksw Umlage § 2 PLAN'!E201</f>
        <v>56176.86378542531</v>
      </c>
      <c r="I201" s="91">
        <f>'Grunddaten § 2 SPU_40% PLAN'!$E$12*'bezirksw Umlage § 2 PLAN'!E201</f>
        <v>2183973.8701283429</v>
      </c>
      <c r="J201" s="91">
        <f>'Grunddaten § 2 SPU_40% PLAN'!$F$12*'bezirksw Umlage § 2 PLAN'!E201</f>
        <v>373364.11935593176</v>
      </c>
      <c r="K201" s="91">
        <f>'Grunddaten § 2 SPU_40% PLAN'!$G$12*'bezirksw Umlage § 2 PLAN'!E201</f>
        <v>728346.5620565064</v>
      </c>
      <c r="L201" s="91">
        <f>'Grunddaten § 2 SPU_40% PLAN'!$H$12*'bezirksw Umlage § 2 PLAN'!E201</f>
        <v>13351.900954189054</v>
      </c>
      <c r="M201" s="91">
        <f>'Grunddaten § 2 SPU_40% PLAN'!$I$12*'bezirksw Umlage § 2 PLAN'!E201</f>
        <v>7438.811958621458</v>
      </c>
      <c r="N201" s="83"/>
      <c r="O201" s="83"/>
    </row>
    <row r="202" spans="1:15" x14ac:dyDescent="0.25">
      <c r="A202" s="82">
        <v>62042</v>
      </c>
      <c r="B202" s="82" t="s">
        <v>204</v>
      </c>
      <c r="C202" s="82" t="s">
        <v>191</v>
      </c>
      <c r="D202" s="83">
        <v>5521691.0700000003</v>
      </c>
      <c r="E202" s="11">
        <f t="shared" si="8"/>
        <v>5.0692017950510961E-2</v>
      </c>
      <c r="F202" s="91">
        <f>'Grunddaten § 2 SPU_40% PLAN'!$B$12*'bezirksw Umlage § 2 PLAN'!E202</f>
        <v>3931.67291224163</v>
      </c>
      <c r="G202" s="91">
        <f>'Grunddaten § 2 SPU_40% PLAN'!$C$12*'bezirksw Umlage § 2 PLAN'!E202</f>
        <v>581805.82681448781</v>
      </c>
      <c r="H202" s="91">
        <f>'Grunddaten § 2 SPU_40% PLAN'!$D$12*'bezirksw Umlage § 2 PLAN'!E202</f>
        <v>15603.702616581897</v>
      </c>
      <c r="I202" s="91">
        <f>'Grunddaten § 2 SPU_40% PLAN'!$E$12*'bezirksw Umlage § 2 PLAN'!E202</f>
        <v>606621.24041017459</v>
      </c>
      <c r="J202" s="91">
        <f>'Grunddaten § 2 SPU_40% PLAN'!$F$12*'bezirksw Umlage § 2 PLAN'!E202</f>
        <v>103705.73032315532</v>
      </c>
      <c r="K202" s="91">
        <f>'Grunddaten § 2 SPU_40% PLAN'!$G$12*'bezirksw Umlage § 2 PLAN'!E202</f>
        <v>202305.76059833518</v>
      </c>
      <c r="L202" s="91">
        <f>'Grunddaten § 2 SPU_40% PLAN'!$H$12*'bezirksw Umlage § 2 PLAN'!E202</f>
        <v>3708.6280332593819</v>
      </c>
      <c r="M202" s="91">
        <f>'Grunddaten § 2 SPU_40% PLAN'!$I$12*'bezirksw Umlage § 2 PLAN'!E202</f>
        <v>2066.206651662827</v>
      </c>
      <c r="N202" s="83"/>
      <c r="O202" s="83"/>
    </row>
    <row r="203" spans="1:15" x14ac:dyDescent="0.25">
      <c r="A203" s="82">
        <v>62043</v>
      </c>
      <c r="B203" s="82" t="s">
        <v>205</v>
      </c>
      <c r="C203" s="82" t="s">
        <v>191</v>
      </c>
      <c r="D203" s="83">
        <v>4525784.9000000004</v>
      </c>
      <c r="E203" s="11">
        <f t="shared" si="8"/>
        <v>4.1549077353751962E-2</v>
      </c>
      <c r="F203" s="91">
        <f>'Grunddaten § 2 SPU_40% PLAN'!$B$12*'bezirksw Umlage § 2 PLAN'!E203</f>
        <v>3222.546439557002</v>
      </c>
      <c r="G203" s="91">
        <f>'Grunddaten § 2 SPU_40% PLAN'!$C$12*'bezirksw Umlage § 2 PLAN'!E203</f>
        <v>476869.85605462786</v>
      </c>
      <c r="H203" s="91">
        <f>'Grunddaten § 2 SPU_40% PLAN'!$D$12*'bezirksw Umlage § 2 PLAN'!E203</f>
        <v>12789.379338858384</v>
      </c>
      <c r="I203" s="91">
        <f>'Grunddaten § 2 SPU_40% PLAN'!$E$12*'bezirksw Umlage § 2 PLAN'!E203</f>
        <v>497209.49887687899</v>
      </c>
      <c r="J203" s="91">
        <f>'Grunddaten § 2 SPU_40% PLAN'!$F$12*'bezirksw Umlage § 2 PLAN'!E203</f>
        <v>85001.102450305771</v>
      </c>
      <c r="K203" s="91">
        <f>'Grunddaten § 2 SPU_40% PLAN'!$G$12*'bezirksw Umlage § 2 PLAN'!E203</f>
        <v>165817.38182954164</v>
      </c>
      <c r="L203" s="91">
        <f>'Grunddaten § 2 SPU_40% PLAN'!$H$12*'bezirksw Umlage § 2 PLAN'!E203</f>
        <v>3039.7304992004933</v>
      </c>
      <c r="M203" s="91">
        <f>'Grunddaten § 2 SPU_40% PLAN'!$I$12*'bezirksw Umlage § 2 PLAN'!E203</f>
        <v>1693.5403929389299</v>
      </c>
      <c r="N203" s="83"/>
      <c r="O203" s="83"/>
    </row>
    <row r="204" spans="1:15" x14ac:dyDescent="0.25">
      <c r="A204" s="82">
        <v>62044</v>
      </c>
      <c r="B204" s="82" t="s">
        <v>206</v>
      </c>
      <c r="C204" s="82" t="s">
        <v>191</v>
      </c>
      <c r="D204" s="83">
        <v>3548834.31</v>
      </c>
      <c r="E204" s="11">
        <f t="shared" si="8"/>
        <v>3.2580158916045474E-2</v>
      </c>
      <c r="F204" s="91">
        <f>'Grunddaten § 2 SPU_40% PLAN'!$B$12*'bezirksw Umlage § 2 PLAN'!E204</f>
        <v>2526.9171255284868</v>
      </c>
      <c r="G204" s="91">
        <f>'Grunddaten § 2 SPU_40% PLAN'!$C$12*'bezirksw Umlage § 2 PLAN'!E204</f>
        <v>373931.18408509088</v>
      </c>
      <c r="H204" s="91">
        <f>'Grunddaten § 2 SPU_40% PLAN'!$D$12*'bezirksw Umlage § 2 PLAN'!E204</f>
        <v>10028.622482996429</v>
      </c>
      <c r="I204" s="91">
        <f>'Grunddaten § 2 SPU_40% PLAN'!$E$12*'bezirksw Umlage § 2 PLAN'!E204</f>
        <v>389880.24571653298</v>
      </c>
      <c r="J204" s="91">
        <f>'Grunddaten § 2 SPU_40% PLAN'!$F$12*'bezirksw Umlage § 2 PLAN'!E204</f>
        <v>66652.489110445837</v>
      </c>
      <c r="K204" s="91">
        <f>'Grunddaten § 2 SPU_40% PLAN'!$G$12*'bezirksw Umlage § 2 PLAN'!E204</f>
        <v>130023.50461486756</v>
      </c>
      <c r="L204" s="91">
        <f>'Grunddaten § 2 SPU_40% PLAN'!$H$12*'bezirksw Umlage § 2 PLAN'!E204</f>
        <v>2383.5644262978867</v>
      </c>
      <c r="M204" s="91">
        <f>'Grunddaten § 2 SPU_40% PLAN'!$I$12*'bezirksw Umlage § 2 PLAN'!E204</f>
        <v>1327.9672774180135</v>
      </c>
      <c r="N204" s="83"/>
      <c r="O204" s="83"/>
    </row>
    <row r="205" spans="1:15" x14ac:dyDescent="0.25">
      <c r="A205" s="82">
        <v>62045</v>
      </c>
      <c r="B205" s="82" t="s">
        <v>207</v>
      </c>
      <c r="C205" s="82" t="s">
        <v>191</v>
      </c>
      <c r="D205" s="83">
        <v>2501681.13</v>
      </c>
      <c r="E205" s="11">
        <f t="shared" si="8"/>
        <v>2.2966743908839241E-2</v>
      </c>
      <c r="F205" s="91">
        <f>'Grunddaten § 2 SPU_40% PLAN'!$B$12*'bezirksw Umlage § 2 PLAN'!E205</f>
        <v>1781.3006575695715</v>
      </c>
      <c r="G205" s="91">
        <f>'Grunddaten § 2 SPU_40% PLAN'!$C$12*'bezirksw Umlage § 2 PLAN'!E205</f>
        <v>263595.45288104139</v>
      </c>
      <c r="H205" s="91">
        <f>'Grunddaten § 2 SPU_40% PLAN'!$D$12*'bezirksw Umlage § 2 PLAN'!E205</f>
        <v>7069.4806897327117</v>
      </c>
      <c r="I205" s="91">
        <f>'Grunddaten § 2 SPU_40% PLAN'!$E$12*'bezirksw Umlage § 2 PLAN'!E205</f>
        <v>274838.43100829743</v>
      </c>
      <c r="J205" s="91">
        <f>'Grunddaten § 2 SPU_40% PLAN'!$F$12*'bezirksw Umlage § 2 PLAN'!E205</f>
        <v>46985.364688703317</v>
      </c>
      <c r="K205" s="91">
        <f>'Grunddaten § 2 SPU_40% PLAN'!$G$12*'bezirksw Umlage § 2 PLAN'!E205</f>
        <v>91657.518930908351</v>
      </c>
      <c r="L205" s="91">
        <f>'Grunddaten § 2 SPU_40% PLAN'!$H$12*'bezirksw Umlage § 2 PLAN'!E205</f>
        <v>1680.246984370679</v>
      </c>
      <c r="M205" s="91">
        <f>'Grunddaten § 2 SPU_40% PLAN'!$I$12*'bezirksw Umlage § 2 PLAN'!E205</f>
        <v>936.12448172428742</v>
      </c>
      <c r="N205" s="83"/>
      <c r="O205" s="83"/>
    </row>
    <row r="206" spans="1:15" x14ac:dyDescent="0.25">
      <c r="A206" s="82">
        <v>62046</v>
      </c>
      <c r="B206" s="82" t="s">
        <v>208</v>
      </c>
      <c r="C206" s="82" t="s">
        <v>191</v>
      </c>
      <c r="D206" s="83">
        <v>3458547.92</v>
      </c>
      <c r="E206" s="11">
        <f t="shared" si="8"/>
        <v>3.1751282536591152E-2</v>
      </c>
      <c r="F206" s="91">
        <f>'Grunddaten § 2 SPU_40% PLAN'!$B$12*'bezirksw Umlage § 2 PLAN'!E206</f>
        <v>2462.6294735380097</v>
      </c>
      <c r="G206" s="91">
        <f>'Grunddaten § 2 SPU_40% PLAN'!$C$12*'bezirksw Umlage § 2 PLAN'!E206</f>
        <v>364417.94853494526</v>
      </c>
      <c r="H206" s="91">
        <f>'Grunddaten § 2 SPU_40% PLAN'!$D$12*'bezirksw Umlage § 2 PLAN'!E206</f>
        <v>9773.4828958618054</v>
      </c>
      <c r="I206" s="91">
        <f>'Grunddaten § 2 SPU_40% PLAN'!$E$12*'bezirksw Umlage § 2 PLAN'!E206</f>
        <v>379961.24785887898</v>
      </c>
      <c r="J206" s="91">
        <f>'Grunddaten § 2 SPU_40% PLAN'!$F$12*'bezirksw Umlage § 2 PLAN'!E206</f>
        <v>64956.773813358181</v>
      </c>
      <c r="K206" s="91">
        <f>'Grunddaten § 2 SPU_40% PLAN'!$G$12*'bezirksw Umlage § 2 PLAN'!E206</f>
        <v>126715.5584496309</v>
      </c>
      <c r="L206" s="91">
        <f>'Grunddaten § 2 SPU_40% PLAN'!$H$12*'bezirksw Umlage § 2 PLAN'!E206</f>
        <v>2322.9238303770085</v>
      </c>
      <c r="M206" s="91">
        <f>'Grunddaten § 2 SPU_40% PLAN'!$I$12*'bezirksw Umlage § 2 PLAN'!E206</f>
        <v>1294.1822761914555</v>
      </c>
      <c r="N206" s="83"/>
      <c r="O206" s="83"/>
    </row>
    <row r="207" spans="1:15" x14ac:dyDescent="0.25">
      <c r="A207" s="82">
        <v>62047</v>
      </c>
      <c r="B207" s="82" t="s">
        <v>209</v>
      </c>
      <c r="C207" s="82" t="s">
        <v>191</v>
      </c>
      <c r="D207" s="83">
        <v>8868390.8100000005</v>
      </c>
      <c r="E207" s="11">
        <f t="shared" si="8"/>
        <v>8.1416475574876093E-2</v>
      </c>
      <c r="F207" s="91">
        <f>'Grunddaten § 2 SPU_40% PLAN'!$B$12*'bezirksw Umlage § 2 PLAN'!E207</f>
        <v>6314.6618455873895</v>
      </c>
      <c r="G207" s="91">
        <f>'Grunddaten § 2 SPU_40% PLAN'!$C$12*'bezirksw Umlage § 2 PLAN'!E207</f>
        <v>934438.63162849052</v>
      </c>
      <c r="H207" s="91">
        <f>'Grunddaten § 2 SPU_40% PLAN'!$D$12*'bezirksw Umlage § 2 PLAN'!E207</f>
        <v>25061.114635460373</v>
      </c>
      <c r="I207" s="91">
        <f>'Grunddaten § 2 SPU_40% PLAN'!$E$12*'bezirksw Umlage § 2 PLAN'!E207</f>
        <v>974294.67990942718</v>
      </c>
      <c r="J207" s="91">
        <f>'Grunddaten § 2 SPU_40% PLAN'!$F$12*'bezirksw Umlage § 2 PLAN'!E207</f>
        <v>166561.82573108151</v>
      </c>
      <c r="K207" s="91">
        <f>'Grunddaten § 2 SPU_40% PLAN'!$G$12*'bezirksw Umlage § 2 PLAN'!E207</f>
        <v>324923.38404226152</v>
      </c>
      <c r="L207" s="91">
        <f>'Grunddaten § 2 SPU_40% PLAN'!$H$12*'bezirksw Umlage § 2 PLAN'!E207</f>
        <v>5956.4293530579353</v>
      </c>
      <c r="M207" s="91">
        <f>'Grunddaten § 2 SPU_40% PLAN'!$I$12*'bezirksw Umlage § 2 PLAN'!E207</f>
        <v>3318.5355444319493</v>
      </c>
      <c r="N207" s="83"/>
      <c r="O207" s="83"/>
    </row>
    <row r="208" spans="1:15" x14ac:dyDescent="0.25">
      <c r="A208" s="82">
        <v>62048</v>
      </c>
      <c r="B208" s="82" t="s">
        <v>210</v>
      </c>
      <c r="C208" s="82" t="s">
        <v>191</v>
      </c>
      <c r="D208" s="83">
        <v>6474260.3200000003</v>
      </c>
      <c r="E208" s="11">
        <f t="shared" si="8"/>
        <v>5.9437102908714672E-2</v>
      </c>
      <c r="F208" s="91">
        <f>'Grunddaten § 2 SPU_40% PLAN'!$B$12*'bezirksw Umlage § 2 PLAN'!E208</f>
        <v>4609.9417015999097</v>
      </c>
      <c r="G208" s="91">
        <f>'Grunddaten § 2 SPU_40% PLAN'!$C$12*'bezirksw Umlage § 2 PLAN'!E208</f>
        <v>682175.50216727913</v>
      </c>
      <c r="H208" s="91">
        <f>'Grunddaten § 2 SPU_40% PLAN'!$D$12*'bezirksw Umlage § 2 PLAN'!E208</f>
        <v>18295.560438808894</v>
      </c>
      <c r="I208" s="91">
        <f>'Grunddaten § 2 SPU_40% PLAN'!$E$12*'bezirksw Umlage § 2 PLAN'!E208</f>
        <v>711271.92308800668</v>
      </c>
      <c r="J208" s="91">
        <f>'Grunddaten § 2 SPU_40% PLAN'!$F$12*'bezirksw Umlage § 2 PLAN'!E208</f>
        <v>121596.42513064848</v>
      </c>
      <c r="K208" s="91">
        <f>'Grunddaten § 2 SPU_40% PLAN'!$G$12*'bezirksw Umlage § 2 PLAN'!E208</f>
        <v>237206.3452563312</v>
      </c>
      <c r="L208" s="91">
        <f>'Grunddaten § 2 SPU_40% PLAN'!$H$12*'bezirksw Umlage § 2 PLAN'!E208</f>
        <v>4348.4184488015653</v>
      </c>
      <c r="M208" s="91">
        <f>'Grunddaten § 2 SPU_40% PLAN'!$I$12*'bezirksw Umlage § 2 PLAN'!E208</f>
        <v>2422.6563145592099</v>
      </c>
      <c r="N208" s="83"/>
      <c r="O208" s="83"/>
    </row>
    <row r="209" spans="1:15" x14ac:dyDescent="0.25">
      <c r="A209" s="82">
        <v>62105</v>
      </c>
      <c r="B209" s="82" t="s">
        <v>211</v>
      </c>
      <c r="C209" s="82" t="s">
        <v>212</v>
      </c>
      <c r="D209" s="83">
        <v>2328911.9500000002</v>
      </c>
      <c r="E209" s="11">
        <f>D209/SUM($D$209:$D$227)</f>
        <v>1.4542115122487575E-2</v>
      </c>
      <c r="F209" s="91">
        <f>'Grunddaten § 2 SPU_40% PLAN'!$B$13*'bezirksw Umlage § 2 PLAN'!E209</f>
        <v>1959.1137493015262</v>
      </c>
      <c r="G209" s="91">
        <f>'Grunddaten § 2 SPU_40% PLAN'!$C$13*'bezirksw Umlage § 2 PLAN'!E209</f>
        <v>219232.74957877956</v>
      </c>
      <c r="H209" s="91">
        <f>'Grunddaten § 2 SPU_40% PLAN'!$D$13*'bezirksw Umlage § 2 PLAN'!E209</f>
        <v>8354.448950497821</v>
      </c>
      <c r="I209" s="91">
        <f>'Grunddaten § 2 SPU_40% PLAN'!$E$13*'bezirksw Umlage § 2 PLAN'!E209</f>
        <v>250697.92112721721</v>
      </c>
      <c r="J209" s="91">
        <f>'Grunddaten § 2 SPU_40% PLAN'!$F$13*'bezirksw Umlage § 2 PLAN'!E209</f>
        <v>40355.532834112819</v>
      </c>
      <c r="K209" s="91">
        <f>'Grunddaten § 2 SPU_40% PLAN'!$G$13*'bezirksw Umlage § 2 PLAN'!E209</f>
        <v>68473.003265744992</v>
      </c>
      <c r="L209" s="91">
        <f>'Grunddaten § 2 SPU_40% PLAN'!$H$13*'bezirksw Umlage § 2 PLAN'!E209</f>
        <v>899.28439917463163</v>
      </c>
      <c r="M209" s="91">
        <f>'Grunddaten § 2 SPU_40% PLAN'!$I$13*'bezirksw Umlage § 2 PLAN'!E209</f>
        <v>1010.9678433153363</v>
      </c>
      <c r="N209" s="83"/>
      <c r="O209" s="83"/>
    </row>
    <row r="210" spans="1:15" x14ac:dyDescent="0.25">
      <c r="A210" s="82">
        <v>62115</v>
      </c>
      <c r="B210" s="82" t="s">
        <v>213</v>
      </c>
      <c r="C210" s="82" t="s">
        <v>212</v>
      </c>
      <c r="D210" s="83">
        <v>7405370.7300000004</v>
      </c>
      <c r="E210" s="11">
        <f t="shared" ref="E210:E227" si="9">D210/SUM($D$209:$D$227)</f>
        <v>4.6240371466323517E-2</v>
      </c>
      <c r="F210" s="91">
        <f>'Grunddaten § 2 SPU_40% PLAN'!$B$13*'bezirksw Umlage § 2 PLAN'!E210</f>
        <v>6229.5028439431044</v>
      </c>
      <c r="G210" s="91">
        <f>'Grunddaten § 2 SPU_40% PLAN'!$C$13*'bezirksw Umlage § 2 PLAN'!E210</f>
        <v>697106.55518260971</v>
      </c>
      <c r="H210" s="91">
        <f>'Grunddaten § 2 SPU_40% PLAN'!$D$13*'bezirksw Umlage § 2 PLAN'!E210</f>
        <v>26565.105530630208</v>
      </c>
      <c r="I210" s="91">
        <f>'Grunddaten § 2 SPU_40% PLAN'!$E$13*'bezirksw Umlage § 2 PLAN'!E210</f>
        <v>797158.10947139631</v>
      </c>
      <c r="J210" s="91">
        <f>'Grunddaten § 2 SPU_40% PLAN'!$F$13*'bezirksw Umlage § 2 PLAN'!E210</f>
        <v>128320.73004876506</v>
      </c>
      <c r="K210" s="91">
        <f>'Grunddaten § 2 SPU_40% PLAN'!$G$13*'bezirksw Umlage § 2 PLAN'!E210</f>
        <v>217727.41308633093</v>
      </c>
      <c r="L210" s="91">
        <f>'Grunddaten § 2 SPU_40% PLAN'!$H$13*'bezirksw Umlage § 2 PLAN'!E210</f>
        <v>2859.5045714774465</v>
      </c>
      <c r="M210" s="91">
        <f>'Grunddaten § 2 SPU_40% PLAN'!$I$13*'bezirksw Umlage § 2 PLAN'!E210</f>
        <v>3214.6306243388108</v>
      </c>
      <c r="N210" s="83"/>
      <c r="O210" s="83"/>
    </row>
    <row r="211" spans="1:15" x14ac:dyDescent="0.25">
      <c r="A211" s="82">
        <v>62116</v>
      </c>
      <c r="B211" s="82" t="s">
        <v>214</v>
      </c>
      <c r="C211" s="82" t="s">
        <v>212</v>
      </c>
      <c r="D211" s="83">
        <v>5110540.6500000004</v>
      </c>
      <c r="E211" s="11">
        <f t="shared" si="9"/>
        <v>3.1911069231472008E-2</v>
      </c>
      <c r="F211" s="91">
        <f>'Grunddaten § 2 SPU_40% PLAN'!$B$13*'bezirksw Umlage § 2 PLAN'!E211</f>
        <v>4299.0592468639088</v>
      </c>
      <c r="G211" s="91">
        <f>'Grunddaten § 2 SPU_40% PLAN'!$C$13*'bezirksw Umlage § 2 PLAN'!E211</f>
        <v>481082.11155583762</v>
      </c>
      <c r="H211" s="91">
        <f>'Grunddaten § 2 SPU_40% PLAN'!$D$13*'bezirksw Umlage § 2 PLAN'!E211</f>
        <v>18332.917639874253</v>
      </c>
      <c r="I211" s="91">
        <f>'Grunddaten § 2 SPU_40% PLAN'!$E$13*'bezirksw Umlage § 2 PLAN'!E211</f>
        <v>550128.96335180779</v>
      </c>
      <c r="J211" s="91">
        <f>'Grunddaten § 2 SPU_40% PLAN'!$F$13*'bezirksw Umlage § 2 PLAN'!E211</f>
        <v>88555.770002873338</v>
      </c>
      <c r="K211" s="91">
        <f>'Grunddaten § 2 SPU_40% PLAN'!$G$13*'bezirksw Umlage § 2 PLAN'!E211</f>
        <v>150256.46058330909</v>
      </c>
      <c r="L211" s="91">
        <f>'Grunddaten § 2 SPU_40% PLAN'!$H$13*'bezirksw Umlage § 2 PLAN'!E211</f>
        <v>1973.3805212742291</v>
      </c>
      <c r="M211" s="91">
        <f>'Grunddaten § 2 SPU_40% PLAN'!$I$13*'bezirksw Umlage § 2 PLAN'!E211</f>
        <v>2218.4575329719341</v>
      </c>
      <c r="N211" s="83"/>
      <c r="O211" s="83"/>
    </row>
    <row r="212" spans="1:15" x14ac:dyDescent="0.25">
      <c r="A212" s="82">
        <v>62125</v>
      </c>
      <c r="B212" s="82" t="s">
        <v>215</v>
      </c>
      <c r="C212" s="82" t="s">
        <v>212</v>
      </c>
      <c r="D212" s="83">
        <v>3083235.3</v>
      </c>
      <c r="E212" s="11">
        <f t="shared" si="9"/>
        <v>1.9252236084888272E-2</v>
      </c>
      <c r="F212" s="91">
        <f>'Grunddaten § 2 SPU_40% PLAN'!$B$13*'bezirksw Umlage § 2 PLAN'!E212</f>
        <v>2593.6612453561479</v>
      </c>
      <c r="G212" s="91">
        <f>'Grunddaten § 2 SPU_40% PLAN'!$C$13*'bezirksw Umlage § 2 PLAN'!E212</f>
        <v>290241.17997133953</v>
      </c>
      <c r="H212" s="91">
        <f>'Grunddaten § 2 SPU_40% PLAN'!$D$13*'bezirksw Umlage § 2 PLAN'!E212</f>
        <v>11060.414678289075</v>
      </c>
      <c r="I212" s="91">
        <f>'Grunddaten § 2 SPU_40% PLAN'!$E$13*'bezirksw Umlage § 2 PLAN'!E212</f>
        <v>331897.7688512663</v>
      </c>
      <c r="J212" s="91">
        <f>'Grunddaten § 2 SPU_40% PLAN'!$F$13*'bezirksw Umlage § 2 PLAN'!E212</f>
        <v>53426.495314451749</v>
      </c>
      <c r="K212" s="91">
        <f>'Grunddaten § 2 SPU_40% PLAN'!$G$13*'bezirksw Umlage § 2 PLAN'!E212</f>
        <v>90651.078829304926</v>
      </c>
      <c r="L212" s="91">
        <f>'Grunddaten § 2 SPU_40% PLAN'!$H$13*'bezirksw Umlage § 2 PLAN'!E212</f>
        <v>1190.5582794894908</v>
      </c>
      <c r="M212" s="91">
        <f>'Grunddaten § 2 SPU_40% PLAN'!$I$13*'bezirksw Umlage § 2 PLAN'!E212</f>
        <v>1338.4154526214327</v>
      </c>
      <c r="N212" s="83"/>
      <c r="O212" s="83"/>
    </row>
    <row r="213" spans="1:15" x14ac:dyDescent="0.25">
      <c r="A213" s="82">
        <v>62128</v>
      </c>
      <c r="B213" s="82" t="s">
        <v>216</v>
      </c>
      <c r="C213" s="82" t="s">
        <v>212</v>
      </c>
      <c r="D213" s="83">
        <v>4894489.32</v>
      </c>
      <c r="E213" s="11">
        <f t="shared" si="9"/>
        <v>3.0562008648384466E-2</v>
      </c>
      <c r="F213" s="91">
        <f>'Grunddaten § 2 SPU_40% PLAN'!$B$13*'bezirksw Umlage § 2 PLAN'!E213</f>
        <v>4117.3138051103551</v>
      </c>
      <c r="G213" s="91">
        <f>'Grunddaten § 2 SPU_40% PLAN'!$C$13*'bezirksw Umlage § 2 PLAN'!E213</f>
        <v>460744.06179571158</v>
      </c>
      <c r="H213" s="91">
        <f>'Grunddaten § 2 SPU_40% PLAN'!$D$13*'bezirksw Umlage § 2 PLAN'!E213</f>
        <v>17557.881981195893</v>
      </c>
      <c r="I213" s="91">
        <f>'Grunddaten § 2 SPU_40% PLAN'!$E$13*'bezirksw Umlage § 2 PLAN'!E213</f>
        <v>526871.91437330504</v>
      </c>
      <c r="J213" s="91">
        <f>'Grunddaten § 2 SPU_40% PLAN'!$F$13*'bezirksw Umlage § 2 PLAN'!E213</f>
        <v>84812.018959958761</v>
      </c>
      <c r="K213" s="91">
        <f>'Grunddaten § 2 SPU_40% PLAN'!$G$13*'bezirksw Umlage § 2 PLAN'!E213</f>
        <v>143904.27392178308</v>
      </c>
      <c r="L213" s="91">
        <f>'Grunddaten § 2 SPU_40% PLAN'!$H$13*'bezirksw Umlage § 2 PLAN'!E213</f>
        <v>1889.9546148160953</v>
      </c>
      <c r="M213" s="91">
        <f>'Grunddaten § 2 SPU_40% PLAN'!$I$13*'bezirksw Umlage § 2 PLAN'!E213</f>
        <v>2124.6708412356879</v>
      </c>
      <c r="N213" s="83"/>
      <c r="O213" s="83"/>
    </row>
    <row r="214" spans="1:15" x14ac:dyDescent="0.25">
      <c r="A214" s="82">
        <v>62131</v>
      </c>
      <c r="B214" s="82" t="s">
        <v>217</v>
      </c>
      <c r="C214" s="82" t="s">
        <v>212</v>
      </c>
      <c r="D214" s="83">
        <v>3407057.87</v>
      </c>
      <c r="E214" s="11">
        <f t="shared" si="9"/>
        <v>2.1274238287332978E-2</v>
      </c>
      <c r="F214" s="91">
        <f>'Grunddaten § 2 SPU_40% PLAN'!$B$13*'bezirksw Umlage § 2 PLAN'!E214</f>
        <v>2866.0653820694988</v>
      </c>
      <c r="G214" s="91">
        <f>'Grunddaten § 2 SPU_40% PLAN'!$C$13*'bezirksw Umlage § 2 PLAN'!E214</f>
        <v>320724.3042460751</v>
      </c>
      <c r="H214" s="91">
        <f>'Grunddaten § 2 SPU_40% PLAN'!$D$13*'bezirksw Umlage § 2 PLAN'!E214</f>
        <v>12222.055473718892</v>
      </c>
      <c r="I214" s="91">
        <f>'Grunddaten § 2 SPU_40% PLAN'!$E$13*'bezirksw Umlage § 2 PLAN'!E214</f>
        <v>366755.95450017962</v>
      </c>
      <c r="J214" s="91">
        <f>'Grunddaten § 2 SPU_40% PLAN'!$F$13*'bezirksw Umlage § 2 PLAN'!E214</f>
        <v>59037.713186412002</v>
      </c>
      <c r="K214" s="91">
        <f>'Grunddaten § 2 SPU_40% PLAN'!$G$13*'bezirksw Umlage § 2 PLAN'!E214</f>
        <v>100171.87839973606</v>
      </c>
      <c r="L214" s="91">
        <f>'Grunddaten § 2 SPU_40% PLAN'!$H$13*'bezirksw Umlage § 2 PLAN'!E214</f>
        <v>1315.5988956886713</v>
      </c>
      <c r="M214" s="91">
        <f>'Grunddaten § 2 SPU_40% PLAN'!$I$13*'bezirksw Umlage § 2 PLAN'!E214</f>
        <v>1478.9850457353887</v>
      </c>
      <c r="N214" s="83"/>
      <c r="O214" s="83"/>
    </row>
    <row r="215" spans="1:15" x14ac:dyDescent="0.25">
      <c r="A215" s="82">
        <v>62132</v>
      </c>
      <c r="B215" s="82" t="s">
        <v>218</v>
      </c>
      <c r="C215" s="82" t="s">
        <v>212</v>
      </c>
      <c r="D215" s="83">
        <v>2165329.0499999998</v>
      </c>
      <c r="E215" s="11">
        <f t="shared" si="9"/>
        <v>1.3520676178061027E-2</v>
      </c>
      <c r="F215" s="91">
        <f>'Grunddaten § 2 SPU_40% PLAN'!$B$13*'bezirksw Umlage § 2 PLAN'!E215</f>
        <v>1821.5054947083815</v>
      </c>
      <c r="G215" s="91">
        <f>'Grunddaten § 2 SPU_40% PLAN'!$C$13*'bezirksw Umlage § 2 PLAN'!E215</f>
        <v>203833.82951609942</v>
      </c>
      <c r="H215" s="91">
        <f>'Grunddaten § 2 SPU_40% PLAN'!$D$13*'bezirksw Umlage § 2 PLAN'!E215</f>
        <v>7767.6320091255238</v>
      </c>
      <c r="I215" s="91">
        <f>'Grunddaten § 2 SPU_40% PLAN'!$E$13*'bezirksw Umlage § 2 PLAN'!E215</f>
        <v>233088.88573111239</v>
      </c>
      <c r="J215" s="91">
        <f>'Grunddaten § 2 SPU_40% PLAN'!$F$13*'bezirksw Umlage § 2 PLAN'!E215</f>
        <v>37520.958048213593</v>
      </c>
      <c r="K215" s="91">
        <f>'Grunddaten § 2 SPU_40% PLAN'!$G$13*'bezirksw Umlage § 2 PLAN'!E215</f>
        <v>63663.455852018153</v>
      </c>
      <c r="L215" s="91">
        <f>'Grunddaten § 2 SPU_40% PLAN'!$H$13*'bezirksw Umlage § 2 PLAN'!E215</f>
        <v>836.11861485129384</v>
      </c>
      <c r="M215" s="91">
        <f>'Grunddaten § 2 SPU_40% PLAN'!$I$13*'bezirksw Umlage § 2 PLAN'!E215</f>
        <v>939.95740789880256</v>
      </c>
      <c r="N215" s="83"/>
      <c r="O215" s="83"/>
    </row>
    <row r="216" spans="1:15" x14ac:dyDescent="0.25">
      <c r="A216" s="82">
        <v>62135</v>
      </c>
      <c r="B216" s="82" t="s">
        <v>219</v>
      </c>
      <c r="C216" s="82" t="s">
        <v>212</v>
      </c>
      <c r="D216" s="83">
        <v>2008607.77</v>
      </c>
      <c r="E216" s="11">
        <f t="shared" si="9"/>
        <v>1.2542082334741356E-2</v>
      </c>
      <c r="F216" s="91">
        <f>'Grunddaten § 2 SPU_40% PLAN'!$B$13*'bezirksw Umlage § 2 PLAN'!E216</f>
        <v>1689.6693321363555</v>
      </c>
      <c r="G216" s="91">
        <f>'Grunddaten § 2 SPU_40% PLAN'!$C$13*'bezirksw Umlage § 2 PLAN'!E216</f>
        <v>189080.82988813761</v>
      </c>
      <c r="H216" s="91">
        <f>'Grunddaten § 2 SPU_40% PLAN'!$D$13*'bezirksw Umlage § 2 PLAN'!E216</f>
        <v>7205.4295895721889</v>
      </c>
      <c r="I216" s="91">
        <f>'Grunddaten § 2 SPU_40% PLAN'!$E$13*'bezirksw Umlage § 2 PLAN'!E216</f>
        <v>216218.47588483352</v>
      </c>
      <c r="J216" s="91">
        <f>'Grunddaten § 2 SPU_40% PLAN'!$F$13*'bezirksw Umlage § 2 PLAN'!E216</f>
        <v>34805.281845494042</v>
      </c>
      <c r="K216" s="91">
        <f>'Grunddaten § 2 SPU_40% PLAN'!$G$13*'bezirksw Umlage § 2 PLAN'!E216</f>
        <v>59055.648881363144</v>
      </c>
      <c r="L216" s="91">
        <f>'Grunddaten § 2 SPU_40% PLAN'!$H$13*'bezirksw Umlage § 2 PLAN'!E216</f>
        <v>775.60237158040547</v>
      </c>
      <c r="M216" s="91">
        <f>'Grunddaten § 2 SPU_40% PLAN'!$I$13*'bezirksw Umlage § 2 PLAN'!E216</f>
        <v>871.925563911219</v>
      </c>
      <c r="N216" s="83"/>
      <c r="O216" s="83"/>
    </row>
    <row r="217" spans="1:15" x14ac:dyDescent="0.25">
      <c r="A217" s="82">
        <v>62138</v>
      </c>
      <c r="B217" s="82" t="s">
        <v>220</v>
      </c>
      <c r="C217" s="82" t="s">
        <v>212</v>
      </c>
      <c r="D217" s="83">
        <v>3213130.14</v>
      </c>
      <c r="E217" s="11">
        <f t="shared" si="9"/>
        <v>2.0063321157081364E-2</v>
      </c>
      <c r="F217" s="91">
        <f>'Grunddaten § 2 SPU_40% PLAN'!$B$13*'bezirksw Umlage § 2 PLAN'!E217</f>
        <v>2702.9306262820014</v>
      </c>
      <c r="G217" s="91">
        <f>'Grunddaten § 2 SPU_40% PLAN'!$C$13*'bezirksw Umlage § 2 PLAN'!E217</f>
        <v>302468.86549173697</v>
      </c>
      <c r="H217" s="91">
        <f>'Grunddaten § 2 SPU_40% PLAN'!$D$13*'bezirksw Umlage § 2 PLAN'!E217</f>
        <v>11526.383264913004</v>
      </c>
      <c r="I217" s="91">
        <f>'Grunddaten § 2 SPU_40% PLAN'!$E$13*'bezirksw Umlage § 2 PLAN'!E217</f>
        <v>345880.42128823476</v>
      </c>
      <c r="J217" s="91">
        <f>'Grunddaten § 2 SPU_40% PLAN'!$F$13*'bezirksw Umlage § 2 PLAN'!E217</f>
        <v>55677.321276593349</v>
      </c>
      <c r="K217" s="91">
        <f>'Grunddaten § 2 SPU_40% PLAN'!$G$13*'bezirksw Umlage § 2 PLAN'!E217</f>
        <v>94470.154000233306</v>
      </c>
      <c r="L217" s="91">
        <f>'Grunddaten § 2 SPU_40% PLAN'!$H$13*'bezirksw Umlage § 2 PLAN'!E217</f>
        <v>1240.7157803539114</v>
      </c>
      <c r="M217" s="91">
        <f>'Grunddaten § 2 SPU_40% PLAN'!$I$13*'bezirksw Umlage § 2 PLAN'!E217</f>
        <v>1394.8020868402964</v>
      </c>
      <c r="N217" s="83"/>
      <c r="O217" s="83"/>
    </row>
    <row r="218" spans="1:15" x14ac:dyDescent="0.25">
      <c r="A218" s="82">
        <v>62139</v>
      </c>
      <c r="B218" s="82" t="s">
        <v>221</v>
      </c>
      <c r="C218" s="82" t="s">
        <v>212</v>
      </c>
      <c r="D218" s="83">
        <v>26499160.350000001</v>
      </c>
      <c r="E218" s="11">
        <f t="shared" si="9"/>
        <v>0.16546518233931434</v>
      </c>
      <c r="F218" s="91">
        <f>'Grunddaten § 2 SPU_40% PLAN'!$B$13*'bezirksw Umlage § 2 PLAN'!E218</f>
        <v>22291.469364752429</v>
      </c>
      <c r="G218" s="91">
        <f>'Grunddaten § 2 SPU_40% PLAN'!$C$13*'bezirksw Umlage § 2 PLAN'!E218</f>
        <v>2494505.5501387566</v>
      </c>
      <c r="H218" s="91">
        <f>'Grunddaten § 2 SPU_40% PLAN'!$D$13*'bezirksw Umlage § 2 PLAN'!E218</f>
        <v>95059.790635335507</v>
      </c>
      <c r="I218" s="91">
        <f>'Grunddaten § 2 SPU_40% PLAN'!$E$13*'bezirksw Umlage § 2 PLAN'!E218</f>
        <v>2852527.0830276692</v>
      </c>
      <c r="J218" s="91">
        <f>'Grunddaten § 2 SPU_40% PLAN'!$F$13*'bezirksw Umlage § 2 PLAN'!E218</f>
        <v>459179.11820618447</v>
      </c>
      <c r="K218" s="91">
        <f>'Grunddaten § 2 SPU_40% PLAN'!$G$13*'bezirksw Umlage § 2 PLAN'!E218</f>
        <v>779109.35756289552</v>
      </c>
      <c r="L218" s="91">
        <f>'Grunddaten § 2 SPU_40% PLAN'!$H$13*'bezirksw Umlage § 2 PLAN'!E218</f>
        <v>10232.366875863199</v>
      </c>
      <c r="M218" s="91">
        <f>'Grunddaten § 2 SPU_40% PLAN'!$I$13*'bezirksw Umlage § 2 PLAN'!E218</f>
        <v>11503.139476229133</v>
      </c>
      <c r="N218" s="83"/>
      <c r="O218" s="83"/>
    </row>
    <row r="219" spans="1:15" x14ac:dyDescent="0.25">
      <c r="A219" s="82">
        <v>62140</v>
      </c>
      <c r="B219" s="82" t="s">
        <v>222</v>
      </c>
      <c r="C219" s="82" t="s">
        <v>212</v>
      </c>
      <c r="D219" s="83">
        <v>47444891.810000002</v>
      </c>
      <c r="E219" s="11">
        <f t="shared" si="9"/>
        <v>0.2962538273183698</v>
      </c>
      <c r="F219" s="91">
        <f>'Grunddaten § 2 SPU_40% PLAN'!$B$13*'bezirksw Umlage § 2 PLAN'!E219</f>
        <v>39911.315616330779</v>
      </c>
      <c r="G219" s="91">
        <f>'Grunddaten § 2 SPU_40% PLAN'!$C$13*'bezirksw Umlage § 2 PLAN'!E219</f>
        <v>4466237.5857421402</v>
      </c>
      <c r="H219" s="91">
        <f>'Grunddaten § 2 SPU_40% PLAN'!$D$13*'bezirksw Umlage § 2 PLAN'!E219</f>
        <v>170197.90146576264</v>
      </c>
      <c r="I219" s="91">
        <f>'Grunddaten § 2 SPU_40% PLAN'!$E$13*'bezirksw Umlage § 2 PLAN'!E219</f>
        <v>5107250.0808253968</v>
      </c>
      <c r="J219" s="91">
        <f>'Grunddaten § 2 SPU_40% PLAN'!$F$13*'bezirksw Umlage § 2 PLAN'!E219</f>
        <v>822128.07111466164</v>
      </c>
      <c r="K219" s="91">
        <f>'Grunddaten § 2 SPU_40% PLAN'!$G$13*'bezirksw Umlage § 2 PLAN'!E219</f>
        <v>1394940.7713112761</v>
      </c>
      <c r="L219" s="91">
        <f>'Grunddaten § 2 SPU_40% PLAN'!$H$13*'bezirksw Umlage § 2 PLAN'!E219</f>
        <v>18320.33668136799</v>
      </c>
      <c r="M219" s="91">
        <f>'Grunddaten § 2 SPU_40% PLAN'!$I$13*'bezirksw Umlage § 2 PLAN'!E219</f>
        <v>20595.566075173068</v>
      </c>
      <c r="N219" s="83"/>
      <c r="O219" s="83"/>
    </row>
    <row r="220" spans="1:15" x14ac:dyDescent="0.25">
      <c r="A220" s="82">
        <v>62141</v>
      </c>
      <c r="B220" s="82" t="s">
        <v>223</v>
      </c>
      <c r="C220" s="82" t="s">
        <v>212</v>
      </c>
      <c r="D220" s="83">
        <v>11968176.01</v>
      </c>
      <c r="E220" s="11">
        <f t="shared" si="9"/>
        <v>7.4731289580790713E-2</v>
      </c>
      <c r="F220" s="91">
        <f>'Grunddaten § 2 SPU_40% PLAN'!$B$13*'bezirksw Umlage § 2 PLAN'!E220</f>
        <v>10067.799332324124</v>
      </c>
      <c r="G220" s="91">
        <f>'Grunddaten § 2 SPU_40% PLAN'!$C$13*'bezirksw Umlage § 2 PLAN'!E220</f>
        <v>1126627.4511215792</v>
      </c>
      <c r="H220" s="91">
        <f>'Grunddaten § 2 SPU_40% PLAN'!$D$13*'bezirksw Umlage § 2 PLAN'!E220</f>
        <v>42933.145457095394</v>
      </c>
      <c r="I220" s="91">
        <f>'Grunddaten § 2 SPU_40% PLAN'!$E$13*'bezirksw Umlage § 2 PLAN'!E220</f>
        <v>1288325.5828506667</v>
      </c>
      <c r="J220" s="91">
        <f>'Grunddaten § 2 SPU_40% PLAN'!$F$13*'bezirksw Umlage § 2 PLAN'!E220</f>
        <v>207385.3070898607</v>
      </c>
      <c r="K220" s="91">
        <f>'Grunddaten § 2 SPU_40% PLAN'!$G$13*'bezirksw Umlage § 2 PLAN'!E220</f>
        <v>351879.75012011116</v>
      </c>
      <c r="L220" s="91">
        <f>'Grunddaten § 2 SPU_40% PLAN'!$H$13*'bezirksw Umlage § 2 PLAN'!E220</f>
        <v>4621.3829476760975</v>
      </c>
      <c r="M220" s="91">
        <f>'Grunddaten § 2 SPU_40% PLAN'!$I$13*'bezirksw Umlage § 2 PLAN'!E220</f>
        <v>5195.3192516565705</v>
      </c>
      <c r="N220" s="83"/>
      <c r="O220" s="83"/>
    </row>
    <row r="221" spans="1:15" x14ac:dyDescent="0.25">
      <c r="A221" s="82">
        <v>62142</v>
      </c>
      <c r="B221" s="82" t="s">
        <v>224</v>
      </c>
      <c r="C221" s="82" t="s">
        <v>212</v>
      </c>
      <c r="D221" s="83">
        <v>5644068.8499999996</v>
      </c>
      <c r="E221" s="11">
        <f t="shared" si="9"/>
        <v>3.5242508406531231E-2</v>
      </c>
      <c r="F221" s="91">
        <f>'Grunddaten § 2 SPU_40% PLAN'!$B$13*'bezirksw Umlage § 2 PLAN'!E221</f>
        <v>4747.8707325278874</v>
      </c>
      <c r="G221" s="91">
        <f>'Grunddaten § 2 SPU_40% PLAN'!$C$13*'bezirksw Umlage § 2 PLAN'!E221</f>
        <v>531305.93142322975</v>
      </c>
      <c r="H221" s="91">
        <f>'Grunddaten § 2 SPU_40% PLAN'!$D$13*'bezirksw Umlage § 2 PLAN'!E221</f>
        <v>20246.830319377223</v>
      </c>
      <c r="I221" s="91">
        <f>'Grunddaten § 2 SPU_40% PLAN'!$E$13*'bezirksw Umlage § 2 PLAN'!E221</f>
        <v>607561.10912389075</v>
      </c>
      <c r="J221" s="91">
        <f>'Grunddaten § 2 SPU_40% PLAN'!$F$13*'bezirksw Umlage § 2 PLAN'!E221</f>
        <v>97800.780228796692</v>
      </c>
      <c r="K221" s="91">
        <f>'Grunddaten § 2 SPU_40% PLAN'!$G$13*'bezirksw Umlage § 2 PLAN'!E221</f>
        <v>165942.87508299295</v>
      </c>
      <c r="L221" s="91">
        <f>'Grunddaten § 2 SPU_40% PLAN'!$H$13*'bezirksw Umlage § 2 PLAN'!E221</f>
        <v>2179.3967198598912</v>
      </c>
      <c r="M221" s="91">
        <f>'Grunddaten § 2 SPU_40% PLAN'!$I$13*'bezirksw Umlage § 2 PLAN'!E221</f>
        <v>2450.0591844220512</v>
      </c>
      <c r="N221" s="83"/>
      <c r="O221" s="83"/>
    </row>
    <row r="222" spans="1:15" x14ac:dyDescent="0.25">
      <c r="A222" s="82">
        <v>62143</v>
      </c>
      <c r="B222" s="82" t="s">
        <v>225</v>
      </c>
      <c r="C222" s="82" t="s">
        <v>212</v>
      </c>
      <c r="D222" s="83">
        <v>12875492.84</v>
      </c>
      <c r="E222" s="11">
        <f t="shared" si="9"/>
        <v>8.0396727380803071E-2</v>
      </c>
      <c r="F222" s="91">
        <f>'Grunddaten § 2 SPU_40% PLAN'!$B$13*'bezirksw Umlage § 2 PLAN'!E222</f>
        <v>10831.04711274179</v>
      </c>
      <c r="G222" s="91">
        <f>'Grunddaten § 2 SPU_40% PLAN'!$C$13*'bezirksw Umlage § 2 PLAN'!E222</f>
        <v>1212037.9636916239</v>
      </c>
      <c r="H222" s="91">
        <f>'Grunddaten § 2 SPU_40% PLAN'!$D$13*'bezirksw Umlage § 2 PLAN'!E222</f>
        <v>46187.940958558</v>
      </c>
      <c r="I222" s="91">
        <f>'Grunddaten § 2 SPU_40% PLAN'!$E$13*'bezirksw Umlage § 2 PLAN'!E222</f>
        <v>1385994.5578777117</v>
      </c>
      <c r="J222" s="91">
        <f>'Grunddaten § 2 SPU_40% PLAN'!$F$13*'bezirksw Umlage § 2 PLAN'!E222</f>
        <v>223107.350219919</v>
      </c>
      <c r="K222" s="91">
        <f>'Grunddaten § 2 SPU_40% PLAN'!$G$13*'bezirksw Umlage § 2 PLAN'!E222</f>
        <v>378556.03054524935</v>
      </c>
      <c r="L222" s="91">
        <f>'Grunddaten § 2 SPU_40% PLAN'!$H$13*'bezirksw Umlage § 2 PLAN'!E222</f>
        <v>4971.7336212288619</v>
      </c>
      <c r="M222" s="91">
        <f>'Grunddaten § 2 SPU_40% PLAN'!$I$13*'bezirksw Umlage § 2 PLAN'!E222</f>
        <v>5589.1804875134294</v>
      </c>
      <c r="N222" s="83"/>
      <c r="O222" s="83"/>
    </row>
    <row r="223" spans="1:15" x14ac:dyDescent="0.25">
      <c r="A223" s="82">
        <v>62144</v>
      </c>
      <c r="B223" s="82" t="s">
        <v>226</v>
      </c>
      <c r="C223" s="82" t="s">
        <v>212</v>
      </c>
      <c r="D223" s="83">
        <v>3326619.76</v>
      </c>
      <c r="E223" s="11">
        <f t="shared" si="9"/>
        <v>2.0771969296074926E-2</v>
      </c>
      <c r="F223" s="91">
        <f>'Grunddaten § 2 SPU_40% PLAN'!$B$13*'bezirksw Umlage § 2 PLAN'!E223</f>
        <v>2798.3997035672141</v>
      </c>
      <c r="G223" s="91">
        <f>'Grunddaten § 2 SPU_40% PLAN'!$C$13*'bezirksw Umlage § 2 PLAN'!E223</f>
        <v>313152.24123775901</v>
      </c>
      <c r="H223" s="91">
        <f>'Grunddaten § 2 SPU_40% PLAN'!$D$13*'bezirksw Umlage § 2 PLAN'!E223</f>
        <v>11933.501806557053</v>
      </c>
      <c r="I223" s="91">
        <f>'Grunddaten § 2 SPU_40% PLAN'!$E$13*'bezirksw Umlage § 2 PLAN'!E223</f>
        <v>358097.11836152594</v>
      </c>
      <c r="J223" s="91">
        <f>'Grunddaten § 2 SPU_40% PLAN'!$F$13*'bezirksw Umlage § 2 PLAN'!E223</f>
        <v>57643.876554151604</v>
      </c>
      <c r="K223" s="91">
        <f>'Grunddaten § 2 SPU_40% PLAN'!$G$13*'bezirksw Umlage § 2 PLAN'!E223</f>
        <v>97806.894627498405</v>
      </c>
      <c r="L223" s="91">
        <f>'Grunddaten § 2 SPU_40% PLAN'!$H$13*'bezirksw Umlage § 2 PLAN'!E223</f>
        <v>1284.5385812692734</v>
      </c>
      <c r="M223" s="91">
        <f>'Grunddaten § 2 SPU_40% PLAN'!$I$13*'bezirksw Umlage § 2 PLAN'!E223</f>
        <v>1444.0673054631288</v>
      </c>
      <c r="N223" s="83"/>
      <c r="O223" s="83"/>
    </row>
    <row r="224" spans="1:15" x14ac:dyDescent="0.25">
      <c r="A224" s="82">
        <v>62145</v>
      </c>
      <c r="B224" s="82" t="s">
        <v>227</v>
      </c>
      <c r="C224" s="82" t="s">
        <v>212</v>
      </c>
      <c r="D224" s="83">
        <v>9669717.0999999996</v>
      </c>
      <c r="E224" s="11">
        <f t="shared" si="9"/>
        <v>6.0379328325438276E-2</v>
      </c>
      <c r="F224" s="91">
        <f>'Grunddaten § 2 SPU_40% PLAN'!$B$13*'bezirksw Umlage § 2 PLAN'!E224</f>
        <v>8134.3031120030446</v>
      </c>
      <c r="G224" s="91">
        <f>'Grunddaten § 2 SPU_40% PLAN'!$C$13*'bezirksw Umlage § 2 PLAN'!E224</f>
        <v>910261.40661176236</v>
      </c>
      <c r="H224" s="91">
        <f>'Grunddaten § 2 SPU_40% PLAN'!$D$13*'bezirksw Umlage § 2 PLAN'!E224</f>
        <v>34687.939953120949</v>
      </c>
      <c r="I224" s="91">
        <f>'Grunddaten § 2 SPU_40% PLAN'!$E$13*'bezirksw Umlage § 2 PLAN'!E224</f>
        <v>1040905.8079066937</v>
      </c>
      <c r="J224" s="91">
        <f>'Grunddaten § 2 SPU_40% PLAN'!$F$13*'bezirksw Umlage § 2 PLAN'!E224</f>
        <v>167557.46644935725</v>
      </c>
      <c r="K224" s="91">
        <f>'Grunddaten § 2 SPU_40% PLAN'!$G$13*'bezirksw Umlage § 2 PLAN'!E224</f>
        <v>284302.10535315867</v>
      </c>
      <c r="L224" s="91">
        <f>'Grunddaten § 2 SPU_40% PLAN'!$H$13*'bezirksw Umlage § 2 PLAN'!E224</f>
        <v>3733.857663645103</v>
      </c>
      <c r="M224" s="91">
        <f>'Grunddaten § 2 SPU_40% PLAN'!$I$13*'bezirksw Umlage § 2 PLAN'!E224</f>
        <v>4197.5709051844688</v>
      </c>
      <c r="N224" s="83"/>
      <c r="O224" s="83"/>
    </row>
    <row r="225" spans="1:15" x14ac:dyDescent="0.25">
      <c r="A225" s="82">
        <v>62146</v>
      </c>
      <c r="B225" s="82" t="s">
        <v>228</v>
      </c>
      <c r="C225" s="82" t="s">
        <v>212</v>
      </c>
      <c r="D225" s="83">
        <v>3630331.53</v>
      </c>
      <c r="E225" s="11">
        <f t="shared" si="9"/>
        <v>2.2668396305002621E-2</v>
      </c>
      <c r="F225" s="91">
        <f>'Grunddaten § 2 SPU_40% PLAN'!$B$13*'bezirksw Umlage § 2 PLAN'!E225</f>
        <v>3053.886350209953</v>
      </c>
      <c r="G225" s="91">
        <f>'Grunddaten § 2 SPU_40% PLAN'!$C$13*'bezirksw Umlage § 2 PLAN'!E225</f>
        <v>341742.22997328755</v>
      </c>
      <c r="H225" s="91">
        <f>'Grunddaten § 2 SPU_40% PLAN'!$D$13*'bezirksw Umlage § 2 PLAN'!E225</f>
        <v>13022.999620388242</v>
      </c>
      <c r="I225" s="91">
        <f>'Grunddaten § 2 SPU_40% PLAN'!$E$13*'bezirksw Umlage § 2 PLAN'!E225</f>
        <v>390790.45799631439</v>
      </c>
      <c r="J225" s="91">
        <f>'Grunddaten § 2 SPU_40% PLAN'!$F$13*'bezirksw Umlage § 2 PLAN'!E225</f>
        <v>62906.61321808667</v>
      </c>
      <c r="K225" s="91">
        <f>'Grunddaten § 2 SPU_40% PLAN'!$G$13*'bezirksw Umlage § 2 PLAN'!E225</f>
        <v>106736.41084173534</v>
      </c>
      <c r="L225" s="91">
        <f>'Grunddaten § 2 SPU_40% PLAN'!$H$13*'bezirksw Umlage § 2 PLAN'!E225</f>
        <v>1401.8136275013621</v>
      </c>
      <c r="M225" s="91">
        <f>'Grunddaten § 2 SPU_40% PLAN'!$I$13*'bezirksw Umlage § 2 PLAN'!E225</f>
        <v>1575.9069111237823</v>
      </c>
      <c r="N225" s="83"/>
      <c r="O225" s="83"/>
    </row>
    <row r="226" spans="1:15" x14ac:dyDescent="0.25">
      <c r="A226" s="82">
        <v>62147</v>
      </c>
      <c r="B226" s="82" t="s">
        <v>229</v>
      </c>
      <c r="C226" s="82" t="s">
        <v>212</v>
      </c>
      <c r="D226" s="83">
        <v>3136368.44</v>
      </c>
      <c r="E226" s="11">
        <f t="shared" si="9"/>
        <v>1.9584008283789672E-2</v>
      </c>
      <c r="F226" s="91">
        <f>'Grunddaten § 2 SPU_40% PLAN'!$B$13*'bezirksw Umlage § 2 PLAN'!E226</f>
        <v>2638.3575959921445</v>
      </c>
      <c r="G226" s="91">
        <f>'Grunddaten § 2 SPU_40% PLAN'!$C$13*'bezirksw Umlage § 2 PLAN'!E226</f>
        <v>295242.8823224972</v>
      </c>
      <c r="H226" s="91">
        <f>'Grunddaten § 2 SPU_40% PLAN'!$D$13*'bezirksw Umlage § 2 PLAN'!E226</f>
        <v>11251.017893541437</v>
      </c>
      <c r="I226" s="91">
        <f>'Grunddaten § 2 SPU_40% PLAN'!$E$13*'bezirksw Umlage § 2 PLAN'!E226</f>
        <v>337617.33576789504</v>
      </c>
      <c r="J226" s="91">
        <f>'Grunddaten § 2 SPU_40% PLAN'!$F$13*'bezirksw Umlage § 2 PLAN'!E226</f>
        <v>54347.189708179045</v>
      </c>
      <c r="K226" s="91">
        <f>'Grunddaten § 2 SPU_40% PLAN'!$G$13*'bezirksw Umlage § 2 PLAN'!E226</f>
        <v>92213.26140505205</v>
      </c>
      <c r="L226" s="91">
        <f>'Grunddaten § 2 SPU_40% PLAN'!$H$13*'bezirksw Umlage § 2 PLAN'!E226</f>
        <v>1211.0750722695534</v>
      </c>
      <c r="M226" s="91">
        <f>'Grunddaten § 2 SPU_40% PLAN'!$I$13*'bezirksw Umlage § 2 PLAN'!E226</f>
        <v>1361.4802558890581</v>
      </c>
      <c r="N226" s="83"/>
      <c r="O226" s="83"/>
    </row>
    <row r="227" spans="1:15" x14ac:dyDescent="0.25">
      <c r="A227" s="82">
        <v>62148</v>
      </c>
      <c r="B227" s="82" t="s">
        <v>230</v>
      </c>
      <c r="C227" s="82" t="s">
        <v>212</v>
      </c>
      <c r="D227" s="83">
        <v>2337965.06</v>
      </c>
      <c r="E227" s="11">
        <f t="shared" si="9"/>
        <v>1.4598644253112948E-2</v>
      </c>
      <c r="F227" s="91">
        <f>'Grunddaten § 2 SPU_40% PLAN'!$B$13*'bezirksw Umlage § 2 PLAN'!E227</f>
        <v>1966.7293537793764</v>
      </c>
      <c r="G227" s="91">
        <f>'Grunddaten § 2 SPU_40% PLAN'!$C$13*'bezirksw Umlage § 2 PLAN'!E227</f>
        <v>220084.96651104235</v>
      </c>
      <c r="H227" s="91">
        <f>'Grunddaten § 2 SPU_40% PLAN'!$D$13*'bezirksw Umlage § 2 PLAN'!E227</f>
        <v>8386.9249508628145</v>
      </c>
      <c r="I227" s="91">
        <f>'Grunddaten § 2 SPU_40% PLAN'!$E$13*'bezirksw Umlage § 2 PLAN'!E227</f>
        <v>251672.4516828855</v>
      </c>
      <c r="J227" s="91">
        <f>'Grunddaten § 2 SPU_40% PLAN'!$F$13*'bezirksw Umlage § 2 PLAN'!E227</f>
        <v>40512.405693928682</v>
      </c>
      <c r="K227" s="91">
        <f>'Grunddaten § 2 SPU_40% PLAN'!$G$13*'bezirksw Umlage § 2 PLAN'!E227</f>
        <v>68739.176330207629</v>
      </c>
      <c r="L227" s="91">
        <f>'Grunddaten § 2 SPU_40% PLAN'!$H$13*'bezirksw Umlage § 2 PLAN'!E227</f>
        <v>902.78016061250469</v>
      </c>
      <c r="M227" s="91">
        <f>'Grunddaten § 2 SPU_40% PLAN'!$I$13*'bezirksw Umlage § 2 PLAN'!E227</f>
        <v>1014.8977484764122</v>
      </c>
      <c r="N227" s="83"/>
      <c r="O227" s="83"/>
    </row>
    <row r="228" spans="1:15" x14ac:dyDescent="0.25">
      <c r="A228" s="82">
        <v>62202</v>
      </c>
      <c r="B228" s="82" t="s">
        <v>231</v>
      </c>
      <c r="C228" s="82" t="s">
        <v>232</v>
      </c>
      <c r="D228" s="83">
        <v>2769715.69</v>
      </c>
      <c r="E228" s="11">
        <f>D228/SUM($D$228:$D$263)</f>
        <v>2.0524310907328817E-2</v>
      </c>
      <c r="F228" s="91">
        <f>'Grunddaten § 2 SPU_40% PLAN'!$B$14*'bezirksw Umlage § 2 PLAN'!E228</f>
        <v>3966.1178397322205</v>
      </c>
      <c r="G228" s="91">
        <f>'Grunddaten § 2 SPU_40% PLAN'!$C$14*'bezirksw Umlage § 2 PLAN'!E228</f>
        <v>215193.41568410932</v>
      </c>
      <c r="H228" s="91">
        <f>'Grunddaten § 2 SPU_40% PLAN'!$D$14*'bezirksw Umlage § 2 PLAN'!E228</f>
        <v>14445.914082109906</v>
      </c>
      <c r="I228" s="91">
        <f>'Grunddaten § 2 SPU_40% PLAN'!$E$14*'bezirksw Umlage § 2 PLAN'!E228</f>
        <v>305069.25246435404</v>
      </c>
      <c r="J228" s="91">
        <f>'Grunddaten § 2 SPU_40% PLAN'!$F$14*'bezirksw Umlage § 2 PLAN'!E228</f>
        <v>21622.772027089057</v>
      </c>
      <c r="K228" s="91">
        <f>'Grunddaten § 2 SPU_40% PLAN'!$G$14*'bezirksw Umlage § 2 PLAN'!E228</f>
        <v>85729.225687476181</v>
      </c>
      <c r="L228" s="91">
        <f>'Grunddaten § 2 SPU_40% PLAN'!$H$14*'bezirksw Umlage § 2 PLAN'!E228</f>
        <v>100.97960966405778</v>
      </c>
      <c r="M228" s="91">
        <f>'Grunddaten § 2 SPU_40% PLAN'!$I$14*'bezirksw Umlage § 2 PLAN'!E228</f>
        <v>851.3484164359993</v>
      </c>
      <c r="N228" s="83"/>
      <c r="O228" s="83"/>
    </row>
    <row r="229" spans="1:15" x14ac:dyDescent="0.25">
      <c r="A229" s="82">
        <v>62205</v>
      </c>
      <c r="B229" s="82" t="s">
        <v>233</v>
      </c>
      <c r="C229" s="82" t="s">
        <v>232</v>
      </c>
      <c r="D229" s="83">
        <v>2657991.77</v>
      </c>
      <c r="E229" s="11">
        <f t="shared" ref="E229:E263" si="10">D229/SUM($D$228:$D$263)</f>
        <v>1.9696407712013655E-2</v>
      </c>
      <c r="F229" s="91">
        <f>'Grunddaten § 2 SPU_40% PLAN'!$B$14*'bezirksw Umlage § 2 PLAN'!E229</f>
        <v>3806.133826269519</v>
      </c>
      <c r="G229" s="91">
        <f>'Grunddaten § 2 SPU_40% PLAN'!$C$14*'bezirksw Umlage § 2 PLAN'!E229</f>
        <v>206513.01139379814</v>
      </c>
      <c r="H229" s="91">
        <f>'Grunddaten § 2 SPU_40% PLAN'!$D$14*'bezirksw Umlage § 2 PLAN'!E229</f>
        <v>13863.199345336139</v>
      </c>
      <c r="I229" s="91">
        <f>'Grunddaten § 2 SPU_40% PLAN'!$E$14*'bezirksw Umlage § 2 PLAN'!E229</f>
        <v>292763.46494982857</v>
      </c>
      <c r="J229" s="91">
        <f>'Grunddaten § 2 SPU_40% PLAN'!$F$14*'bezirksw Umlage § 2 PLAN'!E229</f>
        <v>20750.559452760626</v>
      </c>
      <c r="K229" s="91">
        <f>'Grunddaten § 2 SPU_40% PLAN'!$G$14*'bezirksw Umlage § 2 PLAN'!E229</f>
        <v>82271.107156772559</v>
      </c>
      <c r="L229" s="91">
        <f>'Grunddaten § 2 SPU_40% PLAN'!$H$14*'bezirksw Umlage § 2 PLAN'!E229</f>
        <v>96.906325943107191</v>
      </c>
      <c r="M229" s="91">
        <f>'Grunddaten § 2 SPU_40% PLAN'!$I$14*'bezirksw Umlage § 2 PLAN'!E229</f>
        <v>817.00699189432646</v>
      </c>
      <c r="N229" s="83"/>
      <c r="O229" s="83"/>
    </row>
    <row r="230" spans="1:15" x14ac:dyDescent="0.25">
      <c r="A230" s="82">
        <v>62206</v>
      </c>
      <c r="B230" s="82" t="s">
        <v>234</v>
      </c>
      <c r="C230" s="82" t="s">
        <v>232</v>
      </c>
      <c r="D230" s="83">
        <v>1469817.99</v>
      </c>
      <c r="E230" s="11">
        <f t="shared" si="10"/>
        <v>1.0891732141628268E-2</v>
      </c>
      <c r="F230" s="91">
        <f>'Grunddaten § 2 SPU_40% PLAN'!$B$14*'bezirksw Umlage § 2 PLAN'!E230</f>
        <v>2104.7183190482465</v>
      </c>
      <c r="G230" s="91">
        <f>'Grunddaten § 2 SPU_40% PLAN'!$C$14*'bezirksw Umlage § 2 PLAN'!E230</f>
        <v>114197.69720192906</v>
      </c>
      <c r="H230" s="91">
        <f>'Grunddaten § 2 SPU_40% PLAN'!$D$14*'bezirksw Umlage § 2 PLAN'!E230</f>
        <v>7666.0808459656291</v>
      </c>
      <c r="I230" s="91">
        <f>'Grunddaten § 2 SPU_40% PLAN'!$E$14*'bezirksw Umlage § 2 PLAN'!E230</f>
        <v>161892.52820673425</v>
      </c>
      <c r="J230" s="91">
        <f>'Grunddaten § 2 SPU_40% PLAN'!$F$14*'bezirksw Umlage § 2 PLAN'!E230</f>
        <v>11474.657645848212</v>
      </c>
      <c r="K230" s="91">
        <f>'Grunddaten § 2 SPU_40% PLAN'!$G$14*'bezirksw Umlage § 2 PLAN'!E230</f>
        <v>45494.32948629561</v>
      </c>
      <c r="L230" s="91">
        <f>'Grunddaten § 2 SPU_40% PLAN'!$H$14*'bezirksw Umlage § 2 PLAN'!E230</f>
        <v>53.587322136811075</v>
      </c>
      <c r="M230" s="91">
        <f>'Grunddaten § 2 SPU_40% PLAN'!$I$14*'bezirksw Umlage § 2 PLAN'!E230</f>
        <v>451.78904923474056</v>
      </c>
      <c r="N230" s="83"/>
      <c r="O230" s="83"/>
    </row>
    <row r="231" spans="1:15" x14ac:dyDescent="0.25">
      <c r="A231" s="82">
        <v>62209</v>
      </c>
      <c r="B231" s="82" t="s">
        <v>235</v>
      </c>
      <c r="C231" s="82" t="s">
        <v>232</v>
      </c>
      <c r="D231" s="83">
        <v>1723314.04</v>
      </c>
      <c r="E231" s="11">
        <f t="shared" si="10"/>
        <v>1.277020355397015E-2</v>
      </c>
      <c r="F231" s="91">
        <f>'Grunddaten § 2 SPU_40% PLAN'!$B$14*'bezirksw Umlage § 2 PLAN'!E231</f>
        <v>2467.7141347691918</v>
      </c>
      <c r="G231" s="91">
        <f>'Grunddaten § 2 SPU_40% PLAN'!$C$14*'bezirksw Umlage § 2 PLAN'!E231</f>
        <v>133893.10531146315</v>
      </c>
      <c r="H231" s="91">
        <f>'Grunddaten § 2 SPU_40% PLAN'!$D$14*'bezirksw Umlage § 2 PLAN'!E231</f>
        <v>8988.2317698585557</v>
      </c>
      <c r="I231" s="91">
        <f>'Grunddaten § 2 SPU_40% PLAN'!$E$14*'bezirksw Umlage § 2 PLAN'!E231</f>
        <v>189813.75158550151</v>
      </c>
      <c r="J231" s="91">
        <f>'Grunddaten § 2 SPU_40% PLAN'!$F$14*'bezirksw Umlage § 2 PLAN'!E231</f>
        <v>13453.664848178632</v>
      </c>
      <c r="K231" s="91">
        <f>'Grunddaten § 2 SPU_40% PLAN'!$G$14*'bezirksw Umlage § 2 PLAN'!E231</f>
        <v>53340.629436791161</v>
      </c>
      <c r="L231" s="91">
        <f>'Grunddaten § 2 SPU_40% PLAN'!$H$14*'bezirksw Umlage § 2 PLAN'!E231</f>
        <v>62.82940148553314</v>
      </c>
      <c r="M231" s="91">
        <f>'Grunddaten § 2 SPU_40% PLAN'!$I$14*'bezirksw Umlage § 2 PLAN'!E231</f>
        <v>529.70804341868177</v>
      </c>
      <c r="N231" s="83"/>
      <c r="O231" s="83"/>
    </row>
    <row r="232" spans="1:15" x14ac:dyDescent="0.25">
      <c r="A232" s="82">
        <v>62211</v>
      </c>
      <c r="B232" s="82" t="s">
        <v>236</v>
      </c>
      <c r="C232" s="82" t="s">
        <v>232</v>
      </c>
      <c r="D232" s="83">
        <v>3318763.85</v>
      </c>
      <c r="E232" s="11">
        <f t="shared" si="10"/>
        <v>2.4592900033506174E-2</v>
      </c>
      <c r="F232" s="91">
        <f>'Grunddaten § 2 SPU_40% PLAN'!$B$14*'bezirksw Umlage § 2 PLAN'!E232</f>
        <v>4752.3320024747327</v>
      </c>
      <c r="G232" s="91">
        <f>'Grunddaten § 2 SPU_40% PLAN'!$C$14*'bezirksw Umlage § 2 PLAN'!E232</f>
        <v>257851.78287755777</v>
      </c>
      <c r="H232" s="91">
        <f>'Grunddaten § 2 SPU_40% PLAN'!$D$14*'bezirksw Umlage § 2 PLAN'!E232</f>
        <v>17309.566324445484</v>
      </c>
      <c r="I232" s="91">
        <f>'Grunddaten § 2 SPU_40% PLAN'!$E$14*'bezirksw Umlage § 2 PLAN'!E232</f>
        <v>365543.94751802908</v>
      </c>
      <c r="J232" s="91">
        <f>'Grunddaten § 2 SPU_40% PLAN'!$F$14*'bezirksw Umlage § 2 PLAN'!E232</f>
        <v>25909.112043299425</v>
      </c>
      <c r="K232" s="91">
        <f>'Grunddaten § 2 SPU_40% PLAN'!$G$14*'bezirksw Umlage § 2 PLAN'!E232</f>
        <v>102723.55972395395</v>
      </c>
      <c r="L232" s="91">
        <f>'Grunddaten § 2 SPU_40% PLAN'!$H$14*'bezirksw Umlage § 2 PLAN'!E232</f>
        <v>120.99706816485038</v>
      </c>
      <c r="M232" s="91">
        <f>'Grunddaten § 2 SPU_40% PLAN'!$I$14*'bezirksw Umlage § 2 PLAN'!E232</f>
        <v>1020.1134933898361</v>
      </c>
      <c r="N232" s="83"/>
      <c r="O232" s="83"/>
    </row>
    <row r="233" spans="1:15" x14ac:dyDescent="0.25">
      <c r="A233" s="82">
        <v>62214</v>
      </c>
      <c r="B233" s="82" t="s">
        <v>237</v>
      </c>
      <c r="C233" s="82" t="s">
        <v>232</v>
      </c>
      <c r="D233" s="83">
        <v>2776138.32</v>
      </c>
      <c r="E233" s="11">
        <f t="shared" si="10"/>
        <v>2.0571904259757971E-2</v>
      </c>
      <c r="F233" s="91">
        <f>'Grunddaten § 2 SPU_40% PLAN'!$B$14*'bezirksw Umlage § 2 PLAN'!E233</f>
        <v>3975.3147791556303</v>
      </c>
      <c r="G233" s="91">
        <f>'Grunddaten § 2 SPU_40% PLAN'!$C$14*'bezirksw Umlage § 2 PLAN'!E233</f>
        <v>215692.42274550744</v>
      </c>
      <c r="H233" s="91">
        <f>'Grunddaten § 2 SPU_40% PLAN'!$D$14*'bezirksw Umlage § 2 PLAN'!E233</f>
        <v>14479.41237996631</v>
      </c>
      <c r="I233" s="91">
        <f>'Grunddaten § 2 SPU_40% PLAN'!$E$14*'bezirksw Umlage § 2 PLAN'!E233</f>
        <v>305776.6705361905</v>
      </c>
      <c r="J233" s="91">
        <f>'Grunddaten § 2 SPU_40% PLAN'!$F$14*'bezirksw Umlage § 2 PLAN'!E233</f>
        <v>21672.912575740218</v>
      </c>
      <c r="K233" s="91">
        <f>'Grunddaten § 2 SPU_40% PLAN'!$G$14*'bezirksw Umlage § 2 PLAN'!E233</f>
        <v>85928.02121683865</v>
      </c>
      <c r="L233" s="91">
        <f>'Grunddaten § 2 SPU_40% PLAN'!$H$14*'bezirksw Umlage § 2 PLAN'!E233</f>
        <v>101.21376895800921</v>
      </c>
      <c r="M233" s="91">
        <f>'Grunddaten § 2 SPU_40% PLAN'!$I$14*'bezirksw Umlage § 2 PLAN'!E233</f>
        <v>853.32258869476061</v>
      </c>
      <c r="N233" s="83"/>
      <c r="O233" s="83"/>
    </row>
    <row r="234" spans="1:15" x14ac:dyDescent="0.25">
      <c r="A234" s="82">
        <v>62216</v>
      </c>
      <c r="B234" s="82" t="s">
        <v>238</v>
      </c>
      <c r="C234" s="82" t="s">
        <v>232</v>
      </c>
      <c r="D234" s="83">
        <v>1627429.04</v>
      </c>
      <c r="E234" s="11">
        <f t="shared" si="10"/>
        <v>1.2059670859782603E-2</v>
      </c>
      <c r="F234" s="91">
        <f>'Grunddaten § 2 SPU_40% PLAN'!$B$14*'bezirksw Umlage § 2 PLAN'!E234</f>
        <v>2330.4107969443903</v>
      </c>
      <c r="G234" s="91">
        <f>'Grunddaten § 2 SPU_40% PLAN'!$C$14*'bezirksw Umlage § 2 PLAN'!E234</f>
        <v>126443.3079415133</v>
      </c>
      <c r="H234" s="91">
        <f>'Grunddaten § 2 SPU_40% PLAN'!$D$14*'bezirksw Umlage § 2 PLAN'!E234</f>
        <v>8488.1275617753399</v>
      </c>
      <c r="I234" s="91">
        <f>'Grunddaten § 2 SPU_40% PLAN'!$E$14*'bezirksw Umlage § 2 PLAN'!E234</f>
        <v>179252.53572563664</v>
      </c>
      <c r="J234" s="91">
        <f>'Grunddaten § 2 SPU_40% PLAN'!$F$14*'bezirksw Umlage § 2 PLAN'!E234</f>
        <v>12705.104444198167</v>
      </c>
      <c r="K234" s="91">
        <f>'Grunddaten § 2 SPU_40% PLAN'!$G$14*'bezirksw Umlage § 2 PLAN'!E234</f>
        <v>50372.762794477538</v>
      </c>
      <c r="L234" s="91">
        <f>'Grunddaten § 2 SPU_40% PLAN'!$H$14*'bezirksw Umlage § 2 PLAN'!E234</f>
        <v>59.333580630130406</v>
      </c>
      <c r="M234" s="91">
        <f>'Grunddaten § 2 SPU_40% PLAN'!$I$14*'bezirksw Umlage § 2 PLAN'!E234</f>
        <v>500.23514726378238</v>
      </c>
      <c r="N234" s="83"/>
      <c r="O234" s="83"/>
    </row>
    <row r="235" spans="1:15" x14ac:dyDescent="0.25">
      <c r="A235" s="82">
        <v>62219</v>
      </c>
      <c r="B235" s="82" t="s">
        <v>239</v>
      </c>
      <c r="C235" s="82" t="s">
        <v>232</v>
      </c>
      <c r="D235" s="83">
        <v>12604526.439999999</v>
      </c>
      <c r="E235" s="11">
        <f t="shared" si="10"/>
        <v>9.3402806803685484E-2</v>
      </c>
      <c r="F235" s="91">
        <f>'Grunddaten § 2 SPU_40% PLAN'!$B$14*'bezirksw Umlage § 2 PLAN'!E235</f>
        <v>18049.158386744184</v>
      </c>
      <c r="G235" s="91">
        <f>'Grunddaten § 2 SPU_40% PLAN'!$C$14*'bezirksw Umlage § 2 PLAN'!E235</f>
        <v>979310.29798378563</v>
      </c>
      <c r="H235" s="91">
        <f>'Grunddaten § 2 SPU_40% PLAN'!$D$14*'bezirksw Umlage § 2 PLAN'!E235</f>
        <v>65741.009683893804</v>
      </c>
      <c r="I235" s="91">
        <f>'Grunddaten § 2 SPU_40% PLAN'!$E$14*'bezirksw Umlage § 2 PLAN'!E235</f>
        <v>1388320.6397686203</v>
      </c>
      <c r="J235" s="91">
        <f>'Grunddaten § 2 SPU_40% PLAN'!$F$14*'bezirksw Umlage § 2 PLAN'!E235</f>
        <v>98401.725023818726</v>
      </c>
      <c r="K235" s="91">
        <f>'Grunddaten § 2 SPU_40% PLAN'!$G$14*'bezirksw Umlage § 2 PLAN'!E235</f>
        <v>390139.78790672211</v>
      </c>
      <c r="L235" s="91">
        <f>'Grunddaten § 2 SPU_40% PLAN'!$H$14*'bezirksw Umlage § 2 PLAN'!E235</f>
        <v>459.54180947413261</v>
      </c>
      <c r="M235" s="91">
        <f>'Grunddaten § 2 SPU_40% PLAN'!$I$14*'bezirksw Umlage § 2 PLAN'!E235</f>
        <v>3874.348426216874</v>
      </c>
      <c r="N235" s="83"/>
      <c r="O235" s="83"/>
    </row>
    <row r="236" spans="1:15" x14ac:dyDescent="0.25">
      <c r="A236" s="82">
        <v>62220</v>
      </c>
      <c r="B236" s="82" t="s">
        <v>240</v>
      </c>
      <c r="C236" s="82" t="s">
        <v>232</v>
      </c>
      <c r="D236" s="83">
        <v>3330973.12</v>
      </c>
      <c r="E236" s="11">
        <f t="shared" si="10"/>
        <v>2.4683373887676933E-2</v>
      </c>
      <c r="F236" s="91">
        <f>'Grunddaten § 2 SPU_40% PLAN'!$B$14*'bezirksw Umlage § 2 PLAN'!E236</f>
        <v>4769.8151700546905</v>
      </c>
      <c r="G236" s="91">
        <f>'Grunddaten § 2 SPU_40% PLAN'!$C$14*'bezirksw Umlage § 2 PLAN'!E236</f>
        <v>258800.3836757536</v>
      </c>
      <c r="H236" s="91">
        <f>'Grunddaten § 2 SPU_40% PLAN'!$D$14*'bezirksw Umlage § 2 PLAN'!E236</f>
        <v>17373.245808250293</v>
      </c>
      <c r="I236" s="91">
        <f>'Grunddaten § 2 SPU_40% PLAN'!$E$14*'bezirksw Umlage § 2 PLAN'!E236</f>
        <v>366888.73279165238</v>
      </c>
      <c r="J236" s="91">
        <f>'Grunddaten § 2 SPU_40% PLAN'!$F$14*'bezirksw Umlage § 2 PLAN'!E236</f>
        <v>26004.428058145404</v>
      </c>
      <c r="K236" s="91">
        <f>'Grunddaten § 2 SPU_40% PLAN'!$G$14*'bezirksw Umlage § 2 PLAN'!E236</f>
        <v>103101.46539387104</v>
      </c>
      <c r="L236" s="91">
        <f>'Grunddaten § 2 SPU_40% PLAN'!$H$14*'bezirksw Umlage § 2 PLAN'!E236</f>
        <v>121.44219952737052</v>
      </c>
      <c r="M236" s="91">
        <f>'Grunddaten § 2 SPU_40% PLAN'!$I$14*'bezirksw Umlage § 2 PLAN'!E236</f>
        <v>1023.8663488608393</v>
      </c>
      <c r="N236" s="83"/>
      <c r="O236" s="83"/>
    </row>
    <row r="237" spans="1:15" x14ac:dyDescent="0.25">
      <c r="A237" s="82">
        <v>62226</v>
      </c>
      <c r="B237" s="82" t="s">
        <v>241</v>
      </c>
      <c r="C237" s="82" t="s">
        <v>232</v>
      </c>
      <c r="D237" s="83">
        <v>2817597.43</v>
      </c>
      <c r="E237" s="11">
        <f t="shared" si="10"/>
        <v>2.0879127007079432E-2</v>
      </c>
      <c r="F237" s="91">
        <f>'Grunddaten § 2 SPU_40% PLAN'!$B$14*'bezirksw Umlage § 2 PLAN'!E237</f>
        <v>4034.6825028480293</v>
      </c>
      <c r="G237" s="91">
        <f>'Grunddaten § 2 SPU_40% PLAN'!$C$14*'bezirksw Umlage § 2 PLAN'!E237</f>
        <v>218913.59361309325</v>
      </c>
      <c r="H237" s="91">
        <f>'Grunddaten § 2 SPU_40% PLAN'!$D$14*'bezirksw Umlage § 2 PLAN'!E237</f>
        <v>14695.64928223867</v>
      </c>
      <c r="I237" s="91">
        <f>'Grunddaten § 2 SPU_40% PLAN'!$E$14*'bezirksw Umlage § 2 PLAN'!E237</f>
        <v>310343.16800782725</v>
      </c>
      <c r="J237" s="91">
        <f>'Grunddaten § 2 SPU_40% PLAN'!$F$14*'bezirksw Umlage § 2 PLAN'!E237</f>
        <v>21996.577884498322</v>
      </c>
      <c r="K237" s="91">
        <f>'Grunddaten § 2 SPU_40% PLAN'!$G$14*'bezirksw Umlage § 2 PLAN'!E237</f>
        <v>87211.2783434905</v>
      </c>
      <c r="L237" s="91">
        <f>'Grunddaten § 2 SPU_40% PLAN'!$H$14*'bezirksw Umlage § 2 PLAN'!E237</f>
        <v>102.7253048748308</v>
      </c>
      <c r="M237" s="91">
        <f>'Grunddaten § 2 SPU_40% PLAN'!$I$14*'bezirksw Umlage § 2 PLAN'!E237</f>
        <v>866.06618825365479</v>
      </c>
      <c r="N237" s="83"/>
      <c r="O237" s="83"/>
    </row>
    <row r="238" spans="1:15" x14ac:dyDescent="0.25">
      <c r="A238" s="82">
        <v>62232</v>
      </c>
      <c r="B238" s="82" t="s">
        <v>242</v>
      </c>
      <c r="C238" s="82" t="s">
        <v>232</v>
      </c>
      <c r="D238" s="83">
        <v>1833107.18</v>
      </c>
      <c r="E238" s="11">
        <f t="shared" si="10"/>
        <v>1.3583799169212478E-2</v>
      </c>
      <c r="F238" s="91">
        <f>'Grunddaten § 2 SPU_40% PLAN'!$B$14*'bezirksw Umlage § 2 PLAN'!E238</f>
        <v>2624.9333514586192</v>
      </c>
      <c r="G238" s="91">
        <f>'Grunddaten § 2 SPU_40% PLAN'!$C$14*'bezirksw Umlage § 2 PLAN'!E238</f>
        <v>142423.49740209812</v>
      </c>
      <c r="H238" s="91">
        <f>'Grunddaten § 2 SPU_40% PLAN'!$D$14*'bezirksw Umlage § 2 PLAN'!E238</f>
        <v>9560.8762015493285</v>
      </c>
      <c r="I238" s="91">
        <f>'Grunddaten § 2 SPU_40% PLAN'!$E$14*'bezirksw Umlage § 2 PLAN'!E238</f>
        <v>201906.87409134043</v>
      </c>
      <c r="J238" s="91">
        <f>'Grunddaten § 2 SPU_40% PLAN'!$F$14*'bezirksw Umlage § 2 PLAN'!E238</f>
        <v>14310.80410074873</v>
      </c>
      <c r="K238" s="91">
        <f>'Grunddaten § 2 SPU_40% PLAN'!$G$14*'bezirksw Umlage § 2 PLAN'!E238</f>
        <v>56738.985777833754</v>
      </c>
      <c r="L238" s="91">
        <f>'Grunddaten § 2 SPU_40% PLAN'!$H$14*'bezirksw Umlage § 2 PLAN'!E238</f>
        <v>66.832291912525392</v>
      </c>
      <c r="M238" s="91">
        <f>'Grunddaten § 2 SPU_40% PLAN'!$I$14*'bezirksw Umlage § 2 PLAN'!E238</f>
        <v>563.45598953893364</v>
      </c>
      <c r="N238" s="83"/>
      <c r="O238" s="83"/>
    </row>
    <row r="239" spans="1:15" x14ac:dyDescent="0.25">
      <c r="A239" s="82">
        <v>62233</v>
      </c>
      <c r="B239" s="82" t="s">
        <v>243</v>
      </c>
      <c r="C239" s="82" t="s">
        <v>232</v>
      </c>
      <c r="D239" s="83">
        <v>4445536.3899999997</v>
      </c>
      <c r="E239" s="11">
        <f t="shared" si="10"/>
        <v>3.2942576506184346E-2</v>
      </c>
      <c r="F239" s="91">
        <f>'Grunddaten § 2 SPU_40% PLAN'!$B$14*'bezirksw Umlage § 2 PLAN'!E239</f>
        <v>6365.8234840550631</v>
      </c>
      <c r="G239" s="91">
        <f>'Grunddaten § 2 SPU_40% PLAN'!$C$14*'bezirksw Umlage § 2 PLAN'!E239</f>
        <v>345396.51985439152</v>
      </c>
      <c r="H239" s="91">
        <f>'Grunddaten § 2 SPU_40% PLAN'!$D$14*'bezirksw Umlage § 2 PLAN'!E239</f>
        <v>23186.436416812525</v>
      </c>
      <c r="I239" s="91">
        <f>'Grunddaten § 2 SPU_40% PLAN'!$E$14*'bezirksw Umlage § 2 PLAN'!E239</f>
        <v>489651.86867262289</v>
      </c>
      <c r="J239" s="91">
        <f>'Grunddaten § 2 SPU_40% PLAN'!$F$14*'bezirksw Umlage § 2 PLAN'!E239</f>
        <v>34705.66320079533</v>
      </c>
      <c r="K239" s="91">
        <f>'Grunddaten § 2 SPU_40% PLAN'!$G$14*'bezirksw Umlage § 2 PLAN'!E239</f>
        <v>137599.82436327176</v>
      </c>
      <c r="L239" s="91">
        <f>'Grunddaten § 2 SPU_40% PLAN'!$H$14*'bezirksw Umlage § 2 PLAN'!E239</f>
        <v>162.07747641042698</v>
      </c>
      <c r="M239" s="91">
        <f>'Grunddaten § 2 SPU_40% PLAN'!$I$14*'bezirksw Umlage § 2 PLAN'!E239</f>
        <v>1366.4580734765266</v>
      </c>
      <c r="N239" s="83"/>
      <c r="O239" s="83"/>
    </row>
    <row r="240" spans="1:15" x14ac:dyDescent="0.25">
      <c r="A240" s="82">
        <v>62235</v>
      </c>
      <c r="B240" s="82" t="s">
        <v>244</v>
      </c>
      <c r="C240" s="82" t="s">
        <v>232</v>
      </c>
      <c r="D240" s="83">
        <v>2620029.0499999998</v>
      </c>
      <c r="E240" s="11">
        <f t="shared" si="10"/>
        <v>1.9415094120520851E-2</v>
      </c>
      <c r="F240" s="91">
        <f>'Grunddaten § 2 SPU_40% PLAN'!$B$14*'bezirksw Umlage § 2 PLAN'!E240</f>
        <v>3751.7727878494493</v>
      </c>
      <c r="G240" s="91">
        <f>'Grunddaten § 2 SPU_40% PLAN'!$C$14*'bezirksw Umlage § 2 PLAN'!E240</f>
        <v>203563.49299559047</v>
      </c>
      <c r="H240" s="91">
        <f>'Grunddaten § 2 SPU_40% PLAN'!$D$14*'bezirksw Umlage § 2 PLAN'!E240</f>
        <v>13665.198448195972</v>
      </c>
      <c r="I240" s="91">
        <f>'Grunddaten § 2 SPU_40% PLAN'!$E$14*'bezirksw Umlage § 2 PLAN'!E240</f>
        <v>288582.07598859782</v>
      </c>
      <c r="J240" s="91">
        <f>'Grunddaten § 2 SPU_40% PLAN'!$F$14*'bezirksw Umlage § 2 PLAN'!E240</f>
        <v>20454.189957851126</v>
      </c>
      <c r="K240" s="91">
        <f>'Grunddaten § 2 SPU_40% PLAN'!$G$14*'bezirksw Umlage § 2 PLAN'!E240</f>
        <v>81096.071537650772</v>
      </c>
      <c r="L240" s="91">
        <f>'Grunddaten § 2 SPU_40% PLAN'!$H$14*'bezirksw Umlage § 2 PLAN'!E240</f>
        <v>95.522263072962588</v>
      </c>
      <c r="M240" s="91">
        <f>'Grunddaten § 2 SPU_40% PLAN'!$I$14*'bezirksw Umlage § 2 PLAN'!E240</f>
        <v>805.3381041192049</v>
      </c>
      <c r="N240" s="83"/>
      <c r="O240" s="83"/>
    </row>
    <row r="241" spans="1:15" x14ac:dyDescent="0.25">
      <c r="A241" s="82">
        <v>62242</v>
      </c>
      <c r="B241" s="82" t="s">
        <v>245</v>
      </c>
      <c r="C241" s="82" t="s">
        <v>232</v>
      </c>
      <c r="D241" s="83">
        <v>1335873.21</v>
      </c>
      <c r="E241" s="11">
        <f t="shared" si="10"/>
        <v>9.8991666161992817E-3</v>
      </c>
      <c r="F241" s="91">
        <f>'Grunddaten § 2 SPU_40% PLAN'!$B$14*'bezirksw Umlage § 2 PLAN'!E241</f>
        <v>1912.9149569143492</v>
      </c>
      <c r="G241" s="91">
        <f>'Grunddaten § 2 SPU_40% PLAN'!$C$14*'bezirksw Umlage § 2 PLAN'!E241</f>
        <v>103790.84034462595</v>
      </c>
      <c r="H241" s="91">
        <f>'Grunddaten § 2 SPU_40% PLAN'!$D$14*'bezirksw Umlage § 2 PLAN'!E241</f>
        <v>6967.4695081257105</v>
      </c>
      <c r="I241" s="91">
        <f>'Grunddaten § 2 SPU_40% PLAN'!$E$14*'bezirksw Umlage § 2 PLAN'!E241</f>
        <v>147139.23274986289</v>
      </c>
      <c r="J241" s="91">
        <f>'Grunddaten § 2 SPU_40% PLAN'!$F$14*'bezirksw Umlage § 2 PLAN'!E241</f>
        <v>10428.970013498267</v>
      </c>
      <c r="K241" s="91">
        <f>'Grunddaten § 2 SPU_40% PLAN'!$G$14*'bezirksw Umlage § 2 PLAN'!E241</f>
        <v>41348.422989199753</v>
      </c>
      <c r="L241" s="91">
        <f>'Grunddaten § 2 SPU_40% PLAN'!$H$14*'bezirksw Umlage § 2 PLAN'!E241</f>
        <v>48.703899751700469</v>
      </c>
      <c r="M241" s="91">
        <f>'Grunddaten § 2 SPU_40% PLAN'!$I$14*'bezirksw Umlage § 2 PLAN'!E241</f>
        <v>410.6174312399462</v>
      </c>
      <c r="N241" s="83"/>
      <c r="O241" s="83"/>
    </row>
    <row r="242" spans="1:15" x14ac:dyDescent="0.25">
      <c r="A242" s="82">
        <v>62244</v>
      </c>
      <c r="B242" s="82" t="s">
        <v>246</v>
      </c>
      <c r="C242" s="82" t="s">
        <v>232</v>
      </c>
      <c r="D242" s="83">
        <v>3754189.32</v>
      </c>
      <c r="E242" s="11">
        <f t="shared" si="10"/>
        <v>2.7819515586689457E-2</v>
      </c>
      <c r="F242" s="91">
        <f>'Grunddaten § 2 SPU_40% PLAN'!$B$14*'bezirksw Umlage § 2 PLAN'!E242</f>
        <v>5375.8431919718705</v>
      </c>
      <c r="G242" s="91">
        <f>'Grunddaten § 2 SPU_40% PLAN'!$C$14*'bezirksw Umlage § 2 PLAN'!E242</f>
        <v>291682.2206020733</v>
      </c>
      <c r="H242" s="91">
        <f>'Grunddaten § 2 SPU_40% PLAN'!$D$14*'bezirksw Umlage § 2 PLAN'!E242</f>
        <v>19580.600478417553</v>
      </c>
      <c r="I242" s="91">
        <f>'Grunddaten § 2 SPU_40% PLAN'!$E$14*'bezirksw Umlage § 2 PLAN'!E242</f>
        <v>413503.71577743476</v>
      </c>
      <c r="J242" s="91">
        <f>'Grunddaten § 2 SPU_40% PLAN'!$F$14*'bezirksw Umlage § 2 PLAN'!E242</f>
        <v>29308.416060889078</v>
      </c>
      <c r="K242" s="91">
        <f>'Grunddaten § 2 SPU_40% PLAN'!$G$14*'bezirksw Umlage § 2 PLAN'!E242</f>
        <v>116201.0038249784</v>
      </c>
      <c r="L242" s="91">
        <f>'Grunddaten § 2 SPU_40% PLAN'!$H$14*'bezirksw Umlage § 2 PLAN'!E242</f>
        <v>136.87201668651213</v>
      </c>
      <c r="M242" s="91">
        <f>'Grunddaten § 2 SPU_40% PLAN'!$I$14*'bezirksw Umlage § 2 PLAN'!E242</f>
        <v>1153.9535065358787</v>
      </c>
      <c r="N242" s="83"/>
      <c r="O242" s="83"/>
    </row>
    <row r="243" spans="1:15" x14ac:dyDescent="0.25">
      <c r="A243" s="82">
        <v>62245</v>
      </c>
      <c r="B243" s="82" t="s">
        <v>247</v>
      </c>
      <c r="C243" s="82" t="s">
        <v>232</v>
      </c>
      <c r="D243" s="83">
        <v>1767436.89</v>
      </c>
      <c r="E243" s="11">
        <f t="shared" si="10"/>
        <v>1.309716530487731E-2</v>
      </c>
      <c r="F243" s="91">
        <f>'Grunddaten § 2 SPU_40% PLAN'!$B$14*'bezirksw Umlage § 2 PLAN'!E243</f>
        <v>2530.8962235144913</v>
      </c>
      <c r="G243" s="91">
        <f>'Grunddaten § 2 SPU_40% PLAN'!$C$14*'bezirksw Umlage § 2 PLAN'!E243</f>
        <v>137321.23579990963</v>
      </c>
      <c r="H243" s="91">
        <f>'Grunddaten § 2 SPU_40% PLAN'!$D$14*'bezirksw Umlage § 2 PLAN'!E243</f>
        <v>9218.3618523284367</v>
      </c>
      <c r="I243" s="91">
        <f>'Grunddaten § 2 SPU_40% PLAN'!$E$14*'bezirksw Umlage § 2 PLAN'!E243</f>
        <v>194673.64565863536</v>
      </c>
      <c r="J243" s="91">
        <f>'Grunddaten § 2 SPU_40% PLAN'!$F$14*'bezirksw Umlage § 2 PLAN'!E243</f>
        <v>13798.125591994343</v>
      </c>
      <c r="K243" s="91">
        <f>'Grunddaten § 2 SPU_40% PLAN'!$G$14*'bezirksw Umlage § 2 PLAN'!E243</f>
        <v>54706.335591860327</v>
      </c>
      <c r="L243" s="91">
        <f>'Grunddaten § 2 SPU_40% PLAN'!$H$14*'bezirksw Umlage § 2 PLAN'!E243</f>
        <v>64.438053299996369</v>
      </c>
      <c r="M243" s="91">
        <f>'Grunddaten § 2 SPU_40% PLAN'!$I$14*'bezirksw Umlage § 2 PLAN'!E243</f>
        <v>543.27041684631081</v>
      </c>
      <c r="N243" s="83"/>
      <c r="O243" s="83"/>
    </row>
    <row r="244" spans="1:15" x14ac:dyDescent="0.25">
      <c r="A244" s="82">
        <v>62247</v>
      </c>
      <c r="B244" s="82" t="s">
        <v>248</v>
      </c>
      <c r="C244" s="82" t="s">
        <v>232</v>
      </c>
      <c r="D244" s="83">
        <v>1712264.57</v>
      </c>
      <c r="E244" s="11">
        <f t="shared" si="10"/>
        <v>1.2688324118308218E-2</v>
      </c>
      <c r="F244" s="91">
        <f>'Grunddaten § 2 SPU_40% PLAN'!$B$14*'bezirksw Umlage § 2 PLAN'!E244</f>
        <v>2451.8917526218802</v>
      </c>
      <c r="G244" s="91">
        <f>'Grunddaten § 2 SPU_40% PLAN'!$C$14*'bezirksw Umlage § 2 PLAN'!E244</f>
        <v>133034.61532298382</v>
      </c>
      <c r="H244" s="91">
        <f>'Grunddaten § 2 SPU_40% PLAN'!$D$14*'bezirksw Umlage § 2 PLAN'!E244</f>
        <v>8930.6014163716791</v>
      </c>
      <c r="I244" s="91">
        <f>'Grunddaten § 2 SPU_40% PLAN'!$E$14*'bezirksw Umlage § 2 PLAN'!E244</f>
        <v>188596.71202970968</v>
      </c>
      <c r="J244" s="91">
        <f>'Grunddaten § 2 SPU_40% PLAN'!$F$14*'bezirksw Umlage § 2 PLAN'!E244</f>
        <v>13367.403225120073</v>
      </c>
      <c r="K244" s="91">
        <f>'Grunddaten § 2 SPU_40% PLAN'!$G$14*'bezirksw Umlage § 2 PLAN'!E244</f>
        <v>52998.622309208695</v>
      </c>
      <c r="L244" s="91">
        <f>'Grunddaten § 2 SPU_40% PLAN'!$H$14*'bezirksw Umlage § 2 PLAN'!E244</f>
        <v>62.426554662076434</v>
      </c>
      <c r="M244" s="91">
        <f>'Grunddaten § 2 SPU_40% PLAN'!$I$14*'bezirksw Umlage § 2 PLAN'!E244</f>
        <v>526.31168442742489</v>
      </c>
      <c r="N244" s="83"/>
      <c r="O244" s="83"/>
    </row>
    <row r="245" spans="1:15" x14ac:dyDescent="0.25">
      <c r="A245" s="82">
        <v>62252</v>
      </c>
      <c r="B245" s="82" t="s">
        <v>249</v>
      </c>
      <c r="C245" s="82" t="s">
        <v>232</v>
      </c>
      <c r="D245" s="83">
        <v>1748423.08</v>
      </c>
      <c r="E245" s="11">
        <f t="shared" si="10"/>
        <v>1.2956268046222984E-2</v>
      </c>
      <c r="F245" s="91">
        <f>'Grunddaten § 2 SPU_40% PLAN'!$B$14*'bezirksw Umlage § 2 PLAN'!E245</f>
        <v>2503.6692372521293</v>
      </c>
      <c r="G245" s="91">
        <f>'Grunddaten § 2 SPU_40% PLAN'!$C$14*'bezirksw Umlage § 2 PLAN'!E245</f>
        <v>135843.95539389487</v>
      </c>
      <c r="H245" s="91">
        <f>'Grunddaten § 2 SPU_40% PLAN'!$D$14*'bezirksw Umlage § 2 PLAN'!E245</f>
        <v>9119.192155371722</v>
      </c>
      <c r="I245" s="91">
        <f>'Grunddaten § 2 SPU_40% PLAN'!$E$14*'bezirksw Umlage § 2 PLAN'!E245</f>
        <v>192579.3769854492</v>
      </c>
      <c r="J245" s="91">
        <f>'Grunddaten § 2 SPU_40% PLAN'!$F$14*'bezirksw Umlage § 2 PLAN'!E245</f>
        <v>13649.687512056838</v>
      </c>
      <c r="K245" s="91">
        <f>'Grunddaten § 2 SPU_40% PLAN'!$G$14*'bezirksw Umlage § 2 PLAN'!E245</f>
        <v>54117.813378351551</v>
      </c>
      <c r="L245" s="91">
        <f>'Grunddaten § 2 SPU_40% PLAN'!$H$14*'bezirksw Umlage § 2 PLAN'!E245</f>
        <v>63.744838787417081</v>
      </c>
      <c r="M245" s="91">
        <f>'Grunddaten § 2 SPU_40% PLAN'!$I$14*'bezirksw Umlage § 2 PLAN'!E245</f>
        <v>537.42599855732942</v>
      </c>
      <c r="N245" s="83"/>
      <c r="O245" s="83"/>
    </row>
    <row r="246" spans="1:15" x14ac:dyDescent="0.25">
      <c r="A246" s="82">
        <v>62256</v>
      </c>
      <c r="B246" s="82" t="s">
        <v>250</v>
      </c>
      <c r="C246" s="82" t="s">
        <v>232</v>
      </c>
      <c r="D246" s="83">
        <v>3020746.25</v>
      </c>
      <c r="E246" s="11">
        <f t="shared" si="10"/>
        <v>2.2384512399952365E-2</v>
      </c>
      <c r="F246" s="91">
        <f>'Grunddaten § 2 SPU_40% PLAN'!$B$14*'bezirksw Umlage § 2 PLAN'!E246</f>
        <v>4325.5831761667951</v>
      </c>
      <c r="G246" s="91">
        <f>'Grunddaten § 2 SPU_40% PLAN'!$C$14*'bezirksw Umlage § 2 PLAN'!E246</f>
        <v>234697.26723195348</v>
      </c>
      <c r="H246" s="91">
        <f>'Grunddaten § 2 SPU_40% PLAN'!$D$14*'bezirksw Umlage § 2 PLAN'!E246</f>
        <v>15755.205831742134</v>
      </c>
      <c r="I246" s="91">
        <f>'Grunddaten § 2 SPU_40% PLAN'!$E$14*'bezirksw Umlage § 2 PLAN'!E246</f>
        <v>332718.91541041195</v>
      </c>
      <c r="J246" s="91">
        <f>'Grunddaten § 2 SPU_40% PLAN'!$F$14*'bezirksw Umlage § 2 PLAN'!E246</f>
        <v>23582.531503597816</v>
      </c>
      <c r="K246" s="91">
        <f>'Grunddaten § 2 SPU_40% PLAN'!$G$14*'bezirksw Umlage § 2 PLAN'!E246</f>
        <v>93499.212914105025</v>
      </c>
      <c r="L246" s="91">
        <f>'Grunddaten § 2 SPU_40% PLAN'!$H$14*'bezirksw Umlage § 2 PLAN'!E246</f>
        <v>110.13180100776563</v>
      </c>
      <c r="M246" s="91">
        <f>'Grunddaten § 2 SPU_40% PLAN'!$I$14*'bezirksw Umlage § 2 PLAN'!E246</f>
        <v>928.50957435002408</v>
      </c>
      <c r="N246" s="83"/>
      <c r="O246" s="83"/>
    </row>
    <row r="247" spans="1:15" x14ac:dyDescent="0.25">
      <c r="A247" s="82">
        <v>62262</v>
      </c>
      <c r="B247" s="82" t="s">
        <v>251</v>
      </c>
      <c r="C247" s="82" t="s">
        <v>232</v>
      </c>
      <c r="D247" s="83">
        <v>1810424.18</v>
      </c>
      <c r="E247" s="11">
        <f t="shared" si="10"/>
        <v>1.3415712261956326E-2</v>
      </c>
      <c r="F247" s="91">
        <f>'Grunddaten § 2 SPU_40% PLAN'!$B$14*'bezirksw Umlage § 2 PLAN'!E247</f>
        <v>2592.4522375004403</v>
      </c>
      <c r="G247" s="91">
        <f>'Grunddaten § 2 SPU_40% PLAN'!$C$14*'bezirksw Umlage § 2 PLAN'!E247</f>
        <v>140661.13880854781</v>
      </c>
      <c r="H247" s="91">
        <f>'Grunddaten § 2 SPU_40% PLAN'!$D$14*'bezirksw Umlage § 2 PLAN'!E247</f>
        <v>9442.5692322428513</v>
      </c>
      <c r="I247" s="91">
        <f>'Grunddaten § 2 SPU_40% PLAN'!$E$14*'bezirksw Umlage § 2 PLAN'!E247</f>
        <v>199408.46391926645</v>
      </c>
      <c r="J247" s="91">
        <f>'Grunddaten § 2 SPU_40% PLAN'!$F$14*'bezirksw Umlage § 2 PLAN'!E247</f>
        <v>14133.721182216228</v>
      </c>
      <c r="K247" s="91">
        <f>'Grunddaten § 2 SPU_40% PLAN'!$G$14*'bezirksw Umlage § 2 PLAN'!E247</f>
        <v>56036.893489701099</v>
      </c>
      <c r="L247" s="91">
        <f>'Grunddaten § 2 SPU_40% PLAN'!$H$14*'bezirksw Umlage § 2 PLAN'!E247</f>
        <v>66.005304328825119</v>
      </c>
      <c r="M247" s="91">
        <f>'Grunddaten § 2 SPU_40% PLAN'!$I$14*'bezirksw Umlage § 2 PLAN'!E247</f>
        <v>556.48374462594836</v>
      </c>
      <c r="N247" s="83"/>
      <c r="O247" s="83"/>
    </row>
    <row r="248" spans="1:15" x14ac:dyDescent="0.25">
      <c r="A248" s="82">
        <v>62264</v>
      </c>
      <c r="B248" s="82" t="s">
        <v>252</v>
      </c>
      <c r="C248" s="82" t="s">
        <v>232</v>
      </c>
      <c r="D248" s="83">
        <v>6028489.7199999997</v>
      </c>
      <c r="E248" s="11">
        <f t="shared" si="10"/>
        <v>4.4672670831032345E-2</v>
      </c>
      <c r="F248" s="91">
        <f>'Grunddaten § 2 SPU_40% PLAN'!$B$14*'bezirksw Umlage § 2 PLAN'!E248</f>
        <v>8632.5469113886902</v>
      </c>
      <c r="G248" s="91">
        <f>'Grunddaten § 2 SPU_40% PLAN'!$C$14*'bezirksw Umlage § 2 PLAN'!E248</f>
        <v>468384.28180451243</v>
      </c>
      <c r="H248" s="91">
        <f>'Grunddaten § 2 SPU_40% PLAN'!$D$14*'bezirksw Umlage § 2 PLAN'!E248</f>
        <v>31442.593495942103</v>
      </c>
      <c r="I248" s="91">
        <f>'Grunddaten § 2 SPU_40% PLAN'!$E$14*'bezirksw Umlage § 2 PLAN'!E248</f>
        <v>664005.64469829854</v>
      </c>
      <c r="J248" s="91">
        <f>'Grunddaten § 2 SPU_40% PLAN'!$F$14*'bezirksw Umlage § 2 PLAN'!E248</f>
        <v>47063.552173909193</v>
      </c>
      <c r="K248" s="91">
        <f>'Grunddaten § 2 SPU_40% PLAN'!$G$14*'bezirksw Umlage § 2 PLAN'!E248</f>
        <v>186595.95915438887</v>
      </c>
      <c r="L248" s="91">
        <f>'Grunddaten § 2 SPU_40% PLAN'!$H$14*'bezirksw Umlage § 2 PLAN'!E248</f>
        <v>219.78954048867914</v>
      </c>
      <c r="M248" s="91">
        <f>'Grunddaten § 2 SPU_40% PLAN'!$I$14*'bezirksw Umlage § 2 PLAN'!E248</f>
        <v>1853.0223860712217</v>
      </c>
      <c r="N248" s="83"/>
      <c r="O248" s="83"/>
    </row>
    <row r="249" spans="1:15" x14ac:dyDescent="0.25">
      <c r="A249" s="82">
        <v>62265</v>
      </c>
      <c r="B249" s="82" t="s">
        <v>253</v>
      </c>
      <c r="C249" s="82" t="s">
        <v>232</v>
      </c>
      <c r="D249" s="83">
        <v>2499591.81</v>
      </c>
      <c r="E249" s="11">
        <f t="shared" si="10"/>
        <v>1.8522622966349583E-2</v>
      </c>
      <c r="F249" s="91">
        <f>'Grunddaten § 2 SPU_40% PLAN'!$B$14*'bezirksw Umlage § 2 PLAN'!E249</f>
        <v>3579.3116620173932</v>
      </c>
      <c r="G249" s="91">
        <f>'Grunddaten § 2 SPU_40% PLAN'!$C$14*'bezirksw Umlage § 2 PLAN'!E249</f>
        <v>194206.10619060518</v>
      </c>
      <c r="H249" s="91">
        <f>'Grunddaten § 2 SPU_40% PLAN'!$D$14*'bezirksw Umlage § 2 PLAN'!E249</f>
        <v>13037.03793785621</v>
      </c>
      <c r="I249" s="91">
        <f>'Grunddaten § 2 SPU_40% PLAN'!$E$14*'bezirksw Umlage § 2 PLAN'!E249</f>
        <v>275316.56324722694</v>
      </c>
      <c r="J249" s="91">
        <f>'Grunddaten § 2 SPU_40% PLAN'!$F$14*'bezirksw Umlage § 2 PLAN'!E249</f>
        <v>19513.953747508611</v>
      </c>
      <c r="K249" s="91">
        <f>'Grunddaten § 2 SPU_40% PLAN'!$G$14*'bezirksw Umlage § 2 PLAN'!E249</f>
        <v>77368.25522552355</v>
      </c>
      <c r="L249" s="91">
        <f>'Grunddaten § 2 SPU_40% PLAN'!$H$14*'bezirksw Umlage § 2 PLAN'!E249</f>
        <v>91.131304994439944</v>
      </c>
      <c r="M249" s="91">
        <f>'Grunddaten § 2 SPU_40% PLAN'!$I$14*'bezirksw Umlage § 2 PLAN'!E249</f>
        <v>768.31840064418066</v>
      </c>
      <c r="N249" s="83"/>
      <c r="O249" s="83"/>
    </row>
    <row r="250" spans="1:15" x14ac:dyDescent="0.25">
      <c r="A250" s="82">
        <v>62266</v>
      </c>
      <c r="B250" s="82" t="s">
        <v>254</v>
      </c>
      <c r="C250" s="82" t="s">
        <v>232</v>
      </c>
      <c r="D250" s="83">
        <v>3208620.45</v>
      </c>
      <c r="E250" s="11">
        <f t="shared" si="10"/>
        <v>2.3776708900910076E-2</v>
      </c>
      <c r="F250" s="91">
        <f>'Grunddaten § 2 SPU_40% PLAN'!$B$14*'bezirksw Umlage § 2 PLAN'!E250</f>
        <v>4594.6112280118632</v>
      </c>
      <c r="G250" s="91">
        <f>'Grunddaten § 2 SPU_40% PLAN'!$C$14*'bezirksw Umlage § 2 PLAN'!E250</f>
        <v>249294.17729131033</v>
      </c>
      <c r="H250" s="91">
        <f>'Grunddaten § 2 SPU_40% PLAN'!$D$14*'bezirksw Umlage § 2 PLAN'!E250</f>
        <v>16735.095053312431</v>
      </c>
      <c r="I250" s="91">
        <f>'Grunddaten § 2 SPU_40% PLAN'!$E$14*'bezirksw Umlage § 2 PLAN'!E250</f>
        <v>353412.24576134718</v>
      </c>
      <c r="J250" s="91">
        <f>'Grunddaten § 2 SPU_40% PLAN'!$F$14*'bezirksw Umlage § 2 PLAN'!E250</f>
        <v>25049.238361286785</v>
      </c>
      <c r="K250" s="91">
        <f>'Grunddaten § 2 SPU_40% PLAN'!$G$14*'bezirksw Umlage § 2 PLAN'!E250</f>
        <v>99314.362010745346</v>
      </c>
      <c r="L250" s="91">
        <f>'Grunddaten § 2 SPU_40% PLAN'!$H$14*'bezirksw Umlage § 2 PLAN'!E250</f>
        <v>116.98140779247757</v>
      </c>
      <c r="M250" s="91">
        <f>'Grunddaten § 2 SPU_40% PLAN'!$I$14*'bezirksw Umlage § 2 PLAN'!E250</f>
        <v>986.25788520974993</v>
      </c>
      <c r="N250" s="83"/>
      <c r="O250" s="83"/>
    </row>
    <row r="251" spans="1:15" x14ac:dyDescent="0.25">
      <c r="A251" s="82">
        <v>62267</v>
      </c>
      <c r="B251" s="82" t="s">
        <v>255</v>
      </c>
      <c r="C251" s="82" t="s">
        <v>232</v>
      </c>
      <c r="D251" s="83">
        <v>14603998.57</v>
      </c>
      <c r="E251" s="11">
        <f t="shared" si="10"/>
        <v>0.10821941335822285</v>
      </c>
      <c r="F251" s="91">
        <f>'Grunddaten § 2 SPU_40% PLAN'!$B$14*'bezirksw Umlage § 2 PLAN'!E251</f>
        <v>20912.319437342983</v>
      </c>
      <c r="G251" s="91">
        <f>'Grunddaten § 2 SPU_40% PLAN'!$C$14*'bezirksw Umlage § 2 PLAN'!E251</f>
        <v>1134659.5415084455</v>
      </c>
      <c r="H251" s="91">
        <f>'Grunddaten § 2 SPU_40% PLAN'!$D$14*'bezirksw Umlage § 2 PLAN'!E251</f>
        <v>76169.590026576305</v>
      </c>
      <c r="I251" s="91">
        <f>'Grunddaten § 2 SPU_40% PLAN'!$E$14*'bezirksw Umlage § 2 PLAN'!E251</f>
        <v>1608551.716273953</v>
      </c>
      <c r="J251" s="91">
        <f>'Grunddaten § 2 SPU_40% PLAN'!$F$14*'bezirksw Umlage § 2 PLAN'!E251</f>
        <v>114011.31636115494</v>
      </c>
      <c r="K251" s="91">
        <f>'Grunddaten § 2 SPU_40% PLAN'!$G$14*'bezirksw Umlage § 2 PLAN'!E251</f>
        <v>452028.16082076251</v>
      </c>
      <c r="L251" s="91">
        <f>'Grunddaten § 2 SPU_40% PLAN'!$H$14*'bezirksw Umlage § 2 PLAN'!E251</f>
        <v>532.43951372245647</v>
      </c>
      <c r="M251" s="91">
        <f>'Grunddaten § 2 SPU_40% PLAN'!$I$14*'bezirksw Umlage § 2 PLAN'!E251</f>
        <v>4488.9412660990838</v>
      </c>
      <c r="N251" s="83"/>
      <c r="O251" s="83"/>
    </row>
    <row r="252" spans="1:15" x14ac:dyDescent="0.25">
      <c r="A252" s="82">
        <v>62268</v>
      </c>
      <c r="B252" s="82" t="s">
        <v>256</v>
      </c>
      <c r="C252" s="82" t="s">
        <v>232</v>
      </c>
      <c r="D252" s="83">
        <v>4468938.2699999996</v>
      </c>
      <c r="E252" s="11">
        <f t="shared" si="10"/>
        <v>3.3115990500505184E-2</v>
      </c>
      <c r="F252" s="91">
        <f>'Grunddaten § 2 SPU_40% PLAN'!$B$14*'bezirksw Umlage § 2 PLAN'!E252</f>
        <v>6399.3340043176213</v>
      </c>
      <c r="G252" s="91">
        <f>'Grunddaten § 2 SPU_40% PLAN'!$C$14*'bezirksw Umlage § 2 PLAN'!E252</f>
        <v>347214.7319217209</v>
      </c>
      <c r="H252" s="91">
        <f>'Grunddaten § 2 SPU_40% PLAN'!$D$14*'bezirksw Umlage § 2 PLAN'!E252</f>
        <v>23308.492824645433</v>
      </c>
      <c r="I252" s="91">
        <f>'Grunddaten § 2 SPU_40% PLAN'!$E$14*'bezirksw Umlage § 2 PLAN'!E252</f>
        <v>492229.45960140898</v>
      </c>
      <c r="J252" s="91">
        <f>'Grunddaten § 2 SPU_40% PLAN'!$F$14*'bezirksw Umlage § 2 PLAN'!E252</f>
        <v>34888.358312092219</v>
      </c>
      <c r="K252" s="91">
        <f>'Grunddaten § 2 SPU_40% PLAN'!$G$14*'bezirksw Umlage § 2 PLAN'!E252</f>
        <v>138324.16768099013</v>
      </c>
      <c r="L252" s="91">
        <f>'Grunddaten § 2 SPU_40% PLAN'!$H$14*'bezirksw Umlage § 2 PLAN'!E252</f>
        <v>162.9306732624855</v>
      </c>
      <c r="M252" s="91">
        <f>'Grunddaten § 2 SPU_40% PLAN'!$I$14*'bezirksw Umlage § 2 PLAN'!E252</f>
        <v>1373.651285960955</v>
      </c>
      <c r="N252" s="83"/>
      <c r="O252" s="83"/>
    </row>
    <row r="253" spans="1:15" x14ac:dyDescent="0.25">
      <c r="A253" s="82">
        <v>62269</v>
      </c>
      <c r="B253" s="82" t="s">
        <v>257</v>
      </c>
      <c r="C253" s="82" t="s">
        <v>232</v>
      </c>
      <c r="D253" s="83">
        <v>3587991.47</v>
      </c>
      <c r="E253" s="11">
        <f t="shared" si="10"/>
        <v>2.6587946455660854E-2</v>
      </c>
      <c r="F253" s="91">
        <f>'Grunddaten § 2 SPU_40% PLAN'!$B$14*'bezirksw Umlage § 2 PLAN'!E253</f>
        <v>5137.8547730919036</v>
      </c>
      <c r="G253" s="91">
        <f>'Grunddaten § 2 SPU_40% PLAN'!$C$14*'bezirksw Umlage § 2 PLAN'!E253</f>
        <v>278769.45733543811</v>
      </c>
      <c r="H253" s="91">
        <f>'Grunddaten § 2 SPU_40% PLAN'!$D$14*'bezirksw Umlage § 2 PLAN'!E253</f>
        <v>18713.767875201382</v>
      </c>
      <c r="I253" s="91">
        <f>'Grunddaten § 2 SPU_40% PLAN'!$E$14*'bezirksw Umlage § 2 PLAN'!E253</f>
        <v>395197.91852765181</v>
      </c>
      <c r="J253" s="91">
        <f>'Grunddaten § 2 SPU_40% PLAN'!$F$14*'bezirksw Umlage § 2 PLAN'!E253</f>
        <v>28010.933349967821</v>
      </c>
      <c r="K253" s="91">
        <f>'Grunddaten § 2 SPU_40% PLAN'!$G$14*'bezirksw Umlage § 2 PLAN'!E253</f>
        <v>111056.78882743717</v>
      </c>
      <c r="L253" s="91">
        <f>'Grunddaten § 2 SPU_40% PLAN'!$H$14*'bezirksw Umlage § 2 PLAN'!E253</f>
        <v>130.8126965618514</v>
      </c>
      <c r="M253" s="91">
        <f>'Grunddaten § 2 SPU_40% PLAN'!$I$14*'bezirksw Umlage § 2 PLAN'!E253</f>
        <v>1102.8680189808122</v>
      </c>
      <c r="N253" s="83"/>
      <c r="O253" s="83"/>
    </row>
    <row r="254" spans="1:15" x14ac:dyDescent="0.25">
      <c r="A254" s="82">
        <v>62270</v>
      </c>
      <c r="B254" s="82" t="s">
        <v>258</v>
      </c>
      <c r="C254" s="82" t="s">
        <v>232</v>
      </c>
      <c r="D254" s="83">
        <v>3452703.67</v>
      </c>
      <c r="E254" s="11">
        <f t="shared" si="10"/>
        <v>2.5585428804050004E-2</v>
      </c>
      <c r="F254" s="91">
        <f>'Grunddaten § 2 SPU_40% PLAN'!$B$14*'bezirksw Umlage § 2 PLAN'!E254</f>
        <v>4944.1282620946231</v>
      </c>
      <c r="G254" s="91">
        <f>'Grunddaten § 2 SPU_40% PLAN'!$C$14*'bezirksw Umlage § 2 PLAN'!E254</f>
        <v>268258.25436702487</v>
      </c>
      <c r="H254" s="91">
        <f>'Grunddaten § 2 SPU_40% PLAN'!$D$14*'bezirksw Umlage § 2 PLAN'!E254</f>
        <v>18008.151792578232</v>
      </c>
      <c r="I254" s="91">
        <f>'Grunddaten § 2 SPU_40% PLAN'!$E$14*'bezirksw Umlage § 2 PLAN'!E254</f>
        <v>380296.69665763847</v>
      </c>
      <c r="J254" s="91">
        <f>'Grunddaten § 2 SPU_40% PLAN'!$F$14*'bezirksw Umlage § 2 PLAN'!E254</f>
        <v>26954.760953642759</v>
      </c>
      <c r="K254" s="91">
        <f>'Grunddaten § 2 SPU_40% PLAN'!$G$14*'bezirksw Umlage § 2 PLAN'!E254</f>
        <v>106869.3126973647</v>
      </c>
      <c r="L254" s="91">
        <f>'Grunddaten § 2 SPU_40% PLAN'!$H$14*'bezirksw Umlage § 2 PLAN'!E254</f>
        <v>125.88030971592602</v>
      </c>
      <c r="M254" s="91">
        <f>'Grunddaten § 2 SPU_40% PLAN'!$I$14*'bezirksw Umlage § 2 PLAN'!E254</f>
        <v>1061.2835867919941</v>
      </c>
      <c r="N254" s="83"/>
      <c r="O254" s="83"/>
    </row>
    <row r="255" spans="1:15" x14ac:dyDescent="0.25">
      <c r="A255" s="82">
        <v>62271</v>
      </c>
      <c r="B255" s="82" t="s">
        <v>259</v>
      </c>
      <c r="C255" s="82" t="s">
        <v>232</v>
      </c>
      <c r="D255" s="83">
        <v>7535798.0899999999</v>
      </c>
      <c r="E255" s="11">
        <f t="shared" si="10"/>
        <v>5.5842216402368236E-2</v>
      </c>
      <c r="F255" s="91">
        <f>'Grunddaten § 2 SPU_40% PLAN'!$B$14*'bezirksw Umlage § 2 PLAN'!E255</f>
        <v>10790.949897593639</v>
      </c>
      <c r="G255" s="91">
        <f>'Grunddaten § 2 SPU_40% PLAN'!$C$14*'bezirksw Umlage § 2 PLAN'!E255</f>
        <v>585494.79888778296</v>
      </c>
      <c r="H255" s="91">
        <f>'Grunddaten § 2 SPU_40% PLAN'!$D$14*'bezirksw Umlage § 2 PLAN'!E255</f>
        <v>39304.211671006538</v>
      </c>
      <c r="I255" s="91">
        <f>'Grunddaten § 2 SPU_40% PLAN'!$E$14*'bezirksw Umlage § 2 PLAN'!E255</f>
        <v>830027.53616152098</v>
      </c>
      <c r="J255" s="91">
        <f>'Grunddaten § 2 SPU_40% PLAN'!$F$14*'bezirksw Umlage § 2 PLAN'!E255</f>
        <v>58830.891824222985</v>
      </c>
      <c r="K255" s="91">
        <f>'Grunddaten § 2 SPU_40% PLAN'!$G$14*'bezirksw Umlage § 2 PLAN'!E255</f>
        <v>233250.70422403602</v>
      </c>
      <c r="L255" s="91">
        <f>'Grunddaten § 2 SPU_40% PLAN'!$H$14*'bezirksw Umlage § 2 PLAN'!E255</f>
        <v>274.74370469965174</v>
      </c>
      <c r="M255" s="91">
        <f>'Grunddaten § 2 SPU_40% PLAN'!$I$14*'bezirksw Umlage § 2 PLAN'!E255</f>
        <v>2316.3351363702345</v>
      </c>
      <c r="N255" s="83"/>
      <c r="O255" s="83"/>
    </row>
    <row r="256" spans="1:15" x14ac:dyDescent="0.25">
      <c r="A256" s="82">
        <v>62272</v>
      </c>
      <c r="B256" s="82" t="s">
        <v>260</v>
      </c>
      <c r="C256" s="82" t="s">
        <v>232</v>
      </c>
      <c r="D256" s="83">
        <v>4120151.18</v>
      </c>
      <c r="E256" s="11">
        <f t="shared" si="10"/>
        <v>3.0531387791473172E-2</v>
      </c>
      <c r="F256" s="91">
        <f>'Grunddaten § 2 SPU_40% PLAN'!$B$14*'bezirksw Umlage § 2 PLAN'!E256</f>
        <v>5899.8853768242761</v>
      </c>
      <c r="G256" s="91">
        <f>'Grunddaten § 2 SPU_40% PLAN'!$C$14*'bezirksw Umlage § 2 PLAN'!E256</f>
        <v>320115.67424059816</v>
      </c>
      <c r="H256" s="91">
        <f>'Grunddaten § 2 SPU_40% PLAN'!$D$14*'bezirksw Umlage § 2 PLAN'!E256</f>
        <v>21489.335590103019</v>
      </c>
      <c r="I256" s="91">
        <f>'Grunddaten § 2 SPU_40% PLAN'!$E$14*'bezirksw Umlage § 2 PLAN'!E256</f>
        <v>453812.44185489893</v>
      </c>
      <c r="J256" s="91">
        <f>'Grunddaten § 2 SPU_40% PLAN'!$F$14*'bezirksw Umlage § 2 PLAN'!E256</f>
        <v>32165.427666072817</v>
      </c>
      <c r="K256" s="91">
        <f>'Grunddaten § 2 SPU_40% PLAN'!$G$14*'bezirksw Umlage § 2 PLAN'!E256</f>
        <v>127528.38554947179</v>
      </c>
      <c r="L256" s="91">
        <f>'Grunddaten § 2 SPU_40% PLAN'!$H$14*'bezirksw Umlage § 2 PLAN'!E256</f>
        <v>150.21442793404802</v>
      </c>
      <c r="M256" s="91">
        <f>'Grunddaten § 2 SPU_40% PLAN'!$I$14*'bezirksw Umlage § 2 PLAN'!E256</f>
        <v>1266.4419655903071</v>
      </c>
      <c r="N256" s="83"/>
      <c r="O256" s="83"/>
    </row>
    <row r="257" spans="1:15" x14ac:dyDescent="0.25">
      <c r="A257" s="82">
        <v>62273</v>
      </c>
      <c r="B257" s="82" t="s">
        <v>261</v>
      </c>
      <c r="C257" s="82" t="s">
        <v>232</v>
      </c>
      <c r="D257" s="83">
        <v>2960779.84</v>
      </c>
      <c r="E257" s="11">
        <f t="shared" si="10"/>
        <v>2.1940145764315348E-2</v>
      </c>
      <c r="F257" s="91">
        <f>'Grunddaten § 2 SPU_40% PLAN'!$B$14*'bezirksw Umlage § 2 PLAN'!E257</f>
        <v>4239.7137674962978</v>
      </c>
      <c r="G257" s="91">
        <f>'Grunddaten § 2 SPU_40% PLAN'!$C$14*'bezirksw Umlage § 2 PLAN'!E257</f>
        <v>230038.16931775067</v>
      </c>
      <c r="H257" s="91">
        <f>'Grunddaten § 2 SPU_40% PLAN'!$D$14*'bezirksw Umlage § 2 PLAN'!E257</f>
        <v>15442.441019887898</v>
      </c>
      <c r="I257" s="91">
        <f>'Grunddaten § 2 SPU_40% PLAN'!$E$14*'bezirksw Umlage § 2 PLAN'!E257</f>
        <v>326113.93861163047</v>
      </c>
      <c r="J257" s="91">
        <f>'Grunddaten § 2 SPU_40% PLAN'!$F$14*'bezirksw Umlage § 2 PLAN'!E257</f>
        <v>23114.382365621506</v>
      </c>
      <c r="K257" s="91">
        <f>'Grunddaten § 2 SPU_40% PLAN'!$G$14*'bezirksw Umlage § 2 PLAN'!E257</f>
        <v>91643.111251714639</v>
      </c>
      <c r="L257" s="91">
        <f>'Grunddaten § 2 SPU_40% PLAN'!$H$14*'bezirksw Umlage § 2 PLAN'!E257</f>
        <v>107.94551716043151</v>
      </c>
      <c r="M257" s="91">
        <f>'Grunddaten § 2 SPU_40% PLAN'!$I$14*'bezirksw Umlage § 2 PLAN'!E257</f>
        <v>910.07724630380062</v>
      </c>
      <c r="N257" s="83"/>
      <c r="O257" s="83"/>
    </row>
    <row r="258" spans="1:15" x14ac:dyDescent="0.25">
      <c r="A258" s="82">
        <v>62274</v>
      </c>
      <c r="B258" s="82" t="s">
        <v>262</v>
      </c>
      <c r="C258" s="82" t="s">
        <v>232</v>
      </c>
      <c r="D258" s="83">
        <v>1858456.05</v>
      </c>
      <c r="E258" s="11">
        <f t="shared" si="10"/>
        <v>1.3771640863906226E-2</v>
      </c>
      <c r="F258" s="91">
        <f>'Grunddaten § 2 SPU_40% PLAN'!$B$14*'bezirksw Umlage § 2 PLAN'!E258</f>
        <v>2661.2318805412392</v>
      </c>
      <c r="G258" s="91">
        <f>'Grunddaten § 2 SPU_40% PLAN'!$C$14*'bezirksw Umlage § 2 PLAN'!E258</f>
        <v>144392.98110713228</v>
      </c>
      <c r="H258" s="91">
        <f>'Grunddaten § 2 SPU_40% PLAN'!$D$14*'bezirksw Umlage § 2 PLAN'!E258</f>
        <v>9693.0874604235469</v>
      </c>
      <c r="I258" s="91">
        <f>'Grunddaten § 2 SPU_40% PLAN'!$E$14*'bezirksw Umlage § 2 PLAN'!E258</f>
        <v>204698.91547292937</v>
      </c>
      <c r="J258" s="91">
        <f>'Grunddaten § 2 SPU_40% PLAN'!$F$14*'bezirksw Umlage § 2 PLAN'!E258</f>
        <v>14508.699082942487</v>
      </c>
      <c r="K258" s="91">
        <f>'Grunddaten § 2 SPU_40% PLAN'!$G$14*'bezirksw Umlage § 2 PLAN'!E258</f>
        <v>57523.593022901747</v>
      </c>
      <c r="L258" s="91">
        <f>'Grunddaten § 2 SPU_40% PLAN'!$H$14*'bezirksw Umlage § 2 PLAN'!E258</f>
        <v>67.756473050418634</v>
      </c>
      <c r="M258" s="91">
        <f>'Grunddaten § 2 SPU_40% PLAN'!$I$14*'bezirksw Umlage § 2 PLAN'!E258</f>
        <v>571.24766303483023</v>
      </c>
      <c r="N258" s="83"/>
      <c r="O258" s="83"/>
    </row>
    <row r="259" spans="1:15" x14ac:dyDescent="0.25">
      <c r="A259" s="82">
        <v>62275</v>
      </c>
      <c r="B259" s="82" t="s">
        <v>263</v>
      </c>
      <c r="C259" s="82" t="s">
        <v>232</v>
      </c>
      <c r="D259" s="83">
        <v>8050621.5800000001</v>
      </c>
      <c r="E259" s="11">
        <f t="shared" si="10"/>
        <v>5.9657191856096518E-2</v>
      </c>
      <c r="F259" s="91">
        <f>'Grunddaten § 2 SPU_40% PLAN'!$B$14*'bezirksw Umlage § 2 PLAN'!E259</f>
        <v>11528.155754272091</v>
      </c>
      <c r="G259" s="91">
        <f>'Grunddaten § 2 SPU_40% PLAN'!$C$14*'bezirksw Umlage § 2 PLAN'!E259</f>
        <v>625494.07595708896</v>
      </c>
      <c r="H259" s="91">
        <f>'Grunddaten § 2 SPU_40% PLAN'!$D$14*'bezirksw Umlage § 2 PLAN'!E259</f>
        <v>41989.359439365384</v>
      </c>
      <c r="I259" s="91">
        <f>'Grunddaten § 2 SPU_40% PLAN'!$E$14*'bezirksw Umlage § 2 PLAN'!E259</f>
        <v>886732.56831064739</v>
      </c>
      <c r="J259" s="91">
        <f>'Grunddaten § 2 SPU_40% PLAN'!$F$14*'bezirksw Umlage § 2 PLAN'!E259</f>
        <v>62850.044764234801</v>
      </c>
      <c r="K259" s="91">
        <f>'Grunddaten § 2 SPU_40% PLAN'!$G$14*'bezirksw Umlage § 2 PLAN'!E259</f>
        <v>249185.70409524092</v>
      </c>
      <c r="L259" s="91">
        <f>'Grunddaten § 2 SPU_40% PLAN'!$H$14*'bezirksw Umlage § 2 PLAN'!E259</f>
        <v>293.51338393199489</v>
      </c>
      <c r="M259" s="91">
        <f>'Grunddaten § 2 SPU_40% PLAN'!$I$14*'bezirksw Umlage § 2 PLAN'!E259</f>
        <v>2474.5803181908836</v>
      </c>
      <c r="N259" s="83"/>
      <c r="O259" s="83"/>
    </row>
    <row r="260" spans="1:15" x14ac:dyDescent="0.25">
      <c r="A260" s="82">
        <v>62276</v>
      </c>
      <c r="B260" s="82" t="s">
        <v>264</v>
      </c>
      <c r="C260" s="82" t="s">
        <v>232</v>
      </c>
      <c r="D260" s="83">
        <v>1739718.05</v>
      </c>
      <c r="E260" s="11">
        <f t="shared" si="10"/>
        <v>1.2891761518414844E-2</v>
      </c>
      <c r="F260" s="91">
        <f>'Grunddaten § 2 SPU_40% PLAN'!$B$14*'bezirksw Umlage § 2 PLAN'!E260</f>
        <v>2491.2039958184846</v>
      </c>
      <c r="G260" s="91">
        <f>'Grunddaten § 2 SPU_40% PLAN'!$C$14*'bezirksw Umlage § 2 PLAN'!E260</f>
        <v>135167.61697183369</v>
      </c>
      <c r="H260" s="91">
        <f>'Grunddaten § 2 SPU_40% PLAN'!$D$14*'bezirksw Umlage § 2 PLAN'!E260</f>
        <v>9073.7896196832335</v>
      </c>
      <c r="I260" s="91">
        <f>'Grunddaten § 2 SPU_40% PLAN'!$E$14*'bezirksw Umlage § 2 PLAN'!E260</f>
        <v>191620.56485741455</v>
      </c>
      <c r="J260" s="91">
        <f>'Grunddaten § 2 SPU_40% PLAN'!$F$14*'bezirksw Umlage § 2 PLAN'!E260</f>
        <v>13581.728594880406</v>
      </c>
      <c r="K260" s="91">
        <f>'Grunddaten § 2 SPU_40% PLAN'!$G$14*'bezirksw Umlage § 2 PLAN'!E260</f>
        <v>53848.372191958064</v>
      </c>
      <c r="L260" s="91">
        <f>'Grunddaten § 2 SPU_40% PLAN'!$H$14*'bezirksw Umlage § 2 PLAN'!E260</f>
        <v>63.427466670601035</v>
      </c>
      <c r="M260" s="91">
        <f>'Grunddaten § 2 SPU_40% PLAN'!$I$14*'bezirksw Umlage § 2 PLAN'!E260</f>
        <v>534.75026778384768</v>
      </c>
      <c r="N260" s="83"/>
      <c r="O260" s="83"/>
    </row>
    <row r="261" spans="1:15" x14ac:dyDescent="0.25">
      <c r="A261" s="82">
        <v>62277</v>
      </c>
      <c r="B261" s="82" t="s">
        <v>265</v>
      </c>
      <c r="C261" s="82" t="s">
        <v>232</v>
      </c>
      <c r="D261" s="83">
        <v>3766625.04</v>
      </c>
      <c r="E261" s="11">
        <f t="shared" si="10"/>
        <v>2.7911667494034322E-2</v>
      </c>
      <c r="F261" s="91">
        <f>'Grunddaten § 2 SPU_40% PLAN'!$B$14*'bezirksw Umlage § 2 PLAN'!E261</f>
        <v>5393.6506265471926</v>
      </c>
      <c r="G261" s="91">
        <f>'Grunddaten § 2 SPU_40% PLAN'!$C$14*'bezirksw Umlage § 2 PLAN'!E261</f>
        <v>292648.41546205594</v>
      </c>
      <c r="H261" s="91">
        <f>'Grunddaten § 2 SPU_40% PLAN'!$D$14*'bezirksw Umlage § 2 PLAN'!E261</f>
        <v>19645.461049962058</v>
      </c>
      <c r="I261" s="91">
        <f>'Grunddaten § 2 SPU_40% PLAN'!$E$14*'bezirksw Umlage § 2 PLAN'!E261</f>
        <v>414873.44329782733</v>
      </c>
      <c r="J261" s="91">
        <f>'Grunddaten § 2 SPU_40% PLAN'!$F$14*'bezirksw Umlage § 2 PLAN'!E261</f>
        <v>29405.499938315039</v>
      </c>
      <c r="K261" s="91">
        <f>'Grunddaten § 2 SPU_40% PLAN'!$G$14*'bezirksw Umlage § 2 PLAN'!E261</f>
        <v>116585.9186558816</v>
      </c>
      <c r="L261" s="91">
        <f>'Grunddaten § 2 SPU_40% PLAN'!$H$14*'bezirksw Umlage § 2 PLAN'!E261</f>
        <v>137.32540407064886</v>
      </c>
      <c r="M261" s="91">
        <f>'Grunddaten § 2 SPU_40% PLAN'!$I$14*'bezirksw Umlage § 2 PLAN'!E261</f>
        <v>1157.7759676525436</v>
      </c>
      <c r="N261" s="83"/>
      <c r="O261" s="83"/>
    </row>
    <row r="262" spans="1:15" x14ac:dyDescent="0.25">
      <c r="A262" s="82">
        <v>62278</v>
      </c>
      <c r="B262" s="82" t="s">
        <v>266</v>
      </c>
      <c r="C262" s="82" t="s">
        <v>232</v>
      </c>
      <c r="D262" s="83">
        <v>6015930.3300000001</v>
      </c>
      <c r="E262" s="11">
        <f t="shared" si="10"/>
        <v>4.45796024969441E-2</v>
      </c>
      <c r="F262" s="91">
        <f>'Grunddaten § 2 SPU_40% PLAN'!$B$14*'bezirksw Umlage § 2 PLAN'!E262</f>
        <v>8614.5623865094785</v>
      </c>
      <c r="G262" s="91">
        <f>'Grunddaten § 2 SPU_40% PLAN'!$C$14*'bezirksw Umlage § 2 PLAN'!E262</f>
        <v>467408.47838802222</v>
      </c>
      <c r="H262" s="91">
        <f>'Grunddaten § 2 SPU_40% PLAN'!$D$14*'bezirksw Umlage § 2 PLAN'!E262</f>
        <v>31377.087902888365</v>
      </c>
      <c r="I262" s="91">
        <f>'Grunddaten § 2 SPU_40% PLAN'!$E$14*'bezirksw Umlage § 2 PLAN'!E262</f>
        <v>662622.29559407767</v>
      </c>
      <c r="J262" s="91">
        <f>'Grunddaten § 2 SPU_40% PLAN'!$F$14*'bezirksw Umlage § 2 PLAN'!E262</f>
        <v>46965.502822580551</v>
      </c>
      <c r="K262" s="91">
        <f>'Grunddaten § 2 SPU_40% PLAN'!$G$14*'bezirksw Umlage § 2 PLAN'!E262</f>
        <v>186207.21644563563</v>
      </c>
      <c r="L262" s="91">
        <f>'Grunddaten § 2 SPU_40% PLAN'!$H$14*'bezirksw Umlage § 2 PLAN'!E262</f>
        <v>219.33164428496497</v>
      </c>
      <c r="M262" s="91">
        <f>'Grunddaten § 2 SPU_40% PLAN'!$I$14*'bezirksw Umlage § 2 PLAN'!E262</f>
        <v>1849.1619115732412</v>
      </c>
      <c r="N262" s="83"/>
      <c r="O262" s="83"/>
    </row>
    <row r="263" spans="1:15" x14ac:dyDescent="0.25">
      <c r="A263" s="82">
        <v>62279</v>
      </c>
      <c r="B263" s="82" t="s">
        <v>267</v>
      </c>
      <c r="C263" s="82" t="s">
        <v>232</v>
      </c>
      <c r="D263" s="83">
        <v>1905335.9</v>
      </c>
      <c r="E263" s="11">
        <f t="shared" si="10"/>
        <v>1.4119032699163127E-2</v>
      </c>
      <c r="F263" s="91">
        <f>'Grunddaten § 2 SPU_40% PLAN'!$B$14*'bezirksw Umlage § 2 PLAN'!E263</f>
        <v>2728.3618787862824</v>
      </c>
      <c r="G263" s="91">
        <f>'Grunddaten § 2 SPU_40% PLAN'!$C$14*'bezirksw Umlage § 2 PLAN'!E263</f>
        <v>148035.31706409782</v>
      </c>
      <c r="H263" s="91">
        <f>'Grunddaten § 2 SPU_40% PLAN'!$D$14*'bezirksw Umlage § 2 PLAN'!E263</f>
        <v>9937.5971361737666</v>
      </c>
      <c r="I263" s="91">
        <f>'Grunddaten § 2 SPU_40% PLAN'!$E$14*'bezirksw Umlage § 2 PLAN'!E263</f>
        <v>209862.47823382088</v>
      </c>
      <c r="J263" s="91">
        <f>'Grunddaten § 2 SPU_40% PLAN'!$F$14*'bezirksw Umlage § 2 PLAN'!E263</f>
        <v>14874.683329222338</v>
      </c>
      <c r="K263" s="91">
        <f>'Grunddaten § 2 SPU_40% PLAN'!$G$14*'bezirksw Umlage § 2 PLAN'!E263</f>
        <v>58974.634823096414</v>
      </c>
      <c r="L263" s="91">
        <f>'Grunddaten § 2 SPU_40% PLAN'!$H$14*'bezirksw Umlage § 2 PLAN'!E263</f>
        <v>69.465640879882585</v>
      </c>
      <c r="M263" s="91">
        <f>'Grunddaten § 2 SPU_40% PLAN'!$I$14*'bezirksw Umlage § 2 PLAN'!E263</f>
        <v>585.65747636128651</v>
      </c>
      <c r="N263" s="83"/>
      <c r="O263" s="83"/>
    </row>
    <row r="264" spans="1:15" x14ac:dyDescent="0.25">
      <c r="A264" s="82">
        <v>62311</v>
      </c>
      <c r="B264" s="82" t="s">
        <v>268</v>
      </c>
      <c r="C264" s="82" t="s">
        <v>269</v>
      </c>
      <c r="D264" s="83">
        <v>1798858.2</v>
      </c>
      <c r="E264" s="11">
        <f>D264/SUM($D$264:$D$288)</f>
        <v>1.4949832561911375E-2</v>
      </c>
      <c r="F264" s="91">
        <f>'Grunddaten § 2 SPU_40% PLAN'!$B$15*'bezirksw Umlage § 2 PLAN'!E264</f>
        <v>1343.6909506645943</v>
      </c>
      <c r="G264" s="91">
        <f>'Grunddaten § 2 SPU_40% PLAN'!$C$15*'bezirksw Umlage § 2 PLAN'!E264</f>
        <v>171583.22051634418</v>
      </c>
      <c r="H264" s="91">
        <f>'Grunddaten § 2 SPU_40% PLAN'!$D$15*'bezirksw Umlage § 2 PLAN'!E264</f>
        <v>7822.8599990212369</v>
      </c>
      <c r="I264" s="91">
        <f>'Grunddaten § 2 SPU_40% PLAN'!$E$15*'bezirksw Umlage § 2 PLAN'!E264</f>
        <v>220951.94733872288</v>
      </c>
      <c r="J264" s="91">
        <f>'Grunddaten § 2 SPU_40% PLAN'!$F$15*'bezirksw Umlage § 2 PLAN'!E264</f>
        <v>16078.843916986922</v>
      </c>
      <c r="K264" s="91">
        <f>'Grunddaten § 2 SPU_40% PLAN'!$G$15*'bezirksw Umlage § 2 PLAN'!E264</f>
        <v>86925.502434582449</v>
      </c>
      <c r="L264" s="91">
        <f>'Grunddaten § 2 SPU_40% PLAN'!$H$15*'bezirksw Umlage § 2 PLAN'!E264</f>
        <v>275.07691913916932</v>
      </c>
      <c r="M264" s="91">
        <f>'Grunddaten § 2 SPU_40% PLAN'!$I$15*'bezirksw Umlage § 2 PLAN'!E264</f>
        <v>606.36520871112532</v>
      </c>
      <c r="N264" s="83"/>
      <c r="O264" s="83"/>
    </row>
    <row r="265" spans="1:15" x14ac:dyDescent="0.25">
      <c r="A265" s="82">
        <v>62314</v>
      </c>
      <c r="B265" s="82" t="s">
        <v>270</v>
      </c>
      <c r="C265" s="82" t="s">
        <v>269</v>
      </c>
      <c r="D265" s="83">
        <v>1591007.82</v>
      </c>
      <c r="E265" s="11">
        <f t="shared" ref="E265:E288" si="11">D265/SUM($D$264:$D$288)</f>
        <v>1.3222443277458798E-2</v>
      </c>
      <c r="F265" s="91">
        <f>'Grunddaten § 2 SPU_40% PLAN'!$B$15*'bezirksw Umlage § 2 PLAN'!E265</f>
        <v>1188.4332017779968</v>
      </c>
      <c r="G265" s="91">
        <f>'Grunddaten § 2 SPU_40% PLAN'!$C$15*'bezirksw Umlage § 2 PLAN'!E265</f>
        <v>151757.51241664746</v>
      </c>
      <c r="H265" s="91">
        <f>'Grunddaten § 2 SPU_40% PLAN'!$D$15*'bezirksw Umlage § 2 PLAN'!E265</f>
        <v>6918.9619466436989</v>
      </c>
      <c r="I265" s="91">
        <f>'Grunddaten § 2 SPU_40% PLAN'!$E$15*'bezirksw Umlage § 2 PLAN'!E265</f>
        <v>195421.89376579894</v>
      </c>
      <c r="J265" s="91">
        <f>'Grunddaten § 2 SPU_40% PLAN'!$F$15*'bezirksw Umlage § 2 PLAN'!E265</f>
        <v>14221.002193772487</v>
      </c>
      <c r="K265" s="91">
        <f>'Grunddaten § 2 SPU_40% PLAN'!$G$15*'bezirksw Umlage § 2 PLAN'!E265</f>
        <v>76881.631987918634</v>
      </c>
      <c r="L265" s="91">
        <f>'Grunddaten § 2 SPU_40% PLAN'!$H$15*'bezirksw Umlage § 2 PLAN'!E265</f>
        <v>243.29295630524189</v>
      </c>
      <c r="M265" s="91">
        <f>'Grunddaten § 2 SPU_40% PLAN'!$I$15*'bezirksw Umlage § 2 PLAN'!E265</f>
        <v>536.3022993337288</v>
      </c>
      <c r="N265" s="83"/>
      <c r="O265" s="83"/>
    </row>
    <row r="266" spans="1:15" x14ac:dyDescent="0.25">
      <c r="A266" s="82">
        <v>62326</v>
      </c>
      <c r="B266" s="82" t="s">
        <v>271</v>
      </c>
      <c r="C266" s="82" t="s">
        <v>269</v>
      </c>
      <c r="D266" s="83">
        <v>2335614.04</v>
      </c>
      <c r="E266" s="11">
        <f t="shared" si="11"/>
        <v>1.9410667737595647E-2</v>
      </c>
      <c r="F266" s="91">
        <f>'Grunddaten § 2 SPU_40% PLAN'!$B$15*'bezirksw Umlage § 2 PLAN'!E266</f>
        <v>1744.6308162550968</v>
      </c>
      <c r="G266" s="91">
        <f>'Grunddaten § 2 SPU_40% PLAN'!$C$15*'bezirksw Umlage § 2 PLAN'!E266</f>
        <v>222781.41704909792</v>
      </c>
      <c r="H266" s="91">
        <f>'Grunddaten § 2 SPU_40% PLAN'!$D$15*'bezirksw Umlage § 2 PLAN'!E266</f>
        <v>10157.099457126964</v>
      </c>
      <c r="I266" s="91">
        <f>'Grunddaten § 2 SPU_40% PLAN'!$E$15*'bezirksw Umlage § 2 PLAN'!E266</f>
        <v>286881.12846785912</v>
      </c>
      <c r="J266" s="91">
        <f>'Grunddaten § 2 SPU_40% PLAN'!$F$15*'bezirksw Umlage § 2 PLAN'!E266</f>
        <v>20876.56136513887</v>
      </c>
      <c r="K266" s="91">
        <f>'Grunddaten § 2 SPU_40% PLAN'!$G$15*'bezirksw Umlage § 2 PLAN'!E266</f>
        <v>112862.93934689515</v>
      </c>
      <c r="L266" s="91">
        <f>'Grunddaten § 2 SPU_40% PLAN'!$H$15*'bezirksw Umlage § 2 PLAN'!E266</f>
        <v>357.1562863717599</v>
      </c>
      <c r="M266" s="91">
        <f>'Grunddaten § 2 SPU_40% PLAN'!$I$15*'bezirksw Umlage § 2 PLAN'!E266</f>
        <v>787.29668343687945</v>
      </c>
      <c r="N266" s="83"/>
      <c r="O266" s="83"/>
    </row>
    <row r="267" spans="1:15" x14ac:dyDescent="0.25">
      <c r="A267" s="82">
        <v>62330</v>
      </c>
      <c r="B267" s="82" t="s">
        <v>272</v>
      </c>
      <c r="C267" s="82" t="s">
        <v>269</v>
      </c>
      <c r="D267" s="83">
        <v>2106826.9299999997</v>
      </c>
      <c r="E267" s="11">
        <f t="shared" si="11"/>
        <v>1.7509278852788829E-2</v>
      </c>
      <c r="F267" s="91">
        <f>'Grunddaten § 2 SPU_40% PLAN'!$B$15*'bezirksw Umlage § 2 PLAN'!E267</f>
        <v>1573.7339832886598</v>
      </c>
      <c r="G267" s="91">
        <f>'Grunddaten § 2 SPU_40% PLAN'!$C$15*'bezirksw Umlage § 2 PLAN'!E267</f>
        <v>200958.66907128226</v>
      </c>
      <c r="H267" s="91">
        <f>'Grunddaten § 2 SPU_40% PLAN'!$D$15*'bezirksw Umlage § 2 PLAN'!E267</f>
        <v>9162.1519225682805</v>
      </c>
      <c r="I267" s="91">
        <f>'Grunddaten § 2 SPU_40% PLAN'!$E$15*'bezirksw Umlage § 2 PLAN'!E267</f>
        <v>258779.43736152365</v>
      </c>
      <c r="J267" s="91">
        <f>'Grunddaten § 2 SPU_40% PLAN'!$F$15*'bezirksw Umlage § 2 PLAN'!E267</f>
        <v>18831.579591751441</v>
      </c>
      <c r="K267" s="91">
        <f>'Grunddaten § 2 SPU_40% PLAN'!$G$15*'bezirksw Umlage § 2 PLAN'!E267</f>
        <v>101807.35170396359</v>
      </c>
      <c r="L267" s="91">
        <f>'Grunddaten § 2 SPU_40% PLAN'!$H$15*'bezirksw Umlage § 2 PLAN'!E267</f>
        <v>322.17073089131446</v>
      </c>
      <c r="M267" s="91">
        <f>'Grunddaten § 2 SPU_40% PLAN'!$I$15*'bezirksw Umlage § 2 PLAN'!E267</f>
        <v>710.17635026911489</v>
      </c>
      <c r="N267" s="83"/>
      <c r="O267" s="83"/>
    </row>
    <row r="268" spans="1:15" x14ac:dyDescent="0.25">
      <c r="A268" s="82">
        <v>62332</v>
      </c>
      <c r="B268" s="82" t="s">
        <v>273</v>
      </c>
      <c r="C268" s="82" t="s">
        <v>269</v>
      </c>
      <c r="D268" s="83">
        <v>2028523.53</v>
      </c>
      <c r="E268" s="11">
        <f t="shared" si="11"/>
        <v>1.685852009980409E-2</v>
      </c>
      <c r="F268" s="91">
        <f>'Grunddaten § 2 SPU_40% PLAN'!$B$15*'bezirksw Umlage § 2 PLAN'!E268</f>
        <v>1515.2437865703916</v>
      </c>
      <c r="G268" s="91">
        <f>'Grunddaten § 2 SPU_40% PLAN'!$C$15*'bezirksw Umlage § 2 PLAN'!E268</f>
        <v>193489.73708465902</v>
      </c>
      <c r="H268" s="91">
        <f>'Grunddaten § 2 SPU_40% PLAN'!$D$15*'bezirksw Umlage § 2 PLAN'!E268</f>
        <v>8821.6267296167953</v>
      </c>
      <c r="I268" s="91">
        <f>'Grunddaten § 2 SPU_40% PLAN'!$E$15*'bezirksw Umlage § 2 PLAN'!E268</f>
        <v>249161.50932626054</v>
      </c>
      <c r="J268" s="91">
        <f>'Grunddaten § 2 SPU_40% PLAN'!$F$15*'bezirksw Umlage § 2 PLAN'!E268</f>
        <v>18131.675537741296</v>
      </c>
      <c r="K268" s="91">
        <f>'Grunddaten § 2 SPU_40% PLAN'!$G$15*'bezirksw Umlage § 2 PLAN'!E268</f>
        <v>98023.527949908894</v>
      </c>
      <c r="L268" s="91">
        <f>'Grunddaten § 2 SPU_40% PLAN'!$H$15*'bezirksw Umlage § 2 PLAN'!E268</f>
        <v>310.19676983639528</v>
      </c>
      <c r="M268" s="91">
        <f>'Grunddaten § 2 SPU_40% PLAN'!$I$15*'bezirksw Umlage § 2 PLAN'!E268</f>
        <v>683.78157524805385</v>
      </c>
      <c r="N268" s="83"/>
      <c r="O268" s="83"/>
    </row>
    <row r="269" spans="1:15" x14ac:dyDescent="0.25">
      <c r="A269" s="82">
        <v>62335</v>
      </c>
      <c r="B269" s="82" t="s">
        <v>274</v>
      </c>
      <c r="C269" s="82" t="s">
        <v>269</v>
      </c>
      <c r="D269" s="83">
        <v>1688004.32</v>
      </c>
      <c r="E269" s="11">
        <f t="shared" si="11"/>
        <v>1.4028555417977399E-2</v>
      </c>
      <c r="F269" s="91">
        <f>'Grunddaten § 2 SPU_40% PLAN'!$B$15*'bezirksw Umlage § 2 PLAN'!E269</f>
        <v>1260.8865609678087</v>
      </c>
      <c r="G269" s="91">
        <f>'Grunddaten § 2 SPU_40% PLAN'!$C$15*'bezirksw Umlage § 2 PLAN'!E269</f>
        <v>161009.47671756544</v>
      </c>
      <c r="H269" s="91">
        <f>'Grunddaten § 2 SPU_40% PLAN'!$D$15*'bezirksw Umlage § 2 PLAN'!E269</f>
        <v>7340.7795417687985</v>
      </c>
      <c r="I269" s="91">
        <f>'Grunddaten § 2 SPU_40% PLAN'!$E$15*'bezirksw Umlage § 2 PLAN'!E269</f>
        <v>207335.87651332206</v>
      </c>
      <c r="J269" s="91">
        <f>'Grunddaten § 2 SPU_40% PLAN'!$F$15*'bezirksw Umlage § 2 PLAN'!E269</f>
        <v>15087.991923143052</v>
      </c>
      <c r="K269" s="91">
        <f>'Grunddaten § 2 SPU_40% PLAN'!$G$15*'bezirksw Umlage § 2 PLAN'!E269</f>
        <v>81568.754906721224</v>
      </c>
      <c r="L269" s="91">
        <f>'Grunddaten § 2 SPU_40% PLAN'!$H$15*'bezirksw Umlage § 2 PLAN'!E269</f>
        <v>258.12541969078416</v>
      </c>
      <c r="M269" s="91">
        <f>'Grunddaten § 2 SPU_40% PLAN'!$I$15*'bezirksw Umlage § 2 PLAN'!E269</f>
        <v>568.99820775316334</v>
      </c>
      <c r="N269" s="83"/>
      <c r="O269" s="83"/>
    </row>
    <row r="270" spans="1:15" x14ac:dyDescent="0.25">
      <c r="A270" s="82">
        <v>62343</v>
      </c>
      <c r="B270" s="82" t="s">
        <v>275</v>
      </c>
      <c r="C270" s="82" t="s">
        <v>269</v>
      </c>
      <c r="D270" s="83">
        <v>2066344.43</v>
      </c>
      <c r="E270" s="11">
        <f t="shared" si="11"/>
        <v>1.7172839551076454E-2</v>
      </c>
      <c r="F270" s="91">
        <f>'Grunddaten § 2 SPU_40% PLAN'!$B$15*'bezirksw Umlage § 2 PLAN'!E270</f>
        <v>1543.4948188507517</v>
      </c>
      <c r="G270" s="91">
        <f>'Grunddaten § 2 SPU_40% PLAN'!$C$15*'bezirksw Umlage § 2 PLAN'!E270</f>
        <v>197097.26536277821</v>
      </c>
      <c r="H270" s="91">
        <f>'Grunddaten § 2 SPU_40% PLAN'!$D$15*'bezirksw Umlage § 2 PLAN'!E270</f>
        <v>8986.10195381011</v>
      </c>
      <c r="I270" s="91">
        <f>'Grunddaten § 2 SPU_40% PLAN'!$E$15*'bezirksw Umlage § 2 PLAN'!E270</f>
        <v>253807.01251550752</v>
      </c>
      <c r="J270" s="91">
        <f>'Grunddaten § 2 SPU_40% PLAN'!$F$15*'bezirksw Umlage § 2 PLAN'!E270</f>
        <v>18469.732393973747</v>
      </c>
      <c r="K270" s="91">
        <f>'Grunddaten § 2 SPU_40% PLAN'!$G$15*'bezirksw Umlage § 2 PLAN'!E270</f>
        <v>99851.132112943014</v>
      </c>
      <c r="L270" s="91">
        <f>'Grunddaten § 2 SPU_40% PLAN'!$H$15*'bezirksw Umlage § 2 PLAN'!E270</f>
        <v>315.98024773980677</v>
      </c>
      <c r="M270" s="91">
        <f>'Grunddaten § 2 SPU_40% PLAN'!$I$15*'bezirksw Umlage § 2 PLAN'!E270</f>
        <v>696.53037219166094</v>
      </c>
      <c r="N270" s="83"/>
      <c r="O270" s="83"/>
    </row>
    <row r="271" spans="1:15" x14ac:dyDescent="0.25">
      <c r="A271" s="82">
        <v>62368</v>
      </c>
      <c r="B271" s="82" t="s">
        <v>276</v>
      </c>
      <c r="C271" s="82" t="s">
        <v>269</v>
      </c>
      <c r="D271" s="83">
        <v>1587759.74</v>
      </c>
      <c r="E271" s="11">
        <f t="shared" si="11"/>
        <v>1.3195449347560548E-2</v>
      </c>
      <c r="F271" s="91">
        <f>'Grunddaten § 2 SPU_40% PLAN'!$B$15*'bezirksw Umlage § 2 PLAN'!E271</f>
        <v>1186.006987358742</v>
      </c>
      <c r="G271" s="91">
        <f>'Grunddaten § 2 SPU_40% PLAN'!$C$15*'bezirksw Umlage § 2 PLAN'!E271</f>
        <v>151447.69587474619</v>
      </c>
      <c r="H271" s="91">
        <f>'Grunddaten § 2 SPU_40% PLAN'!$D$15*'bezirksw Umlage § 2 PLAN'!E271</f>
        <v>6904.8367225956781</v>
      </c>
      <c r="I271" s="91">
        <f>'Grunddaten § 2 SPU_40% PLAN'!$E$15*'bezirksw Umlage § 2 PLAN'!E271</f>
        <v>195022.93535923198</v>
      </c>
      <c r="J271" s="91">
        <f>'Grunddaten § 2 SPU_40% PLAN'!$F$15*'bezirksw Umlage § 2 PLAN'!E271</f>
        <v>14191.96968228832</v>
      </c>
      <c r="K271" s="91">
        <f>'Grunddaten § 2 SPU_40% PLAN'!$G$15*'bezirksw Umlage § 2 PLAN'!E271</f>
        <v>76724.676322403859</v>
      </c>
      <c r="L271" s="91">
        <f>'Grunddaten § 2 SPU_40% PLAN'!$H$15*'bezirksw Umlage § 2 PLAN'!E271</f>
        <v>242.79626799511408</v>
      </c>
      <c r="M271" s="91">
        <f>'Grunddaten § 2 SPU_40% PLAN'!$I$15*'bezirksw Umlage § 2 PLAN'!E271</f>
        <v>535.20742553705577</v>
      </c>
      <c r="N271" s="83"/>
      <c r="O271" s="83"/>
    </row>
    <row r="272" spans="1:15" x14ac:dyDescent="0.25">
      <c r="A272" s="82">
        <v>62372</v>
      </c>
      <c r="B272" s="82" t="s">
        <v>277</v>
      </c>
      <c r="C272" s="82" t="s">
        <v>269</v>
      </c>
      <c r="D272" s="83">
        <v>1556324.83</v>
      </c>
      <c r="E272" s="11">
        <f t="shared" si="11"/>
        <v>1.293420216248573E-2</v>
      </c>
      <c r="F272" s="91">
        <f>'Grunddaten § 2 SPU_40% PLAN'!$B$15*'bezirksw Umlage § 2 PLAN'!E272</f>
        <v>1162.5260903642175</v>
      </c>
      <c r="G272" s="91">
        <f>'Grunddaten § 2 SPU_40% PLAN'!$C$15*'bezirksw Umlage § 2 PLAN'!E272</f>
        <v>148449.2921681942</v>
      </c>
      <c r="H272" s="91">
        <f>'Grunddaten § 2 SPU_40% PLAN'!$D$15*'bezirksw Umlage § 2 PLAN'!E272</f>
        <v>6768.1328400929697</v>
      </c>
      <c r="I272" s="91">
        <f>'Grunddaten § 2 SPU_40% PLAN'!$E$15*'bezirksw Umlage § 2 PLAN'!E272</f>
        <v>191161.81691258759</v>
      </c>
      <c r="J272" s="91">
        <f>'Grunddaten § 2 SPU_40% PLAN'!$F$15*'bezirksw Umlage § 2 PLAN'!E272</f>
        <v>13910.993109796653</v>
      </c>
      <c r="K272" s="91">
        <f>'Grunddaten § 2 SPU_40% PLAN'!$G$15*'bezirksw Umlage § 2 PLAN'!E272</f>
        <v>75205.659789730023</v>
      </c>
      <c r="L272" s="91">
        <f>'Grunddaten § 2 SPU_40% PLAN'!$H$15*'bezirksw Umlage § 2 PLAN'!E272</f>
        <v>237.98931978973744</v>
      </c>
      <c r="M272" s="91">
        <f>'Grunddaten § 2 SPU_40% PLAN'!$I$15*'bezirksw Umlage § 2 PLAN'!E272</f>
        <v>524.61123971042127</v>
      </c>
      <c r="N272" s="83"/>
      <c r="O272" s="83"/>
    </row>
    <row r="273" spans="1:15" x14ac:dyDescent="0.25">
      <c r="A273" s="82">
        <v>62375</v>
      </c>
      <c r="B273" s="82" t="s">
        <v>278</v>
      </c>
      <c r="C273" s="82" t="s">
        <v>269</v>
      </c>
      <c r="D273" s="83">
        <v>8279715.6299999999</v>
      </c>
      <c r="E273" s="11">
        <f t="shared" si="11"/>
        <v>6.8810516764879273E-2</v>
      </c>
      <c r="F273" s="91">
        <f>'Grunddaten § 2 SPU_40% PLAN'!$B$15*'bezirksw Umlage § 2 PLAN'!E273</f>
        <v>6184.6892468273491</v>
      </c>
      <c r="G273" s="91">
        <f>'Grunddaten § 2 SPU_40% PLAN'!$C$15*'bezirksw Umlage § 2 PLAN'!E273</f>
        <v>789756.67607091635</v>
      </c>
      <c r="H273" s="91">
        <f>'Grunddaten § 2 SPU_40% PLAN'!$D$15*'bezirksw Umlage § 2 PLAN'!E273</f>
        <v>36006.760402347398</v>
      </c>
      <c r="I273" s="91">
        <f>'Grunddaten § 2 SPU_40% PLAN'!$E$15*'bezirksw Umlage § 2 PLAN'!E273</f>
        <v>1016989.1611575391</v>
      </c>
      <c r="J273" s="91">
        <f>'Grunddaten § 2 SPU_40% PLAN'!$F$15*'bezirksw Umlage § 2 PLAN'!E273</f>
        <v>74007.086990962955</v>
      </c>
      <c r="K273" s="91">
        <f>'Grunddaten § 2 SPU_40% PLAN'!$G$15*'bezirksw Umlage § 2 PLAN'!E273</f>
        <v>400097.37351905525</v>
      </c>
      <c r="L273" s="91">
        <f>'Grunddaten § 2 SPU_40% PLAN'!$H$15*'bezirksw Umlage § 2 PLAN'!E273</f>
        <v>1266.1135084737787</v>
      </c>
      <c r="M273" s="91">
        <f>'Grunddaten § 2 SPU_40% PLAN'!$I$15*'bezirksw Umlage § 2 PLAN'!E273</f>
        <v>2790.9545599835033</v>
      </c>
      <c r="N273" s="83"/>
      <c r="O273" s="83"/>
    </row>
    <row r="274" spans="1:15" x14ac:dyDescent="0.25">
      <c r="A274" s="82">
        <v>62376</v>
      </c>
      <c r="B274" s="82" t="s">
        <v>279</v>
      </c>
      <c r="C274" s="82" t="s">
        <v>269</v>
      </c>
      <c r="D274" s="83">
        <v>6094337.1500000004</v>
      </c>
      <c r="E274" s="11">
        <f t="shared" si="11"/>
        <v>5.0648416850386638E-2</v>
      </c>
      <c r="F274" s="91">
        <f>'Grunddaten § 2 SPU_40% PLAN'!$B$15*'bezirksw Umlage § 2 PLAN'!E274</f>
        <v>4552.2797065127506</v>
      </c>
      <c r="G274" s="91">
        <f>'Grunddaten § 2 SPU_40% PLAN'!$C$15*'bezirksw Umlage § 2 PLAN'!E274</f>
        <v>581305.40534512326</v>
      </c>
      <c r="H274" s="91">
        <f>'Grunddaten § 2 SPU_40% PLAN'!$D$15*'bezirksw Umlage § 2 PLAN'!E274</f>
        <v>26503.004134113569</v>
      </c>
      <c r="I274" s="91">
        <f>'Grunddaten § 2 SPU_40% PLAN'!$E$15*'bezirksw Umlage § 2 PLAN'!E274</f>
        <v>748561.31574530038</v>
      </c>
      <c r="J274" s="91">
        <f>'Grunddaten § 2 SPU_40% PLAN'!$F$15*'bezirksw Umlage § 2 PLAN'!E274</f>
        <v>54473.385290927836</v>
      </c>
      <c r="K274" s="91">
        <f>'Grunddaten § 2 SPU_40% PLAN'!$G$15*'bezirksw Umlage § 2 PLAN'!E274</f>
        <v>294494.20680823608</v>
      </c>
      <c r="L274" s="91">
        <f>'Grunddaten § 2 SPU_40% PLAN'!$H$15*'bezirksw Umlage § 2 PLAN'!E274</f>
        <v>931.93087004711413</v>
      </c>
      <c r="M274" s="91">
        <f>'Grunddaten § 2 SPU_40% PLAN'!$I$15*'bezirksw Umlage § 2 PLAN'!E274</f>
        <v>2054.2997874516818</v>
      </c>
      <c r="N274" s="83"/>
      <c r="O274" s="83"/>
    </row>
    <row r="275" spans="1:15" x14ac:dyDescent="0.25">
      <c r="A275" s="82">
        <v>62377</v>
      </c>
      <c r="B275" s="82" t="s">
        <v>280</v>
      </c>
      <c r="C275" s="82" t="s">
        <v>269</v>
      </c>
      <c r="D275" s="83">
        <v>2705531.75</v>
      </c>
      <c r="E275" s="11">
        <f t="shared" si="11"/>
        <v>2.2484955542040538E-2</v>
      </c>
      <c r="F275" s="91">
        <f>'Grunddaten § 2 SPU_40% PLAN'!$B$15*'bezirksw Umlage § 2 PLAN'!E275</f>
        <v>2020.9478041186037</v>
      </c>
      <c r="G275" s="91">
        <f>'Grunddaten § 2 SPU_40% PLAN'!$C$15*'bezirksw Umlage § 2 PLAN'!E275</f>
        <v>258065.83913852723</v>
      </c>
      <c r="H275" s="91">
        <f>'Grunddaten § 2 SPU_40% PLAN'!$D$15*'bezirksw Umlage § 2 PLAN'!E275</f>
        <v>11765.794604131068</v>
      </c>
      <c r="I275" s="91">
        <f>'Grunddaten § 2 SPU_40% PLAN'!$E$15*'bezirksw Umlage § 2 PLAN'!E275</f>
        <v>332317.74953092064</v>
      </c>
      <c r="J275" s="91">
        <f>'Grunddaten § 2 SPU_40% PLAN'!$F$15*'bezirksw Umlage § 2 PLAN'!E275</f>
        <v>24183.01938457544</v>
      </c>
      <c r="K275" s="91">
        <f>'Grunddaten § 2 SPU_40% PLAN'!$G$15*'bezirksw Umlage § 2 PLAN'!E275</f>
        <v>130738.32430008387</v>
      </c>
      <c r="L275" s="91">
        <f>'Grunddaten § 2 SPU_40% PLAN'!$H$15*'bezirksw Umlage § 2 PLAN'!E275</f>
        <v>413.72318197354593</v>
      </c>
      <c r="M275" s="91">
        <f>'Grunddaten § 2 SPU_40% PLAN'!$I$15*'bezirksw Umlage § 2 PLAN'!E275</f>
        <v>911.98979678516423</v>
      </c>
      <c r="N275" s="83"/>
      <c r="O275" s="83"/>
    </row>
    <row r="276" spans="1:15" x14ac:dyDescent="0.25">
      <c r="A276" s="82">
        <v>62378</v>
      </c>
      <c r="B276" s="82" t="s">
        <v>281</v>
      </c>
      <c r="C276" s="82" t="s">
        <v>269</v>
      </c>
      <c r="D276" s="83">
        <v>9971611.4399999995</v>
      </c>
      <c r="E276" s="11">
        <f t="shared" si="11"/>
        <v>8.2871413322317442E-2</v>
      </c>
      <c r="F276" s="91">
        <f>'Grunddaten § 2 SPU_40% PLAN'!$B$15*'bezirksw Umlage § 2 PLAN'!E276</f>
        <v>7448.4826294098921</v>
      </c>
      <c r="G276" s="91">
        <f>'Grunddaten § 2 SPU_40% PLAN'!$C$15*'bezirksw Umlage § 2 PLAN'!E276</f>
        <v>951137.34068245091</v>
      </c>
      <c r="H276" s="91">
        <f>'Grunddaten § 2 SPU_40% PLAN'!$D$15*'bezirksw Umlage § 2 PLAN'!E276</f>
        <v>43364.463224371189</v>
      </c>
      <c r="I276" s="91">
        <f>'Grunddaten § 2 SPU_40% PLAN'!$E$15*'bezirksw Umlage § 2 PLAN'!E276</f>
        <v>1224803.0254819901</v>
      </c>
      <c r="J276" s="91">
        <f>'Grunddaten § 2 SPU_40% PLAN'!$F$15*'bezirksw Umlage § 2 PLAN'!E276</f>
        <v>89129.86245641885</v>
      </c>
      <c r="K276" s="91">
        <f>'Grunddaten § 2 SPU_40% PLAN'!$G$15*'bezirksw Umlage § 2 PLAN'!E276</f>
        <v>481854.17533434834</v>
      </c>
      <c r="L276" s="91">
        <f>'Grunddaten § 2 SPU_40% PLAN'!$H$15*'bezirksw Umlage § 2 PLAN'!E276</f>
        <v>1524.8340051306409</v>
      </c>
      <c r="M276" s="91">
        <f>'Grunddaten § 2 SPU_40% PLAN'!$I$15*'bezirksw Umlage § 2 PLAN'!E276</f>
        <v>3361.2645243531956</v>
      </c>
      <c r="N276" s="83"/>
      <c r="O276" s="83"/>
    </row>
    <row r="277" spans="1:15" x14ac:dyDescent="0.25">
      <c r="A277" s="82">
        <v>62379</v>
      </c>
      <c r="B277" s="82" t="s">
        <v>282</v>
      </c>
      <c r="C277" s="82" t="s">
        <v>269</v>
      </c>
      <c r="D277" s="83">
        <v>21914222.32</v>
      </c>
      <c r="E277" s="11">
        <f t="shared" si="11"/>
        <v>0.18212327931601338</v>
      </c>
      <c r="F277" s="91">
        <f>'Grunddaten § 2 SPU_40% PLAN'!$B$15*'bezirksw Umlage § 2 PLAN'!E277</f>
        <v>16369.240344923282</v>
      </c>
      <c r="G277" s="91">
        <f>'Grunddaten § 2 SPU_40% PLAN'!$C$15*'bezirksw Umlage § 2 PLAN'!E277</f>
        <v>2090277.5109103944</v>
      </c>
      <c r="H277" s="91">
        <f>'Grunddaten § 2 SPU_40% PLAN'!$D$15*'bezirksw Umlage § 2 PLAN'!E277</f>
        <v>95300.392880765357</v>
      </c>
      <c r="I277" s="91">
        <f>'Grunddaten § 2 SPU_40% PLAN'!$E$15*'bezirksw Umlage § 2 PLAN'!E277</f>
        <v>2691701.9340477786</v>
      </c>
      <c r="J277" s="91">
        <f>'Grunddaten § 2 SPU_40% PLAN'!$F$15*'bezirksw Umlage § 2 PLAN'!E277</f>
        <v>195877.22936995872</v>
      </c>
      <c r="K277" s="91">
        <f>'Grunddaten § 2 SPU_40% PLAN'!$G$15*'bezirksw Umlage § 2 PLAN'!E277</f>
        <v>1058952.1651173735</v>
      </c>
      <c r="L277" s="91">
        <f>'Grunddaten § 2 SPU_40% PLAN'!$H$15*'bezirksw Umlage § 2 PLAN'!E277</f>
        <v>3351.0683394146463</v>
      </c>
      <c r="M277" s="91">
        <f>'Grunddaten § 2 SPU_40% PLAN'!$I$15*'bezirksw Umlage § 2 PLAN'!E277</f>
        <v>7386.9202090575027</v>
      </c>
      <c r="N277" s="83"/>
      <c r="O277" s="83"/>
    </row>
    <row r="278" spans="1:15" x14ac:dyDescent="0.25">
      <c r="A278" s="82">
        <v>62380</v>
      </c>
      <c r="B278" s="82" t="s">
        <v>283</v>
      </c>
      <c r="C278" s="82" t="s">
        <v>269</v>
      </c>
      <c r="D278" s="83">
        <v>7954244.9199999999</v>
      </c>
      <c r="E278" s="11">
        <f t="shared" si="11"/>
        <v>6.6105616168319517E-2</v>
      </c>
      <c r="F278" s="91">
        <f>'Grunddaten § 2 SPU_40% PLAN'!$B$15*'bezirksw Umlage § 2 PLAN'!E278</f>
        <v>5941.5727812085579</v>
      </c>
      <c r="G278" s="91">
        <f>'Grunddaten § 2 SPU_40% PLAN'!$C$15*'bezirksw Umlage § 2 PLAN'!E278</f>
        <v>758711.8096075448</v>
      </c>
      <c r="H278" s="91">
        <f>'Grunddaten § 2 SPU_40% PLAN'!$D$15*'bezirksw Umlage § 2 PLAN'!E278</f>
        <v>34591.356009654279</v>
      </c>
      <c r="I278" s="91">
        <f>'Grunddaten § 2 SPU_40% PLAN'!$E$15*'bezirksw Umlage § 2 PLAN'!E278</f>
        <v>977011.92049664841</v>
      </c>
      <c r="J278" s="91">
        <f>'Grunddaten § 2 SPU_40% PLAN'!$F$15*'bezirksw Umlage § 2 PLAN'!E278</f>
        <v>71097.912301351011</v>
      </c>
      <c r="K278" s="91">
        <f>'Grunddaten § 2 SPU_40% PLAN'!$G$15*'bezirksw Umlage § 2 PLAN'!E278</f>
        <v>384369.78309837048</v>
      </c>
      <c r="L278" s="91">
        <f>'Grunddaten § 2 SPU_40% PLAN'!$H$15*'bezirksw Umlage § 2 PLAN'!E278</f>
        <v>1216.3433374970791</v>
      </c>
      <c r="M278" s="91">
        <f>'Grunddaten § 2 SPU_40% PLAN'!$I$15*'bezirksw Umlage § 2 PLAN'!E278</f>
        <v>2681.2437917870398</v>
      </c>
      <c r="N278" s="83"/>
      <c r="O278" s="83"/>
    </row>
    <row r="279" spans="1:15" x14ac:dyDescent="0.25">
      <c r="A279" s="82">
        <v>62381</v>
      </c>
      <c r="B279" s="82" t="s">
        <v>284</v>
      </c>
      <c r="C279" s="82" t="s">
        <v>269</v>
      </c>
      <c r="D279" s="83">
        <v>4523099.96</v>
      </c>
      <c r="E279" s="11">
        <f t="shared" si="11"/>
        <v>3.7590282026002959E-2</v>
      </c>
      <c r="F279" s="91">
        <f>'Grunddaten § 2 SPU_40% PLAN'!$B$15*'bezirksw Umlage § 2 PLAN'!E279</f>
        <v>3378.6145484971462</v>
      </c>
      <c r="G279" s="91">
        <f>'Grunddaten § 2 SPU_40% PLAN'!$C$15*'bezirksw Umlage § 2 PLAN'!E279</f>
        <v>431433.70492134825</v>
      </c>
      <c r="H279" s="91">
        <f>'Grunddaten § 2 SPU_40% PLAN'!$D$15*'bezirksw Umlage § 2 PLAN'!E279</f>
        <v>19670.020543397226</v>
      </c>
      <c r="I279" s="91">
        <f>'Grunddaten § 2 SPU_40% PLAN'!$E$15*'bezirksw Umlage § 2 PLAN'!E279</f>
        <v>555567.82862023229</v>
      </c>
      <c r="J279" s="91">
        <f>'Grunddaten § 2 SPU_40% PLAN'!$F$15*'bezirksw Umlage § 2 PLAN'!E279</f>
        <v>40429.100124606703</v>
      </c>
      <c r="K279" s="91">
        <f>'Grunddaten § 2 SPU_40% PLAN'!$G$15*'bezirksw Umlage § 2 PLAN'!E279</f>
        <v>218567.9430345537</v>
      </c>
      <c r="L279" s="91">
        <f>'Grunddaten § 2 SPU_40% PLAN'!$H$15*'bezirksw Umlage § 2 PLAN'!E279</f>
        <v>691.66118927845446</v>
      </c>
      <c r="M279" s="91">
        <f>'Grunddaten § 2 SPU_40% PLAN'!$I$15*'bezirksw Umlage § 2 PLAN'!E279</f>
        <v>1524.66183897468</v>
      </c>
      <c r="N279" s="83"/>
      <c r="O279" s="83"/>
    </row>
    <row r="280" spans="1:15" x14ac:dyDescent="0.25">
      <c r="A280" s="82">
        <v>62382</v>
      </c>
      <c r="B280" s="82" t="s">
        <v>285</v>
      </c>
      <c r="C280" s="82" t="s">
        <v>269</v>
      </c>
      <c r="D280" s="83">
        <v>6642719.5099999998</v>
      </c>
      <c r="E280" s="11">
        <f t="shared" si="11"/>
        <v>5.5205876944743049E-2</v>
      </c>
      <c r="F280" s="91">
        <f>'Grunddaten § 2 SPU_40% PLAN'!$B$15*'bezirksw Umlage § 2 PLAN'!E280</f>
        <v>4961.904219793505</v>
      </c>
      <c r="G280" s="91">
        <f>'Grunddaten § 2 SPU_40% PLAN'!$C$15*'bezirksw Umlage § 2 PLAN'!E280</f>
        <v>633612.59187219536</v>
      </c>
      <c r="H280" s="91">
        <f>'Grunddaten § 2 SPU_40% PLAN'!$D$15*'bezirksw Umlage § 2 PLAN'!E280</f>
        <v>28887.804908411876</v>
      </c>
      <c r="I280" s="91">
        <f>'Grunddaten § 2 SPU_40% PLAN'!$E$15*'bezirksw Umlage § 2 PLAN'!E280</f>
        <v>815918.57065744651</v>
      </c>
      <c r="J280" s="91">
        <f>'Grunddaten § 2 SPU_40% PLAN'!$F$15*'bezirksw Umlage § 2 PLAN'!E280</f>
        <v>59375.024771610042</v>
      </c>
      <c r="K280" s="91">
        <f>'Grunddaten § 2 SPU_40% PLAN'!$G$15*'bezirksw Umlage § 2 PLAN'!E280</f>
        <v>320993.46737766959</v>
      </c>
      <c r="L280" s="91">
        <f>'Grunddaten § 2 SPU_40% PLAN'!$H$15*'bezirksw Umlage § 2 PLAN'!E280</f>
        <v>1015.7881357832721</v>
      </c>
      <c r="M280" s="91">
        <f>'Grunddaten § 2 SPU_40% PLAN'!$I$15*'bezirksw Umlage § 2 PLAN'!E280</f>
        <v>2239.150368878778</v>
      </c>
      <c r="N280" s="83"/>
      <c r="O280" s="83"/>
    </row>
    <row r="281" spans="1:15" x14ac:dyDescent="0.25">
      <c r="A281" s="82">
        <v>62383</v>
      </c>
      <c r="B281" s="82" t="s">
        <v>286</v>
      </c>
      <c r="C281" s="82" t="s">
        <v>269</v>
      </c>
      <c r="D281" s="83">
        <v>4879153.88</v>
      </c>
      <c r="E281" s="11">
        <f t="shared" si="11"/>
        <v>4.054935155522555E-2</v>
      </c>
      <c r="F281" s="91">
        <f>'Grunddaten § 2 SPU_40% PLAN'!$B$15*'bezirksw Umlage § 2 PLAN'!E281</f>
        <v>3644.5757177836726</v>
      </c>
      <c r="G281" s="91">
        <f>'Grunddaten § 2 SPU_40% PLAN'!$C$15*'bezirksw Umlage § 2 PLAN'!E281</f>
        <v>465395.736098163</v>
      </c>
      <c r="H281" s="91">
        <f>'Grunddaten § 2 SPU_40% PLAN'!$D$15*'bezirksw Umlage § 2 PLAN'!E281</f>
        <v>21218.424952517806</v>
      </c>
      <c r="I281" s="91">
        <f>'Grunddaten § 2 SPU_40% PLAN'!$E$15*'bezirksw Umlage § 2 PLAN'!E281</f>
        <v>599301.57427154935</v>
      </c>
      <c r="J281" s="91">
        <f>'Grunddaten § 2 SPU_40% PLAN'!$F$15*'bezirksw Umlage § 2 PLAN'!E281</f>
        <v>43611.638584676184</v>
      </c>
      <c r="K281" s="91">
        <f>'Grunddaten § 2 SPU_40% PLAN'!$G$15*'bezirksw Umlage § 2 PLAN'!E281</f>
        <v>235773.39363082786</v>
      </c>
      <c r="L281" s="91">
        <f>'Grunddaten § 2 SPU_40% PLAN'!$H$15*'bezirksw Umlage § 2 PLAN'!E281</f>
        <v>746.10806861615015</v>
      </c>
      <c r="M281" s="91">
        <f>'Grunddaten § 2 SPU_40% PLAN'!$I$15*'bezirksw Umlage § 2 PLAN'!E281</f>
        <v>1644.6816990799484</v>
      </c>
      <c r="N281" s="83"/>
      <c r="O281" s="83"/>
    </row>
    <row r="282" spans="1:15" x14ac:dyDescent="0.25">
      <c r="A282" s="82">
        <v>62384</v>
      </c>
      <c r="B282" s="82" t="s">
        <v>287</v>
      </c>
      <c r="C282" s="82" t="s">
        <v>269</v>
      </c>
      <c r="D282" s="83">
        <v>4197148.93</v>
      </c>
      <c r="E282" s="11">
        <f t="shared" si="11"/>
        <v>3.4881389617539331E-2</v>
      </c>
      <c r="F282" s="91">
        <f>'Grunddaten § 2 SPU_40% PLAN'!$B$15*'bezirksw Umlage § 2 PLAN'!E282</f>
        <v>3135.1392988244352</v>
      </c>
      <c r="G282" s="91">
        <f>'Grunddaten § 2 SPU_40% PLAN'!$C$15*'bezirksw Umlage § 2 PLAN'!E282</f>
        <v>400343.02336678241</v>
      </c>
      <c r="H282" s="91">
        <f>'Grunddaten § 2 SPU_40% PLAN'!$D$15*'bezirksw Umlage § 2 PLAN'!E282</f>
        <v>18252.527338970791</v>
      </c>
      <c r="I282" s="91">
        <f>'Grunddaten § 2 SPU_40% PLAN'!$E$15*'bezirksw Umlage § 2 PLAN'!E282</f>
        <v>515531.59073579957</v>
      </c>
      <c r="J282" s="91">
        <f>'Grunddaten § 2 SPU_40% PLAN'!$F$15*'bezirksw Umlage § 2 PLAN'!E282</f>
        <v>37515.632161455898</v>
      </c>
      <c r="K282" s="91">
        <f>'Grunddaten § 2 SPU_40% PLAN'!$G$15*'bezirksw Umlage § 2 PLAN'!E282</f>
        <v>202817.14230339008</v>
      </c>
      <c r="L282" s="91">
        <f>'Grunddaten § 2 SPU_40% PLAN'!$H$15*'bezirksw Umlage § 2 PLAN'!E282</f>
        <v>641.81756896272373</v>
      </c>
      <c r="M282" s="91">
        <f>'Grunddaten § 2 SPU_40% PLAN'!$I$15*'bezirksw Umlage § 2 PLAN'!E282</f>
        <v>1414.7891628873952</v>
      </c>
      <c r="N282" s="83"/>
      <c r="O282" s="83"/>
    </row>
    <row r="283" spans="1:15" x14ac:dyDescent="0.25">
      <c r="A283" s="82">
        <v>62385</v>
      </c>
      <c r="B283" s="82" t="s">
        <v>288</v>
      </c>
      <c r="C283" s="82" t="s">
        <v>269</v>
      </c>
      <c r="D283" s="83">
        <v>3118994.34</v>
      </c>
      <c r="E283" s="11">
        <f t="shared" si="11"/>
        <v>2.5921133274734651E-2</v>
      </c>
      <c r="F283" s="91">
        <f>'Grunddaten § 2 SPU_40% PLAN'!$B$15*'bezirksw Umlage § 2 PLAN'!E283</f>
        <v>2329.7914587331502</v>
      </c>
      <c r="G283" s="91">
        <f>'Grunddaten § 2 SPU_40% PLAN'!$C$15*'bezirksw Umlage § 2 PLAN'!E283</f>
        <v>297503.7685735593</v>
      </c>
      <c r="H283" s="91">
        <f>'Grunddaten § 2 SPU_40% PLAN'!$D$15*'bezirksw Umlage § 2 PLAN'!E283</f>
        <v>13563.857373282477</v>
      </c>
      <c r="I283" s="91">
        <f>'Grunddaten § 2 SPU_40% PLAN'!$E$15*'bezirksw Umlage § 2 PLAN'!E283</f>
        <v>383102.94450193725</v>
      </c>
      <c r="J283" s="91">
        <f>'Grunddaten § 2 SPU_40% PLAN'!$F$15*'bezirksw Umlage § 2 PLAN'!E283</f>
        <v>27878.697259642613</v>
      </c>
      <c r="K283" s="91">
        <f>'Grunddaten § 2 SPU_40% PLAN'!$G$15*'bezirksw Umlage § 2 PLAN'!E283</f>
        <v>150717.91100327912</v>
      </c>
      <c r="L283" s="91">
        <f>'Grunddaten § 2 SPU_40% PLAN'!$H$15*'bezirksw Umlage § 2 PLAN'!E283</f>
        <v>476.94885225511757</v>
      </c>
      <c r="M283" s="91">
        <f>'Grunddaten § 2 SPU_40% PLAN'!$I$15*'bezirksw Umlage § 2 PLAN'!E283</f>
        <v>1051.3611656232374</v>
      </c>
      <c r="N283" s="83"/>
      <c r="O283" s="83"/>
    </row>
    <row r="284" spans="1:15" x14ac:dyDescent="0.25">
      <c r="A284" s="82">
        <v>62386</v>
      </c>
      <c r="B284" s="82" t="s">
        <v>289</v>
      </c>
      <c r="C284" s="82" t="s">
        <v>269</v>
      </c>
      <c r="D284" s="83">
        <v>6338797.75</v>
      </c>
      <c r="E284" s="11">
        <f t="shared" si="11"/>
        <v>5.2680063946296915E-2</v>
      </c>
      <c r="F284" s="91">
        <f>'Grunddaten § 2 SPU_40% PLAN'!$B$15*'bezirksw Umlage § 2 PLAN'!E284</f>
        <v>4734.8841474931669</v>
      </c>
      <c r="G284" s="91">
        <f>'Grunddaten § 2 SPU_40% PLAN'!$C$15*'bezirksw Umlage § 2 PLAN'!E284</f>
        <v>604623.16159592592</v>
      </c>
      <c r="H284" s="91">
        <f>'Grunddaten § 2 SPU_40% PLAN'!$D$15*'bezirksw Umlage § 2 PLAN'!E284</f>
        <v>27566.112415286996</v>
      </c>
      <c r="I284" s="91">
        <f>'Grunddaten § 2 SPU_40% PLAN'!$E$15*'bezirksw Umlage § 2 PLAN'!E284</f>
        <v>778588.16589813202</v>
      </c>
      <c r="J284" s="91">
        <f>'Grunddaten § 2 SPU_40% PLAN'!$F$15*'bezirksw Umlage § 2 PLAN'!E284</f>
        <v>56658.46237552126</v>
      </c>
      <c r="K284" s="91">
        <f>'Grunddaten § 2 SPU_40% PLAN'!$G$15*'bezirksw Umlage § 2 PLAN'!E284</f>
        <v>306307.17821446451</v>
      </c>
      <c r="L284" s="91">
        <f>'Grunddaten § 2 SPU_40% PLAN'!$H$15*'bezirksw Umlage § 2 PLAN'!E284</f>
        <v>969.31317661186324</v>
      </c>
      <c r="M284" s="91">
        <f>'Grunddaten § 2 SPU_40% PLAN'!$I$15*'bezirksw Umlage § 2 PLAN'!E284</f>
        <v>2136.7033936618027</v>
      </c>
      <c r="N284" s="83"/>
      <c r="O284" s="83"/>
    </row>
    <row r="285" spans="1:15" x14ac:dyDescent="0.25">
      <c r="A285" s="82">
        <v>62387</v>
      </c>
      <c r="B285" s="82" t="s">
        <v>290</v>
      </c>
      <c r="C285" s="82" t="s">
        <v>269</v>
      </c>
      <c r="D285" s="83">
        <v>2842132.17</v>
      </c>
      <c r="E285" s="11">
        <f t="shared" si="11"/>
        <v>2.3620205339321264E-2</v>
      </c>
      <c r="F285" s="91">
        <f>'Grunddaten § 2 SPU_40% PLAN'!$B$15*'bezirksw Umlage § 2 PLAN'!E285</f>
        <v>2122.984055898195</v>
      </c>
      <c r="G285" s="91">
        <f>'Grunddaten § 2 SPU_40% PLAN'!$C$15*'bezirksw Umlage § 2 PLAN'!E285</f>
        <v>271095.404219024</v>
      </c>
      <c r="H285" s="91">
        <f>'Grunddaten § 2 SPU_40% PLAN'!$D$15*'bezirksw Umlage § 2 PLAN'!E285</f>
        <v>12359.841406412372</v>
      </c>
      <c r="I285" s="91">
        <f>'Grunddaten § 2 SPU_40% PLAN'!$E$15*'bezirksw Umlage § 2 PLAN'!E285</f>
        <v>349096.24202481896</v>
      </c>
      <c r="J285" s="91">
        <f>'Grunddaten § 2 SPU_40% PLAN'!$F$15*'bezirksw Umlage § 2 PLAN'!E285</f>
        <v>25404.003246546807</v>
      </c>
      <c r="K285" s="91">
        <f>'Grunddaten § 2 SPU_40% PLAN'!$G$15*'bezirksw Umlage § 2 PLAN'!E285</f>
        <v>137339.21154137669</v>
      </c>
      <c r="L285" s="91">
        <f>'Grunddaten § 2 SPU_40% PLAN'!$H$15*'bezirksw Umlage § 2 PLAN'!E285</f>
        <v>434.61177824351125</v>
      </c>
      <c r="M285" s="91">
        <f>'Grunddaten § 2 SPU_40% PLAN'!$I$15*'bezirksw Umlage § 2 PLAN'!E285</f>
        <v>958.03552856287047</v>
      </c>
      <c r="N285" s="83"/>
      <c r="O285" s="83"/>
    </row>
    <row r="286" spans="1:15" x14ac:dyDescent="0.25">
      <c r="A286" s="82">
        <v>62388</v>
      </c>
      <c r="B286" s="82" t="s">
        <v>291</v>
      </c>
      <c r="C286" s="82" t="s">
        <v>269</v>
      </c>
      <c r="D286" s="83">
        <v>3721783.12</v>
      </c>
      <c r="E286" s="11">
        <f t="shared" si="11"/>
        <v>3.0930750670479817E-2</v>
      </c>
      <c r="F286" s="91">
        <f>'Grunddaten § 2 SPU_40% PLAN'!$B$15*'bezirksw Umlage § 2 PLAN'!E286</f>
        <v>2780.0558702627259</v>
      </c>
      <c r="G286" s="91">
        <f>'Grunddaten § 2 SPU_40% PLAN'!$C$15*'bezirksw Umlage § 2 PLAN'!E286</f>
        <v>355000.48519275594</v>
      </c>
      <c r="H286" s="91">
        <f>'Grunddaten § 2 SPU_40% PLAN'!$D$15*'bezirksw Umlage § 2 PLAN'!E286</f>
        <v>16185.260347080419</v>
      </c>
      <c r="I286" s="91">
        <f>'Grunddaten § 2 SPU_40% PLAN'!$E$15*'bezirksw Umlage § 2 PLAN'!E286</f>
        <v>457142.88537939667</v>
      </c>
      <c r="J286" s="91">
        <f>'Grunddaten § 2 SPU_40% PLAN'!$F$15*'bezirksw Umlage § 2 PLAN'!E286</f>
        <v>33266.640961114455</v>
      </c>
      <c r="K286" s="91">
        <f>'Grunddaten § 2 SPU_40% PLAN'!$G$15*'bezirksw Umlage § 2 PLAN'!E286</f>
        <v>179846.23115849149</v>
      </c>
      <c r="L286" s="91">
        <f>'Grunddaten § 2 SPU_40% PLAN'!$H$15*'bezirksw Umlage § 2 PLAN'!E286</f>
        <v>569.12581233682863</v>
      </c>
      <c r="M286" s="91">
        <f>'Grunddaten § 2 SPU_40% PLAN'!$I$15*'bezirksw Umlage § 2 PLAN'!E286</f>
        <v>1254.5512471946613</v>
      </c>
      <c r="N286" s="83"/>
      <c r="O286" s="83"/>
    </row>
    <row r="287" spans="1:15" x14ac:dyDescent="0.25">
      <c r="A287" s="82">
        <v>62389</v>
      </c>
      <c r="B287" s="82" t="s">
        <v>292</v>
      </c>
      <c r="C287" s="82" t="s">
        <v>269</v>
      </c>
      <c r="D287" s="83">
        <v>5417758.04</v>
      </c>
      <c r="E287" s="11">
        <f t="shared" si="11"/>
        <v>4.5025547627350032E-2</v>
      </c>
      <c r="F287" s="91">
        <f>'Grunddaten § 2 SPU_40% PLAN'!$B$15*'bezirksw Umlage § 2 PLAN'!E287</f>
        <v>4046.8962207462209</v>
      </c>
      <c r="G287" s="33">
        <f>'Grunddaten § 2 SPU_40% PLAN'!$C$15*'bezirksw Umlage § 2 PLAN'!E287</f>
        <v>516770.23374133476</v>
      </c>
      <c r="H287" s="91">
        <f>'Grunddaten § 2 SPU_40% PLAN'!$D$15*'bezirksw Umlage § 2 PLAN'!E287</f>
        <v>23560.702369698567</v>
      </c>
      <c r="I287" s="91">
        <f>'Grunddaten § 2 SPU_40% PLAN'!$E$15*'bezirksw Umlage § 2 PLAN'!E287</f>
        <v>665457.78269127745</v>
      </c>
      <c r="J287" s="91">
        <f>'Grunddaten § 2 SPU_40% PLAN'!$F$15*'bezirksw Umlage § 2 PLAN'!E287</f>
        <v>48425.876984167509</v>
      </c>
      <c r="K287" s="91">
        <f>'Grunddaten § 2 SPU_40% PLAN'!$G$15*'bezirksw Umlage § 2 PLAN'!E287</f>
        <v>261800.14616827422</v>
      </c>
      <c r="L287" s="91">
        <f>'Grunddaten § 2 SPU_40% PLAN'!$H$15*'bezirksw Umlage § 2 PLAN'!E287</f>
        <v>828.47007634324063</v>
      </c>
      <c r="M287" s="91">
        <f>'Grunddaten § 2 SPU_40% PLAN'!$I$15*'bezirksw Umlage § 2 PLAN'!E287</f>
        <v>1826.2362117653172</v>
      </c>
      <c r="N287" s="83"/>
      <c r="O287" s="83"/>
    </row>
    <row r="288" spans="1:15" ht="15.75" thickBot="1" x14ac:dyDescent="0.3">
      <c r="A288" s="12">
        <v>62390</v>
      </c>
      <c r="B288" s="12" t="s">
        <v>293</v>
      </c>
      <c r="C288" s="12" t="s">
        <v>269</v>
      </c>
      <c r="D288" s="85">
        <v>4965796.0999999996</v>
      </c>
      <c r="E288" s="14">
        <f t="shared" si="11"/>
        <v>4.1269412025690802E-2</v>
      </c>
      <c r="F288" s="35">
        <f>'Grunddaten § 2 SPU_40% PLAN'!$B$15*'bezirksw Umlage § 2 PLAN'!E288</f>
        <v>3709.2947528690893</v>
      </c>
      <c r="G288" s="92">
        <f>'Grunddaten § 2 SPU_40% PLAN'!$C$15*'bezirksw Umlage § 2 PLAN'!E288</f>
        <v>473660.0624026407</v>
      </c>
      <c r="H288" s="93">
        <f>'Grunddaten § 2 SPU_40% PLAN'!$D$15*'bezirksw Umlage § 2 PLAN'!E288</f>
        <v>21595.213938478119</v>
      </c>
      <c r="I288" s="93">
        <f>'Grunddaten § 2 SPU_40% PLAN'!$E$15*'bezirksw Umlage § 2 PLAN'!E288</f>
        <v>609943.75119841879</v>
      </c>
      <c r="J288" s="93">
        <f>'Grunddaten § 2 SPU_40% PLAN'!$F$15*'bezirksw Umlage § 2 PLAN'!E288</f>
        <v>44386.07802187097</v>
      </c>
      <c r="K288" s="93">
        <f>'Grunddaten § 2 SPU_40% PLAN'!$G$15*'bezirksw Umlage § 2 PLAN'!E288</f>
        <v>239960.17083513865</v>
      </c>
      <c r="L288" s="93">
        <f>'Grunddaten § 2 SPU_40% PLAN'!$H$15*'bezirksw Umlage § 2 PLAN'!E288</f>
        <v>759.3571812727107</v>
      </c>
      <c r="M288" s="93">
        <f>'Grunddaten § 2 SPU_40% PLAN'!$I$15*'bezirksw Umlage § 2 PLAN'!E288</f>
        <v>1673.8873517620189</v>
      </c>
      <c r="N288" s="83"/>
      <c r="O288" s="83"/>
    </row>
    <row r="289" spans="2:16" x14ac:dyDescent="0.25">
      <c r="B289" s="1" t="s">
        <v>305</v>
      </c>
      <c r="D289" s="9">
        <f>SUM(D3:D288)</f>
        <v>2134864626.4099998</v>
      </c>
      <c r="E289" s="83"/>
      <c r="F289" s="37">
        <f>SUM(F3:F288)</f>
        <v>1824519.9999999991</v>
      </c>
      <c r="G289" s="37">
        <f>SUM(G3:G288)</f>
        <v>140217696.80000001</v>
      </c>
      <c r="H289" s="37">
        <f t="shared" ref="H289:M289" si="12">SUM(H3:H288)</f>
        <v>6706111.1080000047</v>
      </c>
      <c r="I289" s="37">
        <f t="shared" si="12"/>
        <v>205664800.00000015</v>
      </c>
      <c r="J289" s="37">
        <f t="shared" si="12"/>
        <v>34968639.999999993</v>
      </c>
      <c r="K289" s="37">
        <f t="shared" si="12"/>
        <v>57866320.00000003</v>
      </c>
      <c r="L289" s="37">
        <f t="shared" si="12"/>
        <v>1000680.0000000003</v>
      </c>
      <c r="M289" s="37">
        <f t="shared" si="12"/>
        <v>639999.99999999977</v>
      </c>
      <c r="N289" s="9"/>
      <c r="O289" s="83"/>
      <c r="P289" s="160"/>
    </row>
    <row r="290" spans="2:16" x14ac:dyDescent="0.25">
      <c r="D290" s="83"/>
      <c r="E290" s="83"/>
      <c r="N290" s="83"/>
      <c r="O290" s="83"/>
    </row>
    <row r="291" spans="2:16" x14ac:dyDescent="0.25">
      <c r="D291" s="83"/>
      <c r="E291" s="32" t="s">
        <v>337</v>
      </c>
      <c r="F291" s="44">
        <f>'Grunddaten § 2 SPU_40% PLAN'!B16</f>
        <v>1824520</v>
      </c>
      <c r="G291" s="44">
        <f>'Grunddaten § 2 SPU_40% PLAN'!C16</f>
        <v>140217696.79999998</v>
      </c>
      <c r="H291" s="44">
        <f>'Grunddaten § 2 SPU_40% PLAN'!D16</f>
        <v>6706111.1080000093</v>
      </c>
      <c r="I291" s="44">
        <f>'Grunddaten § 2 SPU_40% PLAN'!E16</f>
        <v>205664800</v>
      </c>
      <c r="J291" s="44">
        <f>'Grunddaten § 2 SPU_40% PLAN'!F16</f>
        <v>34968640</v>
      </c>
      <c r="K291" s="44">
        <f>'Grunddaten § 2 SPU_40% PLAN'!G16</f>
        <v>57866320</v>
      </c>
      <c r="L291" s="44">
        <f>'Grunddaten § 2 SPU_40% PLAN'!H16</f>
        <v>1000680</v>
      </c>
      <c r="M291" s="44">
        <f>'Grunddaten § 2 SPU_40% PLAN'!I16</f>
        <v>640000</v>
      </c>
      <c r="N291" s="83"/>
      <c r="O291" s="83"/>
      <c r="P291" s="9"/>
    </row>
  </sheetData>
  <mergeCells count="3">
    <mergeCell ref="A1:C1"/>
    <mergeCell ref="G1:H1"/>
    <mergeCell ref="I1:M1"/>
  </mergeCells>
  <pageMargins left="0.7" right="0.7" top="0.78740157499999996" bottom="0.78740157499999996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D97CC-9354-48AA-BC0A-201EE227CCC6}">
  <sheetPr>
    <tabColor rgb="FFFFFF00"/>
  </sheetPr>
  <dimension ref="A1:AK2780"/>
  <sheetViews>
    <sheetView workbookViewId="0">
      <selection activeCell="AC295" sqref="AC295"/>
    </sheetView>
  </sheetViews>
  <sheetFormatPr baseColWidth="10" defaultColWidth="11.42578125" defaultRowHeight="15" x14ac:dyDescent="0.25"/>
  <cols>
    <col min="1" max="1" width="11.42578125" style="82"/>
    <col min="2" max="2" width="29.28515625" style="82" customWidth="1"/>
    <col min="3" max="3" width="24.28515625" style="82" customWidth="1"/>
    <col min="4" max="4" width="27.5703125" style="83" bestFit="1" customWidth="1"/>
    <col min="5" max="5" width="30.5703125" style="83" customWidth="1"/>
    <col min="6" max="7" width="27.7109375" style="83" customWidth="1"/>
    <col min="8" max="8" width="26.7109375" style="83" customWidth="1"/>
    <col min="9" max="9" width="23.7109375" style="83" customWidth="1"/>
    <col min="10" max="10" width="26.28515625" style="21" customWidth="1"/>
    <col min="11" max="11" width="22.7109375" style="83" customWidth="1"/>
    <col min="12" max="12" width="19.140625" style="83" customWidth="1"/>
    <col min="13" max="13" width="27.5703125" style="83" bestFit="1" customWidth="1"/>
    <col min="14" max="14" width="32.28515625" style="83" customWidth="1"/>
    <col min="15" max="15" width="28.140625" style="83" bestFit="1" customWidth="1"/>
    <col min="16" max="16" width="26" style="83" customWidth="1"/>
    <col min="17" max="17" width="26.28515625" style="83" customWidth="1"/>
    <col min="18" max="18" width="22.85546875" style="83" customWidth="1"/>
    <col min="19" max="19" width="23.85546875" style="83" customWidth="1"/>
    <col min="20" max="20" width="23.7109375" style="83" customWidth="1"/>
    <col min="21" max="21" width="14" style="83" bestFit="1" customWidth="1"/>
    <col min="22" max="22" width="21.28515625" style="83" customWidth="1"/>
    <col min="23" max="23" width="23.7109375" style="83" customWidth="1"/>
    <col min="24" max="24" width="23.28515625" style="83" customWidth="1"/>
    <col min="25" max="25" width="21.85546875" style="83" customWidth="1"/>
    <col min="26" max="26" width="17.7109375" style="83" bestFit="1" customWidth="1"/>
    <col min="27" max="27" width="19.85546875" style="83" customWidth="1"/>
    <col min="28" max="28" width="19.7109375" style="83" customWidth="1"/>
    <col min="29" max="29" width="18.85546875" style="83" customWidth="1"/>
    <col min="30" max="30" width="8.42578125" style="83" customWidth="1"/>
    <col min="31" max="31" width="16.42578125" style="83" customWidth="1"/>
    <col min="32" max="32" width="14.7109375" style="83" customWidth="1"/>
    <col min="33" max="33" width="14.140625" style="83" customWidth="1"/>
    <col min="34" max="37" width="18" style="83" customWidth="1"/>
    <col min="38" max="16384" width="11.42578125" style="82"/>
  </cols>
  <sheetData>
    <row r="1" spans="1:37" s="19" customFormat="1" ht="42" customHeight="1" x14ac:dyDescent="0.25">
      <c r="A1" s="206" t="s">
        <v>352</v>
      </c>
      <c r="B1" s="206"/>
      <c r="C1" s="82"/>
      <c r="D1" s="96">
        <f>1/8</f>
        <v>0.125</v>
      </c>
      <c r="E1" s="96">
        <f>1/8</f>
        <v>0.125</v>
      </c>
      <c r="F1" s="96">
        <f t="shared" ref="F1:K1" si="0">1/8</f>
        <v>0.125</v>
      </c>
      <c r="G1" s="96">
        <f t="shared" si="0"/>
        <v>0.125</v>
      </c>
      <c r="H1" s="96">
        <f t="shared" si="0"/>
        <v>0.125</v>
      </c>
      <c r="I1" s="96">
        <f t="shared" si="0"/>
        <v>0.125</v>
      </c>
      <c r="J1" s="96">
        <f t="shared" si="0"/>
        <v>0.125</v>
      </c>
      <c r="K1" s="96">
        <f t="shared" si="0"/>
        <v>0.125</v>
      </c>
      <c r="L1" s="97"/>
      <c r="M1" s="98">
        <f>7/8</f>
        <v>0.875</v>
      </c>
      <c r="N1" s="98">
        <f t="shared" ref="N1:T1" si="1">7/8</f>
        <v>0.875</v>
      </c>
      <c r="O1" s="98">
        <f t="shared" si="1"/>
        <v>0.875</v>
      </c>
      <c r="P1" s="98">
        <f t="shared" si="1"/>
        <v>0.875</v>
      </c>
      <c r="Q1" s="98">
        <f t="shared" si="1"/>
        <v>0.875</v>
      </c>
      <c r="R1" s="98">
        <f t="shared" si="1"/>
        <v>0.875</v>
      </c>
      <c r="S1" s="98">
        <f t="shared" si="1"/>
        <v>0.875</v>
      </c>
      <c r="T1" s="98">
        <f t="shared" si="1"/>
        <v>0.875</v>
      </c>
      <c r="U1" s="38"/>
      <c r="V1" s="202" t="s">
        <v>353</v>
      </c>
      <c r="W1" s="202"/>
      <c r="X1" s="202"/>
      <c r="Y1" s="202"/>
      <c r="Z1" s="202"/>
      <c r="AA1" s="202"/>
      <c r="AB1" s="202"/>
      <c r="AC1" s="202"/>
      <c r="AD1" s="83"/>
      <c r="AE1" s="83"/>
      <c r="AF1" s="83"/>
      <c r="AG1" s="83"/>
      <c r="AH1" s="38"/>
      <c r="AI1" s="38"/>
      <c r="AJ1" s="38"/>
      <c r="AK1" s="38"/>
    </row>
    <row r="2" spans="1:37" s="10" customFormat="1" ht="47.25" x14ac:dyDescent="0.25">
      <c r="A2" s="2" t="s">
        <v>0</v>
      </c>
      <c r="B2" s="2" t="s">
        <v>1</v>
      </c>
      <c r="C2" s="2" t="s">
        <v>2</v>
      </c>
      <c r="D2" s="170" t="s">
        <v>323</v>
      </c>
      <c r="E2" s="172" t="s">
        <v>315</v>
      </c>
      <c r="F2" s="171" t="s">
        <v>324</v>
      </c>
      <c r="G2" s="175" t="s">
        <v>318</v>
      </c>
      <c r="H2" s="176" t="s">
        <v>325</v>
      </c>
      <c r="I2" s="177" t="s">
        <v>320</v>
      </c>
      <c r="J2" s="178" t="s">
        <v>326</v>
      </c>
      <c r="K2" s="179" t="s">
        <v>322</v>
      </c>
      <c r="L2" s="180"/>
      <c r="M2" s="170" t="s">
        <v>323</v>
      </c>
      <c r="N2" s="172" t="s">
        <v>315</v>
      </c>
      <c r="O2" s="171" t="s">
        <v>317</v>
      </c>
      <c r="P2" s="175" t="s">
        <v>327</v>
      </c>
      <c r="Q2" s="176" t="s">
        <v>319</v>
      </c>
      <c r="R2" s="177" t="s">
        <v>320</v>
      </c>
      <c r="S2" s="178" t="s">
        <v>321</v>
      </c>
      <c r="T2" s="179" t="s">
        <v>328</v>
      </c>
      <c r="U2" s="181"/>
      <c r="V2" s="170" t="s">
        <v>323</v>
      </c>
      <c r="W2" s="172" t="s">
        <v>315</v>
      </c>
      <c r="X2" s="171" t="s">
        <v>317</v>
      </c>
      <c r="Y2" s="175" t="s">
        <v>327</v>
      </c>
      <c r="Z2" s="176" t="s">
        <v>319</v>
      </c>
      <c r="AA2" s="177" t="s">
        <v>320</v>
      </c>
      <c r="AB2" s="178" t="s">
        <v>321</v>
      </c>
      <c r="AC2" s="179" t="s">
        <v>328</v>
      </c>
      <c r="AD2" s="83"/>
      <c r="AE2" s="69" t="s">
        <v>343</v>
      </c>
      <c r="AF2" s="52" t="s">
        <v>342</v>
      </c>
      <c r="AG2" s="61"/>
      <c r="AH2" s="61"/>
      <c r="AI2" s="61"/>
      <c r="AJ2" s="61"/>
      <c r="AK2" s="61"/>
    </row>
    <row r="3" spans="1:37" x14ac:dyDescent="0.25">
      <c r="A3" s="82">
        <v>60101</v>
      </c>
      <c r="B3" s="16" t="s">
        <v>3</v>
      </c>
      <c r="C3" s="16" t="s">
        <v>3</v>
      </c>
      <c r="D3" s="22">
        <f>'landesw Umlage § 2 PLAN'!F3*'Umlage Gesamt § 2 PLAN'!$D$1</f>
        <v>69462.212205193035</v>
      </c>
      <c r="E3" s="22">
        <f>'landesw Umlage § 2 PLAN'!G3*'Umlage Gesamt § 2 PLAN'!$E$1</f>
        <v>5338297.9688055022</v>
      </c>
      <c r="F3" s="22">
        <f>'landesw Umlage § 2 PLAN'!H3*'Umlage Gesamt § 2 PLAN'!$F$1</f>
        <v>255311.70546527242</v>
      </c>
      <c r="G3" s="22">
        <f>'landesw Umlage § 2 PLAN'!I3*'Umlage Gesamt § 2 PLAN'!$G$1</f>
        <v>7829967.3233171375</v>
      </c>
      <c r="H3" s="22">
        <f>'landesw Umlage § 2 PLAN'!J3*'Umlage Gesamt § 2 PLAN'!$H$1</f>
        <v>1331308.5590769087</v>
      </c>
      <c r="I3" s="22">
        <f>'landesw Umlage § 2 PLAN'!K3*'Umlage Gesamt § 2 PLAN'!$I$1</f>
        <v>2203057.5709631057</v>
      </c>
      <c r="J3" s="22">
        <f>'landesw Umlage § 2 PLAN'!L3*'Umlage Gesamt § 2 PLAN'!$J$1</f>
        <v>38097.388085355364</v>
      </c>
      <c r="K3" s="22">
        <f>'landesw Umlage § 2 PLAN'!M3*'Umlage Gesamt § 2 PLAN'!$K$1</f>
        <v>24365.759658059953</v>
      </c>
      <c r="L3" s="22"/>
      <c r="M3" s="22">
        <f>'bezirksw Umlage § 2 PLAN'!F3*'Umlage Gesamt § 2 PLAN'!$M$1</f>
        <v>292880</v>
      </c>
      <c r="N3" s="22">
        <f>'bezirksw Umlage § 2 PLAN'!G3*'Umlage Gesamt § 2 PLAN'!$N$1</f>
        <v>22264398.100000001</v>
      </c>
      <c r="O3" s="22">
        <f>'bezirksw Umlage § 2 PLAN'!H3*'Umlage Gesamt § 2 PLAN'!$O$1</f>
        <v>883337.84849885758</v>
      </c>
      <c r="P3" s="22">
        <f>'bezirksw Umlage § 2 PLAN'!I3*'Umlage Gesamt § 2 PLAN'!$P$1</f>
        <v>43353695</v>
      </c>
      <c r="Q3" s="22">
        <f>'bezirksw Umlage § 2 PLAN'!J3*'Umlage Gesamt § 2 PLAN'!$Q$1</f>
        <v>17864105</v>
      </c>
      <c r="R3" s="22">
        <f>'bezirksw Umlage § 2 PLAN'!K3*'Umlage Gesamt § 2 PLAN'!$R$1</f>
        <v>9189355</v>
      </c>
      <c r="S3" s="22">
        <f>'bezirksw Umlage § 2 PLAN'!L3*'Umlage Gesamt § 2 PLAN'!$S$1</f>
        <v>464240</v>
      </c>
      <c r="T3" s="22">
        <f>'bezirksw Umlage § 2 PLAN'!M3*'Umlage Gesamt § 2 PLAN'!$T$1</f>
        <v>143395</v>
      </c>
      <c r="U3" s="22"/>
      <c r="V3" s="22">
        <f>D3+M3</f>
        <v>362342.21220519301</v>
      </c>
      <c r="W3" s="22">
        <f t="shared" ref="W3:AC39" si="2">E3+N3</f>
        <v>27602696.068805505</v>
      </c>
      <c r="X3" s="22">
        <f t="shared" si="2"/>
        <v>1138649.5539641301</v>
      </c>
      <c r="Y3" s="22">
        <f t="shared" si="2"/>
        <v>51183662.32331714</v>
      </c>
      <c r="Z3" s="22">
        <f t="shared" si="2"/>
        <v>19195413.559076909</v>
      </c>
      <c r="AA3" s="22">
        <f t="shared" si="2"/>
        <v>11392412.570963105</v>
      </c>
      <c r="AB3" s="22">
        <f t="shared" si="2"/>
        <v>502337.38808535534</v>
      </c>
      <c r="AC3" s="22">
        <f>K3+T3</f>
        <v>167760.75965805995</v>
      </c>
      <c r="AD3" s="22"/>
      <c r="AE3" s="22">
        <f>V3+AB3+AC3+X3</f>
        <v>2171089.9139127382</v>
      </c>
      <c r="AF3" s="22">
        <f>AE3/12</f>
        <v>180924.15949272818</v>
      </c>
      <c r="AG3" s="22"/>
    </row>
    <row r="4" spans="1:37" x14ac:dyDescent="0.25">
      <c r="A4" s="82">
        <v>60305</v>
      </c>
      <c r="B4" s="82" t="s">
        <v>4</v>
      </c>
      <c r="C4" s="82" t="s">
        <v>5</v>
      </c>
      <c r="D4" s="83">
        <f>'landesw Umlage § 2 PLAN'!F4*'Umlage Gesamt § 2 PLAN'!$D$1</f>
        <v>538.39022911219479</v>
      </c>
      <c r="E4" s="83">
        <f>'landesw Umlage § 2 PLAN'!G4*'Umlage Gesamt § 2 PLAN'!$E$1</f>
        <v>41376.273159919459</v>
      </c>
      <c r="F4" s="83">
        <f>'landesw Umlage § 2 PLAN'!H4*'Umlage Gesamt § 2 PLAN'!$F$1</f>
        <v>1978.8792098129697</v>
      </c>
      <c r="G4" s="83">
        <f>'landesw Umlage § 2 PLAN'!I4*'Umlage Gesamt § 2 PLAN'!$G$1</f>
        <v>60688.794199194155</v>
      </c>
      <c r="H4" s="83">
        <f>'landesw Umlage § 2 PLAN'!J4*'Umlage Gesamt § 2 PLAN'!$H$1</f>
        <v>10318.754577281619</v>
      </c>
      <c r="I4" s="83">
        <f>'landesw Umlage § 2 PLAN'!K4*'Umlage Gesamt § 2 PLAN'!$I$1</f>
        <v>17075.538378685669</v>
      </c>
      <c r="J4" s="83">
        <f>'landesw Umlage § 2 PLAN'!L4*'Umlage Gesamt § 2 PLAN'!$J$1</f>
        <v>295.28661481813907</v>
      </c>
      <c r="K4" s="83">
        <f>'landesw Umlage § 2 PLAN'!M4*'Umlage Gesamt § 2 PLAN'!$K$1</f>
        <v>188.85501207539772</v>
      </c>
      <c r="M4" s="83">
        <f>'bezirksw Umlage § 2 PLAN'!F4*'Umlage Gesamt § 2 PLAN'!$M$1</f>
        <v>9537.879657794716</v>
      </c>
      <c r="N4" s="83">
        <f>'bezirksw Umlage § 2 PLAN'!G4*'Umlage Gesamt § 2 PLAN'!$N$1</f>
        <v>384168.10128467274</v>
      </c>
      <c r="O4" s="83">
        <f>'bezirksw Umlage § 2 PLAN'!H4*'Umlage Gesamt § 2 PLAN'!$O$1</f>
        <v>17558.271243040192</v>
      </c>
      <c r="P4" s="83">
        <f>'bezirksw Umlage § 2 PLAN'!I4*'Umlage Gesamt § 2 PLAN'!$P$1</f>
        <v>469037.38203843019</v>
      </c>
      <c r="Q4" s="83">
        <f>'bezirksw Umlage § 2 PLAN'!J4*'Umlage Gesamt § 2 PLAN'!$Q$1</f>
        <v>35034.772986560129</v>
      </c>
      <c r="R4" s="83">
        <f>'bezirksw Umlage § 2 PLAN'!K4*'Umlage Gesamt § 2 PLAN'!$R$1</f>
        <v>152741.17728595118</v>
      </c>
      <c r="S4" s="83">
        <f>'bezirksw Umlage § 2 PLAN'!L4*'Umlage Gesamt § 2 PLAN'!$S$1</f>
        <v>1456.1075377628761</v>
      </c>
      <c r="T4" s="83">
        <f>'bezirksw Umlage § 2 PLAN'!M4*'Umlage Gesamt § 2 PLAN'!$T$1</f>
        <v>949.47218312888572</v>
      </c>
      <c r="V4" s="83">
        <f t="shared" ref="V4:AA66" si="3">D4+M4</f>
        <v>10076.26988690691</v>
      </c>
      <c r="W4" s="83">
        <f t="shared" si="2"/>
        <v>425544.37444459222</v>
      </c>
      <c r="X4" s="83">
        <f t="shared" si="2"/>
        <v>19537.150452853162</v>
      </c>
      <c r="Y4" s="83">
        <f t="shared" si="2"/>
        <v>529726.17623762437</v>
      </c>
      <c r="Z4" s="83">
        <f t="shared" si="2"/>
        <v>45353.527563841752</v>
      </c>
      <c r="AA4" s="83">
        <f t="shared" si="2"/>
        <v>169816.71566463687</v>
      </c>
      <c r="AB4" s="83">
        <f t="shared" si="2"/>
        <v>1751.3941525810151</v>
      </c>
      <c r="AC4" s="83">
        <f>K4+T4</f>
        <v>1138.3271952042835</v>
      </c>
      <c r="AE4" s="83">
        <f t="shared" ref="AE4:AE67" si="4">SUM(V4:AC4)</f>
        <v>1202943.9355982407</v>
      </c>
      <c r="AF4" s="83">
        <f>AE4/12</f>
        <v>100245.32796652005</v>
      </c>
    </row>
    <row r="5" spans="1:37" x14ac:dyDescent="0.25">
      <c r="A5" s="82">
        <v>60318</v>
      </c>
      <c r="B5" s="82" t="s">
        <v>6</v>
      </c>
      <c r="C5" s="82" t="s">
        <v>5</v>
      </c>
      <c r="D5" s="83">
        <f>'landesw Umlage § 2 PLAN'!F5*'Umlage Gesamt § 2 PLAN'!$D$1</f>
        <v>1103.5648913013038</v>
      </c>
      <c r="E5" s="83">
        <f>'landesw Umlage § 2 PLAN'!G5*'Umlage Gesamt § 2 PLAN'!$E$1</f>
        <v>84810.978957540152</v>
      </c>
      <c r="F5" s="83">
        <f>'landesw Umlage § 2 PLAN'!H5*'Umlage Gesamt § 2 PLAN'!$F$1</f>
        <v>4056.2058930318635</v>
      </c>
      <c r="G5" s="83">
        <f>'landesw Umlage § 2 PLAN'!I5*'Umlage Gesamt § 2 PLAN'!$G$1</f>
        <v>124396.80171031525</v>
      </c>
      <c r="H5" s="83">
        <f>'landesw Umlage § 2 PLAN'!J5*'Umlage Gesamt § 2 PLAN'!$H$1</f>
        <v>21150.857979388784</v>
      </c>
      <c r="I5" s="83">
        <f>'landesw Umlage § 2 PLAN'!K5*'Umlage Gesamt § 2 PLAN'!$I$1</f>
        <v>35000.569542020072</v>
      </c>
      <c r="J5" s="83">
        <f>'landesw Umlage § 2 PLAN'!L5*'Umlage Gesamt § 2 PLAN'!$J$1</f>
        <v>605.26347501117482</v>
      </c>
      <c r="K5" s="83">
        <f>'landesw Umlage § 2 PLAN'!M5*'Umlage Gesamt § 2 PLAN'!$K$1</f>
        <v>387.10539234036042</v>
      </c>
      <c r="M5" s="83">
        <f>'bezirksw Umlage § 2 PLAN'!F5*'Umlage Gesamt § 2 PLAN'!$M$1</f>
        <v>19550.260310548289</v>
      </c>
      <c r="N5" s="83">
        <f>'bezirksw Umlage § 2 PLAN'!G5*'Umlage Gesamt § 2 PLAN'!$N$1</f>
        <v>787448.22251835593</v>
      </c>
      <c r="O5" s="83">
        <f>'bezirksw Umlage § 2 PLAN'!H5*'Umlage Gesamt § 2 PLAN'!$O$1</f>
        <v>35990.05079961539</v>
      </c>
      <c r="P5" s="83">
        <f>'bezirksw Umlage § 2 PLAN'!I5*'Umlage Gesamt § 2 PLAN'!$P$1</f>
        <v>961408.9549489636</v>
      </c>
      <c r="Q5" s="83">
        <f>'bezirksw Umlage § 2 PLAN'!J5*'Umlage Gesamt § 2 PLAN'!$Q$1</f>
        <v>71812.494640615216</v>
      </c>
      <c r="R5" s="83">
        <f>'bezirksw Umlage § 2 PLAN'!K5*'Umlage Gesamt § 2 PLAN'!$R$1</f>
        <v>313081.09173295903</v>
      </c>
      <c r="S5" s="83">
        <f>'bezirksw Umlage § 2 PLAN'!L5*'Umlage Gesamt § 2 PLAN'!$S$1</f>
        <v>2984.6551251201008</v>
      </c>
      <c r="T5" s="83">
        <f>'bezirksw Umlage § 2 PLAN'!M5*'Umlage Gesamt § 2 PLAN'!$T$1</f>
        <v>1946.1797594210966</v>
      </c>
      <c r="V5" s="83">
        <f t="shared" si="3"/>
        <v>20653.825201849591</v>
      </c>
      <c r="W5" s="83">
        <f t="shared" si="2"/>
        <v>872259.20147589606</v>
      </c>
      <c r="X5" s="83">
        <f t="shared" si="2"/>
        <v>40046.25669264725</v>
      </c>
      <c r="Y5" s="83">
        <f t="shared" si="2"/>
        <v>1085805.7566592789</v>
      </c>
      <c r="Z5" s="83">
        <f t="shared" si="2"/>
        <v>92963.352620004007</v>
      </c>
      <c r="AA5" s="83">
        <f t="shared" si="2"/>
        <v>348081.66127497912</v>
      </c>
      <c r="AB5" s="83">
        <f t="shared" si="2"/>
        <v>3589.9186001312755</v>
      </c>
      <c r="AC5" s="83">
        <f t="shared" si="2"/>
        <v>2333.2851517614572</v>
      </c>
      <c r="AE5" s="83">
        <f t="shared" si="4"/>
        <v>2465733.2576765474</v>
      </c>
      <c r="AF5" s="83">
        <f t="shared" ref="AF5:AF17" si="5">AE5/12</f>
        <v>205477.77147304561</v>
      </c>
      <c r="AG5" s="9"/>
    </row>
    <row r="6" spans="1:37" x14ac:dyDescent="0.25">
      <c r="A6" s="82">
        <v>60323</v>
      </c>
      <c r="B6" s="82" t="s">
        <v>7</v>
      </c>
      <c r="C6" s="82" t="s">
        <v>5</v>
      </c>
      <c r="D6" s="83">
        <f>'landesw Umlage § 2 PLAN'!F6*'Umlage Gesamt § 2 PLAN'!$D$1</f>
        <v>233.97060580269886</v>
      </c>
      <c r="E6" s="83">
        <f>'landesw Umlage § 2 PLAN'!G6*'Umlage Gesamt § 2 PLAN'!$E$1</f>
        <v>17981.068700017069</v>
      </c>
      <c r="F6" s="83">
        <f>'landesw Umlage § 2 PLAN'!H6*'Umlage Gesamt § 2 PLAN'!$F$1</f>
        <v>859.97022697420164</v>
      </c>
      <c r="G6" s="83">
        <f>'landesw Umlage § 2 PLAN'!I6*'Umlage Gesamt § 2 PLAN'!$G$1</f>
        <v>26373.795764524861</v>
      </c>
      <c r="H6" s="83">
        <f>'landesw Umlage § 2 PLAN'!J6*'Umlage Gesamt § 2 PLAN'!$H$1</f>
        <v>4484.266483730783</v>
      </c>
      <c r="I6" s="83">
        <f>'landesw Umlage § 2 PLAN'!K6*'Umlage Gesamt § 2 PLAN'!$I$1</f>
        <v>7420.5916876618667</v>
      </c>
      <c r="J6" s="83">
        <f>'landesw Umlage § 2 PLAN'!L6*'Umlage Gesamt § 2 PLAN'!$J$1</f>
        <v>128.32400073150455</v>
      </c>
      <c r="K6" s="83">
        <f>'landesw Umlage § 2 PLAN'!M6*'Umlage Gesamt § 2 PLAN'!$K$1</f>
        <v>82.071551812930124</v>
      </c>
      <c r="M6" s="83">
        <f>'bezirksw Umlage § 2 PLAN'!F6*'Umlage Gesamt § 2 PLAN'!$M$1</f>
        <v>4144.9182413420604</v>
      </c>
      <c r="N6" s="83">
        <f>'bezirksw Umlage § 2 PLAN'!G6*'Umlage Gesamt § 2 PLAN'!$N$1</f>
        <v>166949.61856173768</v>
      </c>
      <c r="O6" s="83">
        <f>'bezirksw Umlage § 2 PLAN'!H6*'Umlage Gesamt § 2 PLAN'!$O$1</f>
        <v>7630.3750280841959</v>
      </c>
      <c r="P6" s="83">
        <f>'bezirksw Umlage § 2 PLAN'!I6*'Umlage Gesamt § 2 PLAN'!$P$1</f>
        <v>203831.63453877348</v>
      </c>
      <c r="Q6" s="83">
        <f>'bezirksw Umlage § 2 PLAN'!J6*'Umlage Gesamt § 2 PLAN'!$Q$1</f>
        <v>15225.215125732368</v>
      </c>
      <c r="R6" s="83">
        <f>'bezirksw Umlage § 2 PLAN'!K6*'Umlage Gesamt § 2 PLAN'!$R$1</f>
        <v>66377.40406162577</v>
      </c>
      <c r="S6" s="83">
        <f>'bezirksw Umlage § 2 PLAN'!L6*'Umlage Gesamt § 2 PLAN'!$S$1</f>
        <v>632.78704609117437</v>
      </c>
      <c r="T6" s="83">
        <f>'bezirksw Umlage § 2 PLAN'!M6*'Umlage Gesamt § 2 PLAN'!$T$1</f>
        <v>412.6162955182142</v>
      </c>
      <c r="V6" s="83">
        <f t="shared" si="3"/>
        <v>4378.888847144759</v>
      </c>
      <c r="W6" s="83">
        <f t="shared" si="2"/>
        <v>184930.68726175473</v>
      </c>
      <c r="X6" s="83">
        <f t="shared" si="2"/>
        <v>8490.345255058397</v>
      </c>
      <c r="Y6" s="83">
        <f t="shared" si="2"/>
        <v>230205.43030329834</v>
      </c>
      <c r="Z6" s="83">
        <f t="shared" si="2"/>
        <v>19709.48160946315</v>
      </c>
      <c r="AA6" s="83">
        <f t="shared" si="2"/>
        <v>73797.995749287642</v>
      </c>
      <c r="AB6" s="83">
        <f t="shared" si="2"/>
        <v>761.11104682267887</v>
      </c>
      <c r="AC6" s="83">
        <f t="shared" si="2"/>
        <v>494.68784733114433</v>
      </c>
      <c r="AE6" s="83">
        <f t="shared" si="4"/>
        <v>522768.62792016088</v>
      </c>
      <c r="AF6" s="83">
        <f t="shared" si="5"/>
        <v>43564.052326680074</v>
      </c>
    </row>
    <row r="7" spans="1:37" x14ac:dyDescent="0.25">
      <c r="A7" s="82">
        <v>60324</v>
      </c>
      <c r="B7" s="82" t="s">
        <v>8</v>
      </c>
      <c r="C7" s="82" t="s">
        <v>5</v>
      </c>
      <c r="D7" s="83">
        <f>'landesw Umlage § 2 PLAN'!F7*'Umlage Gesamt § 2 PLAN'!$D$1</f>
        <v>280.68963893126369</v>
      </c>
      <c r="E7" s="83">
        <f>'landesw Umlage § 2 PLAN'!G7*'Umlage Gesamt § 2 PLAN'!$E$1</f>
        <v>21571.511787519677</v>
      </c>
      <c r="F7" s="83">
        <f>'landesw Umlage § 2 PLAN'!H7*'Umlage Gesamt § 2 PLAN'!$F$1</f>
        <v>1031.6882826921378</v>
      </c>
      <c r="G7" s="83">
        <f>'landesw Umlage § 2 PLAN'!I7*'Umlage Gesamt § 2 PLAN'!$G$1</f>
        <v>31640.090792575891</v>
      </c>
      <c r="H7" s="83">
        <f>'landesw Umlage § 2 PLAN'!J7*'Umlage Gesamt § 2 PLAN'!$H$1</f>
        <v>5379.6806477963219</v>
      </c>
      <c r="I7" s="83">
        <f>'landesw Umlage § 2 PLAN'!K7*'Umlage Gesamt § 2 PLAN'!$I$1</f>
        <v>8902.3285396054653</v>
      </c>
      <c r="J7" s="83">
        <f>'landesw Umlage § 2 PLAN'!L7*'Umlage Gesamt § 2 PLAN'!$J$1</f>
        <v>153.94761794101296</v>
      </c>
      <c r="K7" s="83">
        <f>'landesw Umlage § 2 PLAN'!M7*'Umlage Gesamt § 2 PLAN'!$K$1</f>
        <v>98.459523006603803</v>
      </c>
      <c r="M7" s="83">
        <f>'bezirksw Umlage § 2 PLAN'!F7*'Umlage Gesamt § 2 PLAN'!$M$1</f>
        <v>4972.5716637371343</v>
      </c>
      <c r="N7" s="83">
        <f>'bezirksw Umlage § 2 PLAN'!G7*'Umlage Gesamt § 2 PLAN'!$N$1</f>
        <v>200285.96324327594</v>
      </c>
      <c r="O7" s="83">
        <f>'bezirksw Umlage § 2 PLAN'!H7*'Umlage Gesamt § 2 PLAN'!$O$1</f>
        <v>9154.0012224833881</v>
      </c>
      <c r="P7" s="83">
        <f>'bezirksw Umlage § 2 PLAN'!I7*'Umlage Gesamt § 2 PLAN'!$P$1</f>
        <v>244532.5458946932</v>
      </c>
      <c r="Q7" s="83">
        <f>'bezirksw Umlage § 2 PLAN'!J7*'Umlage Gesamt § 2 PLAN'!$Q$1</f>
        <v>18265.371932645296</v>
      </c>
      <c r="R7" s="83">
        <f>'bezirksw Umlage § 2 PLAN'!K7*'Umlage Gesamt § 2 PLAN'!$R$1</f>
        <v>79631.582417509897</v>
      </c>
      <c r="S7" s="83">
        <f>'bezirksw Umlage § 2 PLAN'!L7*'Umlage Gesamt § 2 PLAN'!$S$1</f>
        <v>759.14137538068405</v>
      </c>
      <c r="T7" s="83">
        <f>'bezirksw Umlage § 2 PLAN'!M7*'Umlage Gesamt § 2 PLAN'!$T$1</f>
        <v>495.00713394668315</v>
      </c>
      <c r="V7" s="83">
        <f t="shared" si="3"/>
        <v>5253.2613026683975</v>
      </c>
      <c r="W7" s="83">
        <f t="shared" si="2"/>
        <v>221857.47503079561</v>
      </c>
      <c r="X7" s="83">
        <f t="shared" si="2"/>
        <v>10185.689505175525</v>
      </c>
      <c r="Y7" s="83">
        <f t="shared" si="2"/>
        <v>276172.63668726909</v>
      </c>
      <c r="Z7" s="83">
        <f t="shared" si="2"/>
        <v>23645.052580441617</v>
      </c>
      <c r="AA7" s="83">
        <f t="shared" si="2"/>
        <v>88533.910957115368</v>
      </c>
      <c r="AB7" s="83">
        <f t="shared" si="2"/>
        <v>913.08899332169699</v>
      </c>
      <c r="AC7" s="83">
        <f t="shared" si="2"/>
        <v>593.46665695328693</v>
      </c>
      <c r="AE7" s="83">
        <f t="shared" si="4"/>
        <v>627154.5817137406</v>
      </c>
      <c r="AF7" s="83">
        <f t="shared" si="5"/>
        <v>52262.881809478386</v>
      </c>
    </row>
    <row r="8" spans="1:37" x14ac:dyDescent="0.25">
      <c r="A8" s="82">
        <v>60326</v>
      </c>
      <c r="B8" s="82" t="s">
        <v>9</v>
      </c>
      <c r="C8" s="82" t="s">
        <v>5</v>
      </c>
      <c r="D8" s="83">
        <f>'landesw Umlage § 2 PLAN'!F8*'Umlage Gesamt § 2 PLAN'!$D$1</f>
        <v>215.42838866794469</v>
      </c>
      <c r="E8" s="83">
        <f>'landesw Umlage § 2 PLAN'!G8*'Umlage Gesamt § 2 PLAN'!$E$1</f>
        <v>16556.065422332682</v>
      </c>
      <c r="F8" s="83">
        <f>'landesw Umlage § 2 PLAN'!H8*'Umlage Gesamt § 2 PLAN'!$F$1</f>
        <v>791.81741511446694</v>
      </c>
      <c r="G8" s="83">
        <f>'landesw Umlage § 2 PLAN'!I8*'Umlage Gesamt § 2 PLAN'!$G$1</f>
        <v>24283.667194503272</v>
      </c>
      <c r="H8" s="83">
        <f>'landesw Umlage § 2 PLAN'!J8*'Umlage Gesamt § 2 PLAN'!$H$1</f>
        <v>4128.8874712852903</v>
      </c>
      <c r="I8" s="83">
        <f>'landesw Umlage § 2 PLAN'!K8*'Umlage Gesamt § 2 PLAN'!$I$1</f>
        <v>6832.5083176636381</v>
      </c>
      <c r="J8" s="83">
        <f>'landesw Umlage § 2 PLAN'!L8*'Umlage Gesamt § 2 PLAN'!$J$1</f>
        <v>118.1542981015494</v>
      </c>
      <c r="K8" s="83">
        <f>'landesw Umlage § 2 PLAN'!M8*'Umlage Gesamt § 2 PLAN'!$K$1</f>
        <v>75.567364976807383</v>
      </c>
      <c r="M8" s="83">
        <f>'bezirksw Umlage § 2 PLAN'!F8*'Umlage Gesamt § 2 PLAN'!$M$1</f>
        <v>3816.4326447300732</v>
      </c>
      <c r="N8" s="83">
        <f>'bezirksw Umlage § 2 PLAN'!G8*'Umlage Gesamt § 2 PLAN'!$N$1</f>
        <v>153718.82802155084</v>
      </c>
      <c r="O8" s="83">
        <f>'bezirksw Umlage § 2 PLAN'!H8*'Umlage Gesamt § 2 PLAN'!$O$1</f>
        <v>7025.6662865525668</v>
      </c>
      <c r="P8" s="83">
        <f>'bezirksw Umlage § 2 PLAN'!I8*'Umlage Gesamt § 2 PLAN'!$P$1</f>
        <v>187677.93688268014</v>
      </c>
      <c r="Q8" s="83">
        <f>'bezirksw Umlage § 2 PLAN'!J8*'Umlage Gesamt § 2 PLAN'!$Q$1</f>
        <v>14018.613792987448</v>
      </c>
      <c r="R8" s="83">
        <f>'bezirksw Umlage § 2 PLAN'!K8*'Umlage Gesamt § 2 PLAN'!$R$1</f>
        <v>61116.981562271874</v>
      </c>
      <c r="S8" s="83">
        <f>'bezirksw Umlage § 2 PLAN'!L8*'Umlage Gesamt § 2 PLAN'!$S$1</f>
        <v>582.63854658873436</v>
      </c>
      <c r="T8" s="83">
        <f>'bezirksw Umlage § 2 PLAN'!M8*'Umlage Gesamt § 2 PLAN'!$T$1</f>
        <v>379.91637187358191</v>
      </c>
      <c r="V8" s="83">
        <f t="shared" si="3"/>
        <v>4031.8610333980178</v>
      </c>
      <c r="W8" s="83">
        <f t="shared" si="2"/>
        <v>170274.89344388351</v>
      </c>
      <c r="X8" s="83">
        <f t="shared" si="2"/>
        <v>7817.4837016670335</v>
      </c>
      <c r="Y8" s="83">
        <f t="shared" si="2"/>
        <v>211961.60407718341</v>
      </c>
      <c r="Z8" s="83">
        <f t="shared" si="2"/>
        <v>18147.501264272738</v>
      </c>
      <c r="AA8" s="83">
        <f t="shared" si="2"/>
        <v>67949.489879935514</v>
      </c>
      <c r="AB8" s="83">
        <f t="shared" si="2"/>
        <v>700.7928446902838</v>
      </c>
      <c r="AC8" s="83">
        <f t="shared" si="2"/>
        <v>455.48373685038928</v>
      </c>
      <c r="AE8" s="83">
        <f t="shared" si="4"/>
        <v>481339.10998188081</v>
      </c>
      <c r="AF8" s="83">
        <f t="shared" si="5"/>
        <v>40111.59249849007</v>
      </c>
    </row>
    <row r="9" spans="1:37" x14ac:dyDescent="0.25">
      <c r="A9" s="82">
        <v>60329</v>
      </c>
      <c r="B9" s="82" t="s">
        <v>10</v>
      </c>
      <c r="C9" s="82" t="s">
        <v>5</v>
      </c>
      <c r="D9" s="83">
        <f>'landesw Umlage § 2 PLAN'!F9*'Umlage Gesamt § 2 PLAN'!$D$1</f>
        <v>190.84884942360367</v>
      </c>
      <c r="E9" s="83">
        <f>'landesw Umlage § 2 PLAN'!G9*'Umlage Gesamt § 2 PLAN'!$E$1</f>
        <v>14667.082905699972</v>
      </c>
      <c r="F9" s="83">
        <f>'landesw Umlage § 2 PLAN'!H9*'Umlage Gesamt § 2 PLAN'!$F$1</f>
        <v>701.4741351526153</v>
      </c>
      <c r="G9" s="83">
        <f>'landesw Umlage § 2 PLAN'!I9*'Umlage Gesamt § 2 PLAN'!$G$1</f>
        <v>21512.99544369783</v>
      </c>
      <c r="H9" s="83">
        <f>'landesw Umlage § 2 PLAN'!J9*'Umlage Gesamt § 2 PLAN'!$H$1</f>
        <v>3657.7975083354549</v>
      </c>
      <c r="I9" s="83">
        <f>'landesw Umlage § 2 PLAN'!K9*'Umlage Gesamt § 2 PLAN'!$I$1</f>
        <v>6052.9457568993848</v>
      </c>
      <c r="J9" s="83">
        <f>'landesw Umlage § 2 PLAN'!L9*'Umlage Gesamt § 2 PLAN'!$J$1</f>
        <v>104.67335334291306</v>
      </c>
      <c r="K9" s="83">
        <f>'landesw Umlage § 2 PLAN'!M9*'Umlage Gesamt § 2 PLAN'!$K$1</f>
        <v>66.945423251653224</v>
      </c>
      <c r="M9" s="83">
        <f>'bezirksw Umlage § 2 PLAN'!F9*'Umlage Gesamt § 2 PLAN'!$M$1</f>
        <v>3380.992559305133</v>
      </c>
      <c r="N9" s="83">
        <f>'bezirksw Umlage § 2 PLAN'!G9*'Umlage Gesamt § 2 PLAN'!$N$1</f>
        <v>136180.10905645828</v>
      </c>
      <c r="O9" s="83">
        <f>'bezirksw Umlage § 2 PLAN'!H9*'Umlage Gesamt § 2 PLAN'!$O$1</f>
        <v>6224.0651546138315</v>
      </c>
      <c r="P9" s="83">
        <f>'bezirksw Umlage § 2 PLAN'!I9*'Umlage Gesamt § 2 PLAN'!$P$1</f>
        <v>166264.61599480404</v>
      </c>
      <c r="Q9" s="83">
        <f>'bezirksw Umlage § 2 PLAN'!J9*'Umlage Gesamt § 2 PLAN'!$Q$1</f>
        <v>12419.144614358871</v>
      </c>
      <c r="R9" s="83">
        <f>'bezirksw Umlage § 2 PLAN'!K9*'Umlage Gesamt § 2 PLAN'!$R$1</f>
        <v>54143.772246200635</v>
      </c>
      <c r="S9" s="83">
        <f>'bezirksw Umlage § 2 PLAN'!L9*'Umlage Gesamt § 2 PLAN'!$S$1</f>
        <v>516.16175998835013</v>
      </c>
      <c r="T9" s="83">
        <f>'bezirksw Umlage § 2 PLAN'!M9*'Umlage Gesamt § 2 PLAN'!$T$1</f>
        <v>336.5693950439499</v>
      </c>
      <c r="V9" s="83">
        <f t="shared" si="3"/>
        <v>3571.8414087287365</v>
      </c>
      <c r="W9" s="83">
        <f t="shared" si="2"/>
        <v>150847.19196215825</v>
      </c>
      <c r="X9" s="83">
        <f t="shared" si="2"/>
        <v>6925.5392897664469</v>
      </c>
      <c r="Y9" s="83">
        <f t="shared" si="2"/>
        <v>187777.61143850186</v>
      </c>
      <c r="Z9" s="83">
        <f t="shared" si="2"/>
        <v>16076.942122694327</v>
      </c>
      <c r="AA9" s="83">
        <f t="shared" si="2"/>
        <v>60196.718003100017</v>
      </c>
      <c r="AB9" s="83">
        <f t="shared" si="2"/>
        <v>620.83511333126319</v>
      </c>
      <c r="AC9" s="83">
        <f t="shared" si="2"/>
        <v>403.51481829560311</v>
      </c>
      <c r="AE9" s="83">
        <f t="shared" si="4"/>
        <v>426420.19415657653</v>
      </c>
      <c r="AF9" s="83">
        <f t="shared" si="5"/>
        <v>35535.016179714708</v>
      </c>
      <c r="AG9" s="9"/>
    </row>
    <row r="10" spans="1:37" x14ac:dyDescent="0.25">
      <c r="A10" s="82">
        <v>60341</v>
      </c>
      <c r="B10" s="82" t="s">
        <v>11</v>
      </c>
      <c r="C10" s="82" t="s">
        <v>5</v>
      </c>
      <c r="D10" s="83">
        <f>'landesw Umlage § 2 PLAN'!F10*'Umlage Gesamt § 2 PLAN'!$D$1</f>
        <v>265.33388523791257</v>
      </c>
      <c r="E10" s="83">
        <f>'landesw Umlage § 2 PLAN'!G10*'Umlage Gesamt § 2 PLAN'!$E$1</f>
        <v>20391.394049424296</v>
      </c>
      <c r="F10" s="83">
        <f>'landesw Umlage § 2 PLAN'!H10*'Umlage Gesamt § 2 PLAN'!$F$1</f>
        <v>975.24747063488769</v>
      </c>
      <c r="G10" s="83">
        <f>'landesw Umlage § 2 PLAN'!I10*'Umlage Gesamt § 2 PLAN'!$G$1</f>
        <v>29909.148949136346</v>
      </c>
      <c r="H10" s="83">
        <f>'landesw Umlage § 2 PLAN'!J10*'Umlage Gesamt § 2 PLAN'!$H$1</f>
        <v>5085.3732009985524</v>
      </c>
      <c r="I10" s="83">
        <f>'landesw Umlage § 2 PLAN'!K10*'Umlage Gesamt § 2 PLAN'!$I$1</f>
        <v>8415.3067711070998</v>
      </c>
      <c r="J10" s="83">
        <f>'landesw Umlage § 2 PLAN'!L10*'Umlage Gesamt § 2 PLAN'!$J$1</f>
        <v>145.52556961824172</v>
      </c>
      <c r="K10" s="83">
        <f>'landesw Umlage § 2 PLAN'!M10*'Umlage Gesamt § 2 PLAN'!$K$1</f>
        <v>93.073074864766653</v>
      </c>
      <c r="M10" s="83">
        <f>'bezirksw Umlage § 2 PLAN'!F10*'Umlage Gesamt § 2 PLAN'!$M$1</f>
        <v>4700.5360232994644</v>
      </c>
      <c r="N10" s="83">
        <f>'bezirksw Umlage § 2 PLAN'!G10*'Umlage Gesamt § 2 PLAN'!$N$1</f>
        <v>189328.87223161774</v>
      </c>
      <c r="O10" s="83">
        <f>'bezirksw Umlage § 2 PLAN'!H10*'Umlage Gesamt § 2 PLAN'!$O$1</f>
        <v>8653.2111376897246</v>
      </c>
      <c r="P10" s="83">
        <f>'bezirksw Umlage § 2 PLAN'!I10*'Umlage Gesamt § 2 PLAN'!$P$1</f>
        <v>231154.84674247575</v>
      </c>
      <c r="Q10" s="83">
        <f>'bezirksw Umlage § 2 PLAN'!J10*'Umlage Gesamt § 2 PLAN'!$Q$1</f>
        <v>17266.123960461206</v>
      </c>
      <c r="R10" s="83">
        <f>'bezirksw Umlage § 2 PLAN'!K10*'Umlage Gesamt § 2 PLAN'!$R$1</f>
        <v>75275.158822855883</v>
      </c>
      <c r="S10" s="83">
        <f>'bezirksw Umlage § 2 PLAN'!L10*'Umlage Gesamt § 2 PLAN'!$S$1</f>
        <v>717.61085069454748</v>
      </c>
      <c r="T10" s="83">
        <f>'bezirksw Umlage § 2 PLAN'!M10*'Umlage Gesamt § 2 PLAN'!$T$1</f>
        <v>467.92666295288791</v>
      </c>
      <c r="V10" s="83">
        <f t="shared" si="3"/>
        <v>4965.8699085373773</v>
      </c>
      <c r="W10" s="83">
        <f t="shared" si="2"/>
        <v>209720.26628104204</v>
      </c>
      <c r="X10" s="83">
        <f t="shared" si="2"/>
        <v>9628.4586083246122</v>
      </c>
      <c r="Y10" s="83">
        <f t="shared" si="2"/>
        <v>261063.9956916121</v>
      </c>
      <c r="Z10" s="83">
        <f t="shared" si="2"/>
        <v>22351.49716145976</v>
      </c>
      <c r="AA10" s="83">
        <f t="shared" si="2"/>
        <v>83690.465593962988</v>
      </c>
      <c r="AB10" s="83">
        <f t="shared" si="2"/>
        <v>863.13642031278914</v>
      </c>
      <c r="AC10" s="83">
        <f t="shared" si="2"/>
        <v>560.99973781765459</v>
      </c>
      <c r="AE10" s="83">
        <f t="shared" si="4"/>
        <v>592844.68940306932</v>
      </c>
      <c r="AF10" s="83">
        <f t="shared" si="5"/>
        <v>49403.724116922443</v>
      </c>
    </row>
    <row r="11" spans="1:37" x14ac:dyDescent="0.25">
      <c r="A11" s="82">
        <v>60344</v>
      </c>
      <c r="B11" s="82" t="s">
        <v>5</v>
      </c>
      <c r="C11" s="82" t="s">
        <v>5</v>
      </c>
      <c r="D11" s="83">
        <f>'landesw Umlage § 2 PLAN'!F11*'Umlage Gesamt § 2 PLAN'!$D$1</f>
        <v>2210.4560176250088</v>
      </c>
      <c r="E11" s="83">
        <f>'landesw Umlage § 2 PLAN'!G11*'Umlage Gesamt § 2 PLAN'!$E$1</f>
        <v>169877.5851561391</v>
      </c>
      <c r="F11" s="83">
        <f>'landesw Umlage § 2 PLAN'!H11*'Umlage Gesamt § 2 PLAN'!$F$1</f>
        <v>8124.6375230419699</v>
      </c>
      <c r="G11" s="83">
        <f>'landesw Umlage § 2 PLAN'!I11*'Umlage Gesamt § 2 PLAN'!$G$1</f>
        <v>249168.5455756275</v>
      </c>
      <c r="H11" s="83">
        <f>'landesw Umlage § 2 PLAN'!J11*'Umlage Gesamt § 2 PLAN'!$H$1</f>
        <v>42365.466378095385</v>
      </c>
      <c r="I11" s="83">
        <f>'landesw Umlage § 2 PLAN'!K11*'Umlage Gesamt § 2 PLAN'!$I$1</f>
        <v>70106.633669027695</v>
      </c>
      <c r="J11" s="83">
        <f>'landesw Umlage § 2 PLAN'!L11*'Umlage Gesamt § 2 PLAN'!$J$1</f>
        <v>1212.3512637389526</v>
      </c>
      <c r="K11" s="83">
        <f>'landesw Umlage § 2 PLAN'!M11*'Umlage Gesamt § 2 PLAN'!$K$1</f>
        <v>775.37755205753058</v>
      </c>
      <c r="M11" s="83">
        <f>'bezirksw Umlage § 2 PLAN'!F11*'Umlage Gesamt § 2 PLAN'!$M$1</f>
        <v>39159.446707867362</v>
      </c>
      <c r="N11" s="83">
        <f>'bezirksw Umlage § 2 PLAN'!G11*'Umlage Gesamt § 2 PLAN'!$N$1</f>
        <v>1577269.8785128163</v>
      </c>
      <c r="O11" s="83">
        <f>'bezirksw Umlage § 2 PLAN'!H11*'Umlage Gesamt § 2 PLAN'!$O$1</f>
        <v>72088.578561819289</v>
      </c>
      <c r="P11" s="83">
        <f>'bezirksw Umlage § 2 PLAN'!I11*'Umlage Gesamt § 2 PLAN'!$P$1</f>
        <v>1925715.6752781132</v>
      </c>
      <c r="Q11" s="83">
        <f>'bezirksw Umlage § 2 PLAN'!J11*'Umlage Gesamt § 2 PLAN'!$Q$1</f>
        <v>143841.43802529832</v>
      </c>
      <c r="R11" s="83">
        <f>'bezirksw Umlage § 2 PLAN'!K11*'Umlage Gesamt § 2 PLAN'!$R$1</f>
        <v>627105.83553421265</v>
      </c>
      <c r="S11" s="83">
        <f>'bezirksw Umlage § 2 PLAN'!L11*'Umlage Gesamt § 2 PLAN'!$S$1</f>
        <v>5978.30624538758</v>
      </c>
      <c r="T11" s="83">
        <f>'bezirksw Umlage § 2 PLAN'!M11*'Umlage Gesamt § 2 PLAN'!$T$1</f>
        <v>3898.2254641315926</v>
      </c>
      <c r="V11" s="83">
        <f t="shared" si="3"/>
        <v>41369.902725492371</v>
      </c>
      <c r="W11" s="83">
        <f t="shared" si="2"/>
        <v>1747147.4636689555</v>
      </c>
      <c r="X11" s="83">
        <f t="shared" si="2"/>
        <v>80213.216084861255</v>
      </c>
      <c r="Y11" s="83">
        <f t="shared" si="2"/>
        <v>2174884.2208537408</v>
      </c>
      <c r="Z11" s="83">
        <f t="shared" si="2"/>
        <v>186206.90440339371</v>
      </c>
      <c r="AA11" s="83">
        <f t="shared" si="2"/>
        <v>697212.46920324035</v>
      </c>
      <c r="AB11" s="83">
        <f t="shared" si="2"/>
        <v>7190.6575091265331</v>
      </c>
      <c r="AC11" s="83">
        <f t="shared" si="2"/>
        <v>4673.6030161891231</v>
      </c>
      <c r="AE11" s="83">
        <f t="shared" si="4"/>
        <v>4938898.437465</v>
      </c>
      <c r="AF11" s="83">
        <f t="shared" si="5"/>
        <v>411574.86978875002</v>
      </c>
    </row>
    <row r="12" spans="1:37" x14ac:dyDescent="0.25">
      <c r="A12" s="82">
        <v>60345</v>
      </c>
      <c r="B12" s="82" t="s">
        <v>12</v>
      </c>
      <c r="C12" s="82" t="s">
        <v>5</v>
      </c>
      <c r="D12" s="83">
        <f>'landesw Umlage § 2 PLAN'!F12*'Umlage Gesamt § 2 PLAN'!$D$1</f>
        <v>923.53136698139394</v>
      </c>
      <c r="E12" s="83">
        <f>'landesw Umlage § 2 PLAN'!G12*'Umlage Gesamt § 2 PLAN'!$E$1</f>
        <v>70975.073553968497</v>
      </c>
      <c r="F12" s="83">
        <f>'landesw Umlage § 2 PLAN'!H12*'Umlage Gesamt § 2 PLAN'!$F$1</f>
        <v>3394.4840060401416</v>
      </c>
      <c r="G12" s="83">
        <f>'landesw Umlage § 2 PLAN'!I12*'Umlage Gesamt § 2 PLAN'!$G$1</f>
        <v>104102.93879154792</v>
      </c>
      <c r="H12" s="83">
        <f>'landesw Umlage § 2 PLAN'!J12*'Umlage Gesamt § 2 PLAN'!$H$1</f>
        <v>17700.346338039733</v>
      </c>
      <c r="I12" s="83">
        <f>'landesw Umlage § 2 PLAN'!K12*'Umlage Gesamt § 2 PLAN'!$I$1</f>
        <v>29290.641709481275</v>
      </c>
      <c r="J12" s="83">
        <f>'landesw Umlage § 2 PLAN'!L12*'Umlage Gesamt § 2 PLAN'!$J$1</f>
        <v>506.52191716777088</v>
      </c>
      <c r="K12" s="83">
        <f>'landesw Umlage § 2 PLAN'!M12*'Umlage Gesamt § 2 PLAN'!$K$1</f>
        <v>323.95373844523061</v>
      </c>
      <c r="M12" s="83">
        <f>'bezirksw Umlage § 2 PLAN'!F12*'Umlage Gesamt § 2 PLAN'!$M$1</f>
        <v>16360.867196628822</v>
      </c>
      <c r="N12" s="83">
        <f>'bezirksw Umlage § 2 PLAN'!G12*'Umlage Gesamt § 2 PLAN'!$N$1</f>
        <v>658985.38373389712</v>
      </c>
      <c r="O12" s="83">
        <f>'bezirksw Umlage § 2 PLAN'!H12*'Umlage Gesamt § 2 PLAN'!$O$1</f>
        <v>30118.700834624258</v>
      </c>
      <c r="P12" s="83">
        <f>'bezirksw Umlage § 2 PLAN'!I12*'Umlage Gesamt § 2 PLAN'!$P$1</f>
        <v>804566.4857507241</v>
      </c>
      <c r="Q12" s="83">
        <f>'bezirksw Umlage § 2 PLAN'!J12*'Umlage Gesamt § 2 PLAN'!$Q$1</f>
        <v>60097.137798201213</v>
      </c>
      <c r="R12" s="83">
        <f>'bezirksw Umlage § 2 PLAN'!K12*'Umlage Gesamt § 2 PLAN'!$R$1</f>
        <v>262005.62459287548</v>
      </c>
      <c r="S12" s="83">
        <f>'bezirksw Umlage § 2 PLAN'!L12*'Umlage Gesamt § 2 PLAN'!$S$1</f>
        <v>2497.744037887855</v>
      </c>
      <c r="T12" s="83">
        <f>'bezirksw Umlage § 2 PLAN'!M12*'Umlage Gesamt § 2 PLAN'!$T$1</f>
        <v>1628.6836123340909</v>
      </c>
      <c r="V12" s="83">
        <f t="shared" si="3"/>
        <v>17284.398563610215</v>
      </c>
      <c r="W12" s="83">
        <f t="shared" si="2"/>
        <v>729960.45728786557</v>
      </c>
      <c r="X12" s="83">
        <f t="shared" si="2"/>
        <v>33513.184840664399</v>
      </c>
      <c r="Y12" s="83">
        <f t="shared" si="2"/>
        <v>908669.424542272</v>
      </c>
      <c r="Z12" s="83">
        <f t="shared" si="2"/>
        <v>77797.48413624095</v>
      </c>
      <c r="AA12" s="83">
        <f t="shared" si="2"/>
        <v>291296.26630235673</v>
      </c>
      <c r="AB12" s="83">
        <f t="shared" si="2"/>
        <v>3004.2659550556259</v>
      </c>
      <c r="AC12" s="83">
        <f t="shared" si="2"/>
        <v>1952.6373507793214</v>
      </c>
      <c r="AE12" s="83">
        <f t="shared" si="4"/>
        <v>2063478.118978845</v>
      </c>
      <c r="AF12" s="83">
        <f t="shared" si="5"/>
        <v>171956.50991490376</v>
      </c>
    </row>
    <row r="13" spans="1:37" x14ac:dyDescent="0.25">
      <c r="A13" s="82">
        <v>60346</v>
      </c>
      <c r="B13" s="82" t="s">
        <v>13</v>
      </c>
      <c r="C13" s="82" t="s">
        <v>5</v>
      </c>
      <c r="D13" s="83">
        <f>'landesw Umlage § 2 PLAN'!F13*'Umlage Gesamt § 2 PLAN'!$D$1</f>
        <v>604.62711678176129</v>
      </c>
      <c r="E13" s="83">
        <f>'landesw Umlage § 2 PLAN'!G13*'Umlage Gesamt § 2 PLAN'!$E$1</f>
        <v>46466.699043015797</v>
      </c>
      <c r="F13" s="83">
        <f>'landesw Umlage § 2 PLAN'!H13*'Umlage Gesamt § 2 PLAN'!$F$1</f>
        <v>2222.3360796528336</v>
      </c>
      <c r="G13" s="83">
        <f>'landesw Umlage § 2 PLAN'!I13*'Umlage Gesamt § 2 PLAN'!$G$1</f>
        <v>68155.194268902269</v>
      </c>
      <c r="H13" s="83">
        <f>'landesw Umlage § 2 PLAN'!J13*'Umlage Gesamt § 2 PLAN'!$H$1</f>
        <v>11588.246761328661</v>
      </c>
      <c r="I13" s="83">
        <f>'landesw Umlage § 2 PLAN'!K13*'Umlage Gesamt § 2 PLAN'!$I$1</f>
        <v>19176.301833014033</v>
      </c>
      <c r="J13" s="83">
        <f>'landesw Umlage § 2 PLAN'!L13*'Umlage Gesamt § 2 PLAN'!$J$1</f>
        <v>331.61503476047005</v>
      </c>
      <c r="K13" s="83">
        <f>'landesw Umlage § 2 PLAN'!M13*'Umlage Gesamt § 2 PLAN'!$K$1</f>
        <v>212.08940145371233</v>
      </c>
      <c r="M13" s="83">
        <f>'bezirksw Umlage § 2 PLAN'!F13*'Umlage Gesamt § 2 PLAN'!$M$1</f>
        <v>10711.302631203729</v>
      </c>
      <c r="N13" s="83">
        <f>'bezirksw Umlage § 2 PLAN'!G13*'Umlage Gesamt § 2 PLAN'!$N$1</f>
        <v>431431.40213057428</v>
      </c>
      <c r="O13" s="83">
        <f>'bezirksw Umlage § 2 PLAN'!H13*'Umlage Gesamt § 2 PLAN'!$O$1</f>
        <v>19718.42418993677</v>
      </c>
      <c r="P13" s="83">
        <f>'bezirksw Umlage § 2 PLAN'!I13*'Umlage Gesamt § 2 PLAN'!$P$1</f>
        <v>526741.95152539399</v>
      </c>
      <c r="Q13" s="83">
        <f>'bezirksw Umlage § 2 PLAN'!J13*'Umlage Gesamt § 2 PLAN'!$Q$1</f>
        <v>39345.01897053016</v>
      </c>
      <c r="R13" s="83">
        <f>'bezirksw Umlage § 2 PLAN'!K13*'Umlage Gesamt § 2 PLAN'!$R$1</f>
        <v>171532.56623647129</v>
      </c>
      <c r="S13" s="83">
        <f>'bezirksw Umlage § 2 PLAN'!L13*'Umlage Gesamt § 2 PLAN'!$S$1</f>
        <v>1635.249034391913</v>
      </c>
      <c r="T13" s="83">
        <f>'bezirksw Umlage § 2 PLAN'!M13*'Umlage Gesamt § 2 PLAN'!$T$1</f>
        <v>1066.2835198483351</v>
      </c>
      <c r="V13" s="83">
        <f t="shared" si="3"/>
        <v>11315.92974798549</v>
      </c>
      <c r="W13" s="83">
        <f t="shared" si="2"/>
        <v>477898.10117359005</v>
      </c>
      <c r="X13" s="83">
        <f t="shared" si="2"/>
        <v>21940.760269589602</v>
      </c>
      <c r="Y13" s="83">
        <f t="shared" si="2"/>
        <v>594897.14579429629</v>
      </c>
      <c r="Z13" s="83">
        <f t="shared" si="2"/>
        <v>50933.265731858817</v>
      </c>
      <c r="AA13" s="83">
        <f t="shared" si="2"/>
        <v>190708.86806948532</v>
      </c>
      <c r="AB13" s="83">
        <f t="shared" si="2"/>
        <v>1966.8640691523831</v>
      </c>
      <c r="AC13" s="83">
        <f t="shared" si="2"/>
        <v>1278.3729213020474</v>
      </c>
      <c r="AE13" s="83">
        <f t="shared" si="4"/>
        <v>1350939.30777726</v>
      </c>
      <c r="AF13" s="83">
        <f t="shared" si="5"/>
        <v>112578.275648105</v>
      </c>
    </row>
    <row r="14" spans="1:37" x14ac:dyDescent="0.25">
      <c r="A14" s="82">
        <v>60347</v>
      </c>
      <c r="B14" s="82" t="s">
        <v>14</v>
      </c>
      <c r="C14" s="82" t="s">
        <v>5</v>
      </c>
      <c r="D14" s="83">
        <f>'landesw Umlage § 2 PLAN'!F14*'Umlage Gesamt § 2 PLAN'!$D$1</f>
        <v>476.01192461174116</v>
      </c>
      <c r="E14" s="83">
        <f>'landesw Umlage § 2 PLAN'!G14*'Umlage Gesamt § 2 PLAN'!$E$1</f>
        <v>36582.386445965829</v>
      </c>
      <c r="F14" s="83">
        <f>'landesw Umlage § 2 PLAN'!H14*'Umlage Gesamt § 2 PLAN'!$F$1</f>
        <v>1749.6047481963808</v>
      </c>
      <c r="G14" s="83">
        <f>'landesw Umlage § 2 PLAN'!I14*'Umlage Gesamt § 2 PLAN'!$G$1</f>
        <v>53657.343998908662</v>
      </c>
      <c r="H14" s="83">
        <f>'landesw Umlage § 2 PLAN'!J14*'Umlage Gesamt § 2 PLAN'!$H$1</f>
        <v>9123.2157649437213</v>
      </c>
      <c r="I14" s="83">
        <f>'landesw Umlage § 2 PLAN'!K14*'Umlage Gesamt § 2 PLAN'!$I$1</f>
        <v>15097.15341755579</v>
      </c>
      <c r="J14" s="83">
        <f>'landesw Umlage § 2 PLAN'!L14*'Umlage Gesamt § 2 PLAN'!$J$1</f>
        <v>261.07448135426148</v>
      </c>
      <c r="K14" s="83">
        <f>'landesw Umlage § 2 PLAN'!M14*'Umlage Gesamt § 2 PLAN'!$K$1</f>
        <v>166.97412566127767</v>
      </c>
      <c r="M14" s="83">
        <f>'bezirksw Umlage § 2 PLAN'!F14*'Umlage Gesamt § 2 PLAN'!$M$1</f>
        <v>8432.8136119942865</v>
      </c>
      <c r="N14" s="83">
        <f>'bezirksw Umlage § 2 PLAN'!G14*'Umlage Gesamt § 2 PLAN'!$N$1</f>
        <v>339658.09069103218</v>
      </c>
      <c r="O14" s="83">
        <f>'bezirksw Umlage § 2 PLAN'!H14*'Umlage Gesamt § 2 PLAN'!$O$1</f>
        <v>15523.956482339589</v>
      </c>
      <c r="P14" s="83">
        <f>'bezirksw Umlage § 2 PLAN'!I14*'Umlage Gesamt § 2 PLAN'!$P$1</f>
        <v>414694.35154336569</v>
      </c>
      <c r="Q14" s="83">
        <f>'bezirksw Umlage § 2 PLAN'!J14*'Umlage Gesamt § 2 PLAN'!$Q$1</f>
        <v>30975.617342031343</v>
      </c>
      <c r="R14" s="83">
        <f>'bezirksw Umlage § 2 PLAN'!K14*'Umlage Gesamt § 2 PLAN'!$R$1</f>
        <v>135044.46744370152</v>
      </c>
      <c r="S14" s="83">
        <f>'bezirksw Umlage § 2 PLAN'!L14*'Umlage Gesamt § 2 PLAN'!$S$1</f>
        <v>1287.4018026574004</v>
      </c>
      <c r="T14" s="83">
        <f>'bezirksw Umlage § 2 PLAN'!M14*'Umlage Gesamt § 2 PLAN'!$T$1</f>
        <v>839.46560843382031</v>
      </c>
      <c r="V14" s="83">
        <f t="shared" si="3"/>
        <v>8908.8255366060275</v>
      </c>
      <c r="W14" s="83">
        <f t="shared" si="2"/>
        <v>376240.47713699803</v>
      </c>
      <c r="X14" s="83">
        <f t="shared" si="2"/>
        <v>17273.561230535968</v>
      </c>
      <c r="Y14" s="83">
        <f t="shared" si="2"/>
        <v>468351.69554227433</v>
      </c>
      <c r="Z14" s="83">
        <f t="shared" si="2"/>
        <v>40098.833106975064</v>
      </c>
      <c r="AA14" s="83">
        <f t="shared" si="2"/>
        <v>150141.62086125731</v>
      </c>
      <c r="AB14" s="83">
        <f t="shared" si="2"/>
        <v>1548.4762840116618</v>
      </c>
      <c r="AC14" s="83">
        <f t="shared" si="2"/>
        <v>1006.4397340950979</v>
      </c>
      <c r="AE14" s="83">
        <f t="shared" si="4"/>
        <v>1063569.9294327535</v>
      </c>
      <c r="AF14" s="83">
        <f t="shared" si="5"/>
        <v>88630.827452729456</v>
      </c>
    </row>
    <row r="15" spans="1:37" x14ac:dyDescent="0.25">
      <c r="A15" s="82">
        <v>60348</v>
      </c>
      <c r="B15" s="82" t="s">
        <v>15</v>
      </c>
      <c r="C15" s="82" t="s">
        <v>5</v>
      </c>
      <c r="D15" s="83">
        <f>'landesw Umlage § 2 PLAN'!F15*'Umlage Gesamt § 2 PLAN'!$D$1</f>
        <v>497.51647945953567</v>
      </c>
      <c r="E15" s="83">
        <f>'landesw Umlage § 2 PLAN'!G15*'Umlage Gesamt § 2 PLAN'!$E$1</f>
        <v>38235.050791364629</v>
      </c>
      <c r="F15" s="83">
        <f>'landesw Umlage § 2 PLAN'!H15*'Umlage Gesamt § 2 PLAN'!$F$1</f>
        <v>1828.6457749526728</v>
      </c>
      <c r="G15" s="83">
        <f>'landesw Umlage § 2 PLAN'!I15*'Umlage Gesamt § 2 PLAN'!$G$1</f>
        <v>56081.395240802791</v>
      </c>
      <c r="H15" s="83">
        <f>'landesw Umlage § 2 PLAN'!J15*'Umlage Gesamt § 2 PLAN'!$H$1</f>
        <v>9535.3707628789471</v>
      </c>
      <c r="I15" s="83">
        <f>'landesw Umlage § 2 PLAN'!K15*'Umlage Gesamt § 2 PLAN'!$I$1</f>
        <v>15779.190036655622</v>
      </c>
      <c r="J15" s="83">
        <f>'landesw Umlage § 2 PLAN'!L15*'Umlage Gesamt § 2 PLAN'!$J$1</f>
        <v>272.86891383244256</v>
      </c>
      <c r="K15" s="83">
        <f>'landesw Umlage § 2 PLAN'!M15*'Umlage Gesamt § 2 PLAN'!$K$1</f>
        <v>174.51743299832438</v>
      </c>
      <c r="M15" s="83">
        <f>'bezirksw Umlage § 2 PLAN'!F15*'Umlage Gesamt § 2 PLAN'!$M$1</f>
        <v>8813.7786539693825</v>
      </c>
      <c r="N15" s="83">
        <f>'bezirksw Umlage § 2 PLAN'!G15*'Umlage Gesamt § 2 PLAN'!$N$1</f>
        <v>355002.65594897204</v>
      </c>
      <c r="O15" s="83">
        <f>'bezirksw Umlage § 2 PLAN'!H15*'Umlage Gesamt § 2 PLAN'!$O$1</f>
        <v>16225.274572010425</v>
      </c>
      <c r="P15" s="83">
        <f>'bezirksw Umlage § 2 PLAN'!I15*'Umlage Gesamt § 2 PLAN'!$P$1</f>
        <v>433428.79277634248</v>
      </c>
      <c r="Q15" s="83">
        <f>'bezirksw Umlage § 2 PLAN'!J15*'Umlage Gesamt § 2 PLAN'!$Q$1</f>
        <v>32374.987457852127</v>
      </c>
      <c r="R15" s="83">
        <f>'bezirksw Umlage § 2 PLAN'!K15*'Umlage Gesamt § 2 PLAN'!$R$1</f>
        <v>141145.30443303322</v>
      </c>
      <c r="S15" s="83">
        <f>'bezirksw Umlage § 2 PLAN'!L15*'Umlage Gesamt § 2 PLAN'!$S$1</f>
        <v>1345.5621159709308</v>
      </c>
      <c r="T15" s="83">
        <f>'bezirksw Umlage § 2 PLAN'!M15*'Umlage Gesamt § 2 PLAN'!$T$1</f>
        <v>877.38973025939561</v>
      </c>
      <c r="V15" s="83">
        <f t="shared" si="3"/>
        <v>9311.2951334289173</v>
      </c>
      <c r="W15" s="83">
        <f t="shared" si="2"/>
        <v>393237.70674033667</v>
      </c>
      <c r="X15" s="83">
        <f t="shared" si="2"/>
        <v>18053.920346963099</v>
      </c>
      <c r="Y15" s="83">
        <f t="shared" si="2"/>
        <v>489510.18801714526</v>
      </c>
      <c r="Z15" s="83">
        <f t="shared" si="2"/>
        <v>41910.358220731076</v>
      </c>
      <c r="AA15" s="83">
        <f t="shared" si="2"/>
        <v>156924.49446968886</v>
      </c>
      <c r="AB15" s="83">
        <f t="shared" si="2"/>
        <v>1618.4310298033733</v>
      </c>
      <c r="AC15" s="83">
        <f t="shared" si="2"/>
        <v>1051.90716325772</v>
      </c>
      <c r="AE15" s="83">
        <f t="shared" si="4"/>
        <v>1111618.3011213548</v>
      </c>
      <c r="AF15" s="83">
        <f t="shared" si="5"/>
        <v>92634.858426779567</v>
      </c>
    </row>
    <row r="16" spans="1:37" x14ac:dyDescent="0.25">
      <c r="A16" s="82">
        <v>60349</v>
      </c>
      <c r="B16" s="82" t="s">
        <v>16</v>
      </c>
      <c r="C16" s="82" t="s">
        <v>5</v>
      </c>
      <c r="D16" s="83">
        <f>'landesw Umlage § 2 PLAN'!F16*'Umlage Gesamt § 2 PLAN'!$D$1</f>
        <v>625.57465671575767</v>
      </c>
      <c r="E16" s="83">
        <f>'landesw Umlage § 2 PLAN'!G16*'Umlage Gesamt § 2 PLAN'!$E$1</f>
        <v>48076.55577419496</v>
      </c>
      <c r="F16" s="83">
        <f>'landesw Umlage § 2 PLAN'!H16*'Umlage Gesamt § 2 PLAN'!$F$1</f>
        <v>2299.3297712739982</v>
      </c>
      <c r="G16" s="83">
        <f>'landesw Umlage § 2 PLAN'!I16*'Umlage Gesamt § 2 PLAN'!$G$1</f>
        <v>70516.457292063104</v>
      </c>
      <c r="H16" s="83">
        <f>'landesw Umlage § 2 PLAN'!J16*'Umlage Gesamt § 2 PLAN'!$H$1</f>
        <v>11989.726045106063</v>
      </c>
      <c r="I16" s="83">
        <f>'landesw Umlage § 2 PLAN'!K16*'Umlage Gesamt § 2 PLAN'!$I$1</f>
        <v>19840.6722148314</v>
      </c>
      <c r="J16" s="83">
        <f>'landesw Umlage § 2 PLAN'!L16*'Umlage Gesamt § 2 PLAN'!$J$1</f>
        <v>343.10396569088005</v>
      </c>
      <c r="K16" s="83">
        <f>'landesw Umlage § 2 PLAN'!M16*'Umlage Gesamt § 2 PLAN'!$K$1</f>
        <v>219.43732066411161</v>
      </c>
      <c r="M16" s="83">
        <f>'bezirksw Umlage § 2 PLAN'!F16*'Umlage Gesamt § 2 PLAN'!$M$1</f>
        <v>11082.399846966298</v>
      </c>
      <c r="N16" s="83">
        <f>'bezirksw Umlage § 2 PLAN'!G16*'Umlage Gesamt § 2 PLAN'!$N$1</f>
        <v>446378.50965200615</v>
      </c>
      <c r="O16" s="83">
        <f>'bezirksw Umlage § 2 PLAN'!H16*'Umlage Gesamt § 2 PLAN'!$O$1</f>
        <v>20401.576610146985</v>
      </c>
      <c r="P16" s="83">
        <f>'bezirksw Umlage § 2 PLAN'!I16*'Umlage Gesamt § 2 PLAN'!$P$1</f>
        <v>544991.12983419979</v>
      </c>
      <c r="Q16" s="83">
        <f>'bezirksw Umlage § 2 PLAN'!J16*'Umlage Gesamt § 2 PLAN'!$Q$1</f>
        <v>40708.142345604516</v>
      </c>
      <c r="R16" s="83">
        <f>'bezirksw Umlage § 2 PLAN'!K16*'Umlage Gesamt § 2 PLAN'!$R$1</f>
        <v>177475.37822999345</v>
      </c>
      <c r="S16" s="83">
        <f>'bezirksw Umlage § 2 PLAN'!L16*'Umlage Gesamt § 2 PLAN'!$S$1</f>
        <v>1691.9028686299132</v>
      </c>
      <c r="T16" s="83">
        <f>'bezirksw Umlage § 2 PLAN'!M16*'Umlage Gesamt § 2 PLAN'!$T$1</f>
        <v>1103.2253241323917</v>
      </c>
      <c r="V16" s="83">
        <f t="shared" si="3"/>
        <v>11707.974503682057</v>
      </c>
      <c r="W16" s="83">
        <f t="shared" si="2"/>
        <v>494455.06542620109</v>
      </c>
      <c r="X16" s="83">
        <f t="shared" si="2"/>
        <v>22700.906381420984</v>
      </c>
      <c r="Y16" s="83">
        <f t="shared" si="2"/>
        <v>615507.58712626295</v>
      </c>
      <c r="Z16" s="83">
        <f t="shared" si="2"/>
        <v>52697.868390710581</v>
      </c>
      <c r="AA16" s="83">
        <f t="shared" si="2"/>
        <v>197316.05044482485</v>
      </c>
      <c r="AB16" s="83">
        <f t="shared" si="2"/>
        <v>2035.0068343207931</v>
      </c>
      <c r="AC16" s="83">
        <f t="shared" si="2"/>
        <v>1322.6626447965034</v>
      </c>
      <c r="AE16" s="83">
        <f t="shared" si="4"/>
        <v>1397743.1217522197</v>
      </c>
      <c r="AF16" s="83">
        <f t="shared" si="5"/>
        <v>116478.59347935165</v>
      </c>
    </row>
    <row r="17" spans="1:33" x14ac:dyDescent="0.25">
      <c r="A17" s="82">
        <v>60350</v>
      </c>
      <c r="B17" s="82" t="s">
        <v>17</v>
      </c>
      <c r="C17" s="82" t="s">
        <v>5</v>
      </c>
      <c r="D17" s="83">
        <f>'landesw Umlage § 2 PLAN'!F17*'Umlage Gesamt § 2 PLAN'!$D$1</f>
        <v>1233.4361058504144</v>
      </c>
      <c r="E17" s="83">
        <f>'landesw Umlage § 2 PLAN'!G17*'Umlage Gesamt § 2 PLAN'!$E$1</f>
        <v>94791.819170141229</v>
      </c>
      <c r="F17" s="83">
        <f>'landesw Umlage § 2 PLAN'!H17*'Umlage Gesamt § 2 PLAN'!$F$1</f>
        <v>4533.5537952183249</v>
      </c>
      <c r="G17" s="83">
        <f>'landesw Umlage § 2 PLAN'!I17*'Umlage Gesamt § 2 PLAN'!$G$1</f>
        <v>139036.23419995632</v>
      </c>
      <c r="H17" s="83">
        <f>'landesw Umlage § 2 PLAN'!J17*'Umlage Gesamt § 2 PLAN'!$H$1</f>
        <v>23639.961824745704</v>
      </c>
      <c r="I17" s="83">
        <f>'landesw Umlage § 2 PLAN'!K17*'Umlage Gesamt § 2 PLAN'!$I$1</f>
        <v>39119.553855640908</v>
      </c>
      <c r="J17" s="83">
        <f>'landesw Umlage § 2 PLAN'!L17*'Umlage Gesamt § 2 PLAN'!$J$1</f>
        <v>676.49290904040106</v>
      </c>
      <c r="K17" s="83">
        <f>'landesw Umlage § 2 PLAN'!M17*'Umlage Gesamt § 2 PLAN'!$K$1</f>
        <v>432.66125213440534</v>
      </c>
      <c r="M17" s="83">
        <f>'bezirksw Umlage § 2 PLAN'!F17*'Umlage Gesamt § 2 PLAN'!$M$1</f>
        <v>21851.000458495742</v>
      </c>
      <c r="N17" s="83">
        <f>'bezirksw Umlage § 2 PLAN'!G17*'Umlage Gesamt § 2 PLAN'!$N$1</f>
        <v>880117.76815097011</v>
      </c>
      <c r="O17" s="83">
        <f>'bezirksw Umlage § 2 PLAN'!H17*'Umlage Gesamt § 2 PLAN'!$O$1</f>
        <v>40225.48058346675</v>
      </c>
      <c r="P17" s="83">
        <f>'bezirksw Umlage § 2 PLAN'!I17*'Umlage Gesamt § 2 PLAN'!$P$1</f>
        <v>1074550.7825313737</v>
      </c>
      <c r="Q17" s="83">
        <f>'bezirksw Umlage § 2 PLAN'!J17*'Umlage Gesamt § 2 PLAN'!$Q$1</f>
        <v>80263.629659762737</v>
      </c>
      <c r="R17" s="83">
        <f>'bezirksw Umlage § 2 PLAN'!K17*'Umlage Gesamt § 2 PLAN'!$R$1</f>
        <v>349925.52376973315</v>
      </c>
      <c r="S17" s="83">
        <f>'bezirksw Umlage § 2 PLAN'!L17*'Umlage Gesamt § 2 PLAN'!$S$1</f>
        <v>3335.8993420800111</v>
      </c>
      <c r="T17" s="83">
        <f>'bezirksw Umlage § 2 PLAN'!M17*'Umlage Gesamt § 2 PLAN'!$T$1</f>
        <v>2175.2127153253678</v>
      </c>
      <c r="V17" s="83">
        <f t="shared" si="3"/>
        <v>23084.436564346157</v>
      </c>
      <c r="W17" s="83">
        <f t="shared" si="2"/>
        <v>974909.58732111135</v>
      </c>
      <c r="X17" s="83">
        <f t="shared" si="2"/>
        <v>44759.034378685072</v>
      </c>
      <c r="Y17" s="83">
        <f t="shared" si="2"/>
        <v>1213587.01673133</v>
      </c>
      <c r="Z17" s="83">
        <f t="shared" si="2"/>
        <v>103903.59148450845</v>
      </c>
      <c r="AA17" s="83">
        <f t="shared" si="2"/>
        <v>389045.07762537408</v>
      </c>
      <c r="AB17" s="83">
        <f t="shared" si="2"/>
        <v>4012.3922511204123</v>
      </c>
      <c r="AC17" s="83">
        <f t="shared" si="2"/>
        <v>2607.8739674597732</v>
      </c>
      <c r="AE17" s="83">
        <f t="shared" si="4"/>
        <v>2755909.0103239352</v>
      </c>
      <c r="AF17" s="83">
        <f t="shared" si="5"/>
        <v>229659.08419366126</v>
      </c>
    </row>
    <row r="18" spans="1:33" x14ac:dyDescent="0.25">
      <c r="A18" s="82">
        <v>60351</v>
      </c>
      <c r="B18" s="82" t="s">
        <v>18</v>
      </c>
      <c r="C18" s="82" t="s">
        <v>5</v>
      </c>
      <c r="D18" s="83">
        <f>'landesw Umlage § 2 PLAN'!F18*'Umlage Gesamt § 2 PLAN'!$D$1</f>
        <v>642.92663984376691</v>
      </c>
      <c r="E18" s="83">
        <f>'landesw Umlage § 2 PLAN'!G18*'Umlage Gesamt § 2 PLAN'!$E$1</f>
        <v>49410.087392988891</v>
      </c>
      <c r="F18" s="83">
        <f>'landesw Umlage § 2 PLAN'!H18*'Umlage Gesamt § 2 PLAN'!$F$1</f>
        <v>2363.1078207338951</v>
      </c>
      <c r="G18" s="83">
        <f>'landesw Umlage § 2 PLAN'!I18*'Umlage Gesamt § 2 PLAN'!$G$1</f>
        <v>72472.419484653685</v>
      </c>
      <c r="H18" s="83">
        <f>'landesw Umlage § 2 PLAN'!J18*'Umlage Gesamt § 2 PLAN'!$H$1</f>
        <v>12322.293104546039</v>
      </c>
      <c r="I18" s="83">
        <f>'landesw Umlage § 2 PLAN'!K18*'Umlage Gesamt § 2 PLAN'!$I$1</f>
        <v>20391.006225047775</v>
      </c>
      <c r="J18" s="83">
        <f>'landesw Umlage § 2 PLAN'!L18*'Umlage Gesamt § 2 PLAN'!$J$1</f>
        <v>352.6208701241207</v>
      </c>
      <c r="K18" s="83">
        <f>'landesw Umlage § 2 PLAN'!M18*'Umlage Gesamt § 2 PLAN'!$K$1</f>
        <v>225.52400055905707</v>
      </c>
      <c r="M18" s="83">
        <f>'bezirksw Umlage § 2 PLAN'!F18*'Umlage Gesamt § 2 PLAN'!$M$1</f>
        <v>11389.799792117508</v>
      </c>
      <c r="N18" s="83">
        <f>'bezirksw Umlage § 2 PLAN'!G18*'Umlage Gesamt § 2 PLAN'!$N$1</f>
        <v>458760.00926206273</v>
      </c>
      <c r="O18" s="83">
        <f>'bezirksw Umlage § 2 PLAN'!H18*'Umlage Gesamt § 2 PLAN'!$O$1</f>
        <v>20967.468801148749</v>
      </c>
      <c r="P18" s="83">
        <f>'bezirksw Umlage § 2 PLAN'!I18*'Umlage Gesamt § 2 PLAN'!$P$1</f>
        <v>560107.91371966724</v>
      </c>
      <c r="Q18" s="83">
        <f>'bezirksw Umlage § 2 PLAN'!J18*'Umlage Gesamt § 2 PLAN'!$Q$1</f>
        <v>41837.291347359038</v>
      </c>
      <c r="R18" s="83">
        <f>'bezirksw Umlage § 2 PLAN'!K18*'Umlage Gesamt § 2 PLAN'!$R$1</f>
        <v>182398.131630605</v>
      </c>
      <c r="S18" s="83">
        <f>'bezirksw Umlage § 2 PLAN'!L18*'Umlage Gesamt § 2 PLAN'!$S$1</f>
        <v>1738.8323113679296</v>
      </c>
      <c r="T18" s="83">
        <f>'bezirksw Umlage § 2 PLAN'!M18*'Umlage Gesamt § 2 PLAN'!$T$1</f>
        <v>1133.8262236497067</v>
      </c>
      <c r="V18" s="83">
        <f t="shared" si="3"/>
        <v>12032.726431961275</v>
      </c>
      <c r="W18" s="83">
        <f t="shared" si="2"/>
        <v>508170.09665505163</v>
      </c>
      <c r="X18" s="83">
        <f t="shared" si="2"/>
        <v>23330.576621882643</v>
      </c>
      <c r="Y18" s="83">
        <f t="shared" si="2"/>
        <v>632580.33320432086</v>
      </c>
      <c r="Z18" s="83">
        <f t="shared" si="2"/>
        <v>54159.584451905073</v>
      </c>
      <c r="AA18" s="83">
        <f t="shared" si="2"/>
        <v>202789.13785565278</v>
      </c>
      <c r="AB18" s="83">
        <f t="shared" si="2"/>
        <v>2091.4531814920501</v>
      </c>
      <c r="AC18" s="83">
        <f t="shared" si="2"/>
        <v>1359.3502242087638</v>
      </c>
      <c r="AE18" s="83">
        <f t="shared" si="4"/>
        <v>1436513.2586264752</v>
      </c>
      <c r="AF18" s="83">
        <f>AE18/12</f>
        <v>119709.43821887294</v>
      </c>
    </row>
    <row r="19" spans="1:33" x14ac:dyDescent="0.25">
      <c r="A19" s="82">
        <v>60608</v>
      </c>
      <c r="B19" s="82" t="s">
        <v>19</v>
      </c>
      <c r="C19" s="82" t="s">
        <v>20</v>
      </c>
      <c r="D19" s="83">
        <f>'landesw Umlage § 2 PLAN'!F19*'Umlage Gesamt § 2 PLAN'!$D$1</f>
        <v>1215.629532045416</v>
      </c>
      <c r="E19" s="83">
        <f>'landesw Umlage § 2 PLAN'!G19*'Umlage Gesamt § 2 PLAN'!$E$1</f>
        <v>93423.351426934212</v>
      </c>
      <c r="F19" s="83">
        <f>'landesw Umlage § 2 PLAN'!H19*'Umlage Gesamt § 2 PLAN'!$F$1</f>
        <v>4468.1048758372708</v>
      </c>
      <c r="G19" s="83">
        <f>'landesw Umlage § 2 PLAN'!I19*'Umlage Gesamt § 2 PLAN'!$G$1</f>
        <v>137029.0293239943</v>
      </c>
      <c r="H19" s="83">
        <f>'landesw Umlage § 2 PLAN'!J19*'Umlage Gesamt § 2 PLAN'!$H$1</f>
        <v>23298.682107877481</v>
      </c>
      <c r="I19" s="83">
        <f>'landesw Umlage § 2 PLAN'!K19*'Umlage Gesamt § 2 PLAN'!$I$1</f>
        <v>38554.802086461263</v>
      </c>
      <c r="J19" s="83">
        <f>'landesw Umlage § 2 PLAN'!L19*'Umlage Gesamt § 2 PLAN'!$J$1</f>
        <v>666.72667886743193</v>
      </c>
      <c r="K19" s="83">
        <f>'landesw Umlage § 2 PLAN'!M19*'Umlage Gesamt § 2 PLAN'!$K$1</f>
        <v>426.41511219886121</v>
      </c>
      <c r="M19" s="83">
        <f>'bezirksw Umlage § 2 PLAN'!F19*'Umlage Gesamt § 2 PLAN'!$M$1</f>
        <v>5092.0145466663243</v>
      </c>
      <c r="N19" s="83">
        <f>'bezirksw Umlage § 2 PLAN'!G19*'Umlage Gesamt § 2 PLAN'!$N$1</f>
        <v>526034.2999428797</v>
      </c>
      <c r="O19" s="83">
        <f>'bezirksw Umlage § 2 PLAN'!H19*'Umlage Gesamt § 2 PLAN'!$O$1</f>
        <v>36883.945746468868</v>
      </c>
      <c r="P19" s="83">
        <f>'bezirksw Umlage § 2 PLAN'!I19*'Umlage Gesamt § 2 PLAN'!$P$1</f>
        <v>882996.26628328511</v>
      </c>
      <c r="Q19" s="83">
        <f>'bezirksw Umlage § 2 PLAN'!J19*'Umlage Gesamt § 2 PLAN'!$Q$1</f>
        <v>46929.643817730619</v>
      </c>
      <c r="R19" s="83">
        <f>'bezirksw Umlage § 2 PLAN'!K19*'Umlage Gesamt § 2 PLAN'!$R$1</f>
        <v>280697.8747939085</v>
      </c>
      <c r="S19" s="83">
        <f>'bezirksw Umlage § 2 PLAN'!L19*'Umlage Gesamt § 2 PLAN'!$S$1</f>
        <v>3558.1463783936006</v>
      </c>
      <c r="T19" s="83">
        <f>'bezirksw Umlage § 2 PLAN'!M19*'Umlage Gesamt § 2 PLAN'!$T$1</f>
        <v>2525.3825519470251</v>
      </c>
      <c r="V19" s="83">
        <f t="shared" si="3"/>
        <v>6307.6440787117408</v>
      </c>
      <c r="W19" s="83">
        <f t="shared" si="2"/>
        <v>619457.65136981395</v>
      </c>
      <c r="X19" s="83">
        <f t="shared" si="2"/>
        <v>41352.050622306138</v>
      </c>
      <c r="Y19" s="83">
        <f t="shared" si="2"/>
        <v>1020025.2956072794</v>
      </c>
      <c r="Z19" s="83">
        <f t="shared" si="2"/>
        <v>70228.325925608107</v>
      </c>
      <c r="AA19" s="83">
        <f t="shared" si="2"/>
        <v>319252.67688036978</v>
      </c>
      <c r="AB19" s="83">
        <f t="shared" si="2"/>
        <v>4224.873057261033</v>
      </c>
      <c r="AC19" s="83">
        <f t="shared" si="2"/>
        <v>2951.7976641458863</v>
      </c>
      <c r="AE19" s="83">
        <f t="shared" si="4"/>
        <v>2083800.3152054963</v>
      </c>
      <c r="AF19" s="83">
        <f t="shared" ref="AF19:AF82" si="6">AE19/12</f>
        <v>173650.02626712469</v>
      </c>
      <c r="AG19" s="9"/>
    </row>
    <row r="20" spans="1:33" x14ac:dyDescent="0.25">
      <c r="A20" s="82">
        <v>60611</v>
      </c>
      <c r="B20" s="82" t="s">
        <v>21</v>
      </c>
      <c r="C20" s="82" t="s">
        <v>20</v>
      </c>
      <c r="D20" s="83">
        <f>'landesw Umlage § 2 PLAN'!F20*'Umlage Gesamt § 2 PLAN'!$D$1</f>
        <v>689.07065206636253</v>
      </c>
      <c r="E20" s="83">
        <f>'landesw Umlage § 2 PLAN'!G20*'Umlage Gesamt § 2 PLAN'!$E$1</f>
        <v>52956.33907286272</v>
      </c>
      <c r="F20" s="83">
        <f>'landesw Umlage § 2 PLAN'!H20*'Umlage Gesamt § 2 PLAN'!$F$1</f>
        <v>2532.7123594255163</v>
      </c>
      <c r="G20" s="83">
        <f>'landesw Umlage § 2 PLAN'!I20*'Umlage Gesamt § 2 PLAN'!$G$1</f>
        <v>77673.896610121039</v>
      </c>
      <c r="H20" s="83">
        <f>'landesw Umlage § 2 PLAN'!J20*'Umlage Gesamt § 2 PLAN'!$H$1</f>
        <v>13206.686452696536</v>
      </c>
      <c r="I20" s="83">
        <f>'landesw Umlage § 2 PLAN'!K20*'Umlage Gesamt § 2 PLAN'!$I$1</f>
        <v>21854.505763203906</v>
      </c>
      <c r="J20" s="83">
        <f>'landesw Umlage § 2 PLAN'!L20*'Umlage Gesamt § 2 PLAN'!$J$1</f>
        <v>377.92911018227676</v>
      </c>
      <c r="K20" s="83">
        <f>'landesw Umlage § 2 PLAN'!M20*'Umlage Gesamt § 2 PLAN'!$K$1</f>
        <v>241.7102675347335</v>
      </c>
      <c r="M20" s="83">
        <f>'bezirksw Umlage § 2 PLAN'!F20*'Umlage Gesamt § 2 PLAN'!$M$1</f>
        <v>2886.3709637745783</v>
      </c>
      <c r="N20" s="83">
        <f>'bezirksw Umlage § 2 PLAN'!G20*'Umlage Gesamt § 2 PLAN'!$N$1</f>
        <v>298178.67081676866</v>
      </c>
      <c r="O20" s="83">
        <f>'bezirksw Umlage § 2 PLAN'!H20*'Umlage Gesamt § 2 PLAN'!$O$1</f>
        <v>20907.393145949096</v>
      </c>
      <c r="P20" s="83">
        <f>'bezirksw Umlage § 2 PLAN'!I20*'Umlage Gesamt § 2 PLAN'!$P$1</f>
        <v>500519.93386193493</v>
      </c>
      <c r="Q20" s="83">
        <f>'bezirksw Umlage § 2 PLAN'!J20*'Umlage Gesamt § 2 PLAN'!$Q$1</f>
        <v>26601.723151883438</v>
      </c>
      <c r="R20" s="83">
        <f>'bezirksw Umlage § 2 PLAN'!K20*'Umlage Gesamt § 2 PLAN'!$R$1</f>
        <v>159111.524127282</v>
      </c>
      <c r="S20" s="83">
        <f>'bezirksw Umlage § 2 PLAN'!L20*'Umlage Gesamt § 2 PLAN'!$S$1</f>
        <v>2016.9090832976276</v>
      </c>
      <c r="T20" s="83">
        <f>'bezirksw Umlage § 2 PLAN'!M20*'Umlage Gesamt § 2 PLAN'!$T$1</f>
        <v>1431.4945103868522</v>
      </c>
      <c r="V20" s="83">
        <f t="shared" si="3"/>
        <v>3575.4416158409408</v>
      </c>
      <c r="W20" s="83">
        <f t="shared" si="2"/>
        <v>351135.00988963136</v>
      </c>
      <c r="X20" s="83">
        <f t="shared" si="2"/>
        <v>23440.105505374613</v>
      </c>
      <c r="Y20" s="83">
        <f t="shared" si="2"/>
        <v>578193.83047205594</v>
      </c>
      <c r="Z20" s="83">
        <f t="shared" si="2"/>
        <v>39808.409604579974</v>
      </c>
      <c r="AA20" s="83">
        <f t="shared" si="2"/>
        <v>180966.02989048589</v>
      </c>
      <c r="AB20" s="83">
        <f t="shared" si="2"/>
        <v>2394.8381934799045</v>
      </c>
      <c r="AC20" s="83">
        <f t="shared" si="2"/>
        <v>1673.2047779215857</v>
      </c>
      <c r="AE20" s="83">
        <f t="shared" si="4"/>
        <v>1181186.8699493702</v>
      </c>
      <c r="AF20" s="83">
        <f t="shared" si="6"/>
        <v>98432.239162447513</v>
      </c>
    </row>
    <row r="21" spans="1:33" x14ac:dyDescent="0.25">
      <c r="A21" s="82">
        <v>60613</v>
      </c>
      <c r="B21" s="82" t="s">
        <v>22</v>
      </c>
      <c r="C21" s="82" t="s">
        <v>20</v>
      </c>
      <c r="D21" s="83">
        <f>'landesw Umlage § 2 PLAN'!F21*'Umlage Gesamt § 2 PLAN'!$D$1</f>
        <v>1703.6922257105618</v>
      </c>
      <c r="E21" s="83">
        <f>'landesw Umlage § 2 PLAN'!G21*'Umlage Gesamt § 2 PLAN'!$E$1</f>
        <v>130931.86150066905</v>
      </c>
      <c r="F21" s="83">
        <f>'landesw Umlage § 2 PLAN'!H21*'Umlage Gesamt § 2 PLAN'!$F$1</f>
        <v>6262.002805916547</v>
      </c>
      <c r="G21" s="83">
        <f>'landesw Umlage § 2 PLAN'!I21*'Umlage Gesamt § 2 PLAN'!$G$1</f>
        <v>192044.76841159185</v>
      </c>
      <c r="H21" s="83">
        <f>'landesw Umlage § 2 PLAN'!J21*'Umlage Gesamt § 2 PLAN'!$H$1</f>
        <v>32652.862183846373</v>
      </c>
      <c r="I21" s="83">
        <f>'landesw Umlage § 2 PLAN'!K21*'Umlage Gesamt § 2 PLAN'!$I$1</f>
        <v>54034.156662837129</v>
      </c>
      <c r="J21" s="83">
        <f>'landesw Umlage § 2 PLAN'!L21*'Umlage Gesamt § 2 PLAN'!$J$1</f>
        <v>934.41054985642529</v>
      </c>
      <c r="K21" s="83">
        <f>'landesw Umlage § 2 PLAN'!M21*'Umlage Gesamt § 2 PLAN'!$K$1</f>
        <v>597.61637277462546</v>
      </c>
      <c r="M21" s="83">
        <f>'bezirksw Umlage § 2 PLAN'!F21*'Umlage Gesamt § 2 PLAN'!$M$1</f>
        <v>7136.4057615181409</v>
      </c>
      <c r="N21" s="83">
        <f>'bezirksw Umlage § 2 PLAN'!G21*'Umlage Gesamt § 2 PLAN'!$N$1</f>
        <v>737231.63484012824</v>
      </c>
      <c r="O21" s="83">
        <f>'bezirksw Umlage § 2 PLAN'!H21*'Umlage Gesamt § 2 PLAN'!$O$1</f>
        <v>51692.468770527936</v>
      </c>
      <c r="P21" s="83">
        <f>'bezirksw Umlage § 2 PLAN'!I21*'Umlage Gesamt § 2 PLAN'!$P$1</f>
        <v>1237510.1414878122</v>
      </c>
      <c r="Q21" s="83">
        <f>'bezirksw Umlage § 2 PLAN'!J21*'Umlage Gesamt § 2 PLAN'!$Q$1</f>
        <v>65771.410795773845</v>
      </c>
      <c r="R21" s="83">
        <f>'bezirksw Umlage § 2 PLAN'!K21*'Umlage Gesamt § 2 PLAN'!$R$1</f>
        <v>393395.17052962829</v>
      </c>
      <c r="S21" s="83">
        <f>'bezirksw Umlage § 2 PLAN'!L21*'Umlage Gesamt § 2 PLAN'!$S$1</f>
        <v>4986.7053761103361</v>
      </c>
      <c r="T21" s="83">
        <f>'bezirksw Umlage § 2 PLAN'!M21*'Umlage Gesamt § 2 PLAN'!$T$1</f>
        <v>3539.2975468915351</v>
      </c>
      <c r="V21" s="83">
        <f t="shared" si="3"/>
        <v>8840.0979872287026</v>
      </c>
      <c r="W21" s="83">
        <f t="shared" si="2"/>
        <v>868163.49634079728</v>
      </c>
      <c r="X21" s="83">
        <f t="shared" si="2"/>
        <v>57954.471576444485</v>
      </c>
      <c r="Y21" s="83">
        <f t="shared" si="2"/>
        <v>1429554.909899404</v>
      </c>
      <c r="Z21" s="83">
        <f t="shared" si="2"/>
        <v>98424.272979620218</v>
      </c>
      <c r="AA21" s="83">
        <f t="shared" si="2"/>
        <v>447429.32719246543</v>
      </c>
      <c r="AB21" s="83">
        <f t="shared" si="2"/>
        <v>5921.1159259667611</v>
      </c>
      <c r="AC21" s="83">
        <f t="shared" si="2"/>
        <v>4136.9139196661608</v>
      </c>
      <c r="AE21" s="83">
        <f t="shared" si="4"/>
        <v>2920424.6058215932</v>
      </c>
      <c r="AF21" s="83">
        <f t="shared" si="6"/>
        <v>243368.71715179944</v>
      </c>
    </row>
    <row r="22" spans="1:33" x14ac:dyDescent="0.25">
      <c r="A22" s="82">
        <v>60617</v>
      </c>
      <c r="B22" s="82" t="s">
        <v>23</v>
      </c>
      <c r="C22" s="82" t="s">
        <v>20</v>
      </c>
      <c r="D22" s="83">
        <f>'landesw Umlage § 2 PLAN'!F22*'Umlage Gesamt § 2 PLAN'!$D$1</f>
        <v>1343.8500217568464</v>
      </c>
      <c r="E22" s="83">
        <f>'landesw Umlage § 2 PLAN'!G22*'Umlage Gesamt § 2 PLAN'!$E$1</f>
        <v>103277.33041861687</v>
      </c>
      <c r="F22" s="83">
        <f>'landesw Umlage § 2 PLAN'!H22*'Umlage Gesamt § 2 PLAN'!$F$1</f>
        <v>4939.3854594028244</v>
      </c>
      <c r="G22" s="83">
        <f>'landesw Umlage § 2 PLAN'!I22*'Umlage Gesamt § 2 PLAN'!$G$1</f>
        <v>151482.38767161634</v>
      </c>
      <c r="H22" s="83">
        <f>'landesw Umlage § 2 PLAN'!J22*'Umlage Gesamt § 2 PLAN'!$H$1</f>
        <v>25756.148260806858</v>
      </c>
      <c r="I22" s="83">
        <f>'landesw Umlage § 2 PLAN'!K22*'Umlage Gesamt § 2 PLAN'!$I$1</f>
        <v>42621.432152559923</v>
      </c>
      <c r="J22" s="83">
        <f>'landesw Umlage § 2 PLAN'!L22*'Umlage Gesamt § 2 PLAN'!$J$1</f>
        <v>737.05075294962012</v>
      </c>
      <c r="K22" s="83">
        <f>'landesw Umlage § 2 PLAN'!M22*'Umlage Gesamt § 2 PLAN'!$K$1</f>
        <v>471.39193537170416</v>
      </c>
      <c r="M22" s="83">
        <f>'bezirksw Umlage § 2 PLAN'!F22*'Umlage Gesamt § 2 PLAN'!$M$1</f>
        <v>5629.1030111861955</v>
      </c>
      <c r="N22" s="83">
        <f>'bezirksw Umlage § 2 PLAN'!G22*'Umlage Gesamt § 2 PLAN'!$N$1</f>
        <v>581518.61795726442</v>
      </c>
      <c r="O22" s="83">
        <f>'bezirksw Umlage § 2 PLAN'!H22*'Umlage Gesamt § 2 PLAN'!$O$1</f>
        <v>40774.339539505949</v>
      </c>
      <c r="P22" s="83">
        <f>'bezirksw Umlage § 2 PLAN'!I22*'Umlage Gesamt § 2 PLAN'!$P$1</f>
        <v>976131.72465414787</v>
      </c>
      <c r="Q22" s="83">
        <f>'bezirksw Umlage § 2 PLAN'!J22*'Umlage Gesamt § 2 PLAN'!$Q$1</f>
        <v>51879.62385167044</v>
      </c>
      <c r="R22" s="83">
        <f>'bezirksw Umlage § 2 PLAN'!K22*'Umlage Gesamt § 2 PLAN'!$R$1</f>
        <v>310304.9368290616</v>
      </c>
      <c r="S22" s="83">
        <f>'bezirksw Umlage § 2 PLAN'!L22*'Umlage Gesamt § 2 PLAN'!$S$1</f>
        <v>3933.4476186776628</v>
      </c>
      <c r="T22" s="83">
        <f>'bezirksw Umlage § 2 PLAN'!M22*'Umlage Gesamt § 2 PLAN'!$T$1</f>
        <v>2791.7513583830728</v>
      </c>
      <c r="V22" s="83">
        <f t="shared" si="3"/>
        <v>6972.9530329430418</v>
      </c>
      <c r="W22" s="83">
        <f t="shared" si="2"/>
        <v>684795.9483758813</v>
      </c>
      <c r="X22" s="83">
        <f t="shared" si="2"/>
        <v>45713.724998908772</v>
      </c>
      <c r="Y22" s="83">
        <f t="shared" si="2"/>
        <v>1127614.1123257643</v>
      </c>
      <c r="Z22" s="83">
        <f t="shared" si="2"/>
        <v>77635.772112477294</v>
      </c>
      <c r="AA22" s="83">
        <f t="shared" si="2"/>
        <v>352926.36898162152</v>
      </c>
      <c r="AB22" s="83">
        <f t="shared" si="2"/>
        <v>4670.4983716272827</v>
      </c>
      <c r="AC22" s="83">
        <f t="shared" si="2"/>
        <v>3263.143293754777</v>
      </c>
      <c r="AE22" s="83">
        <f t="shared" si="4"/>
        <v>2303592.5214929781</v>
      </c>
      <c r="AF22" s="83">
        <f t="shared" si="6"/>
        <v>191966.04345774816</v>
      </c>
    </row>
    <row r="23" spans="1:33" x14ac:dyDescent="0.25">
      <c r="A23" s="82">
        <v>60618</v>
      </c>
      <c r="B23" s="82" t="s">
        <v>24</v>
      </c>
      <c r="C23" s="82" t="s">
        <v>20</v>
      </c>
      <c r="D23" s="83">
        <f>'landesw Umlage § 2 PLAN'!F23*'Umlage Gesamt § 2 PLAN'!$D$1</f>
        <v>210.04065075329672</v>
      </c>
      <c r="E23" s="83">
        <f>'landesw Umlage § 2 PLAN'!G23*'Umlage Gesamt § 2 PLAN'!$E$1</f>
        <v>16142.007916054878</v>
      </c>
      <c r="F23" s="83">
        <f>'landesw Umlage § 2 PLAN'!H23*'Umlage Gesamt § 2 PLAN'!$F$1</f>
        <v>772.01452499738753</v>
      </c>
      <c r="G23" s="83">
        <f>'landesw Umlage § 2 PLAN'!I23*'Umlage Gesamt § 2 PLAN'!$G$1</f>
        <v>23676.346890714609</v>
      </c>
      <c r="H23" s="83">
        <f>'landesw Umlage § 2 PLAN'!J23*'Umlage Gesamt § 2 PLAN'!$H$1</f>
        <v>4025.6264121838958</v>
      </c>
      <c r="I23" s="83">
        <f>'landesw Umlage § 2 PLAN'!K23*'Umlage Gesamt § 2 PLAN'!$I$1</f>
        <v>6661.6312835696554</v>
      </c>
      <c r="J23" s="83">
        <f>'landesw Umlage § 2 PLAN'!L23*'Umlage Gesamt § 2 PLAN'!$J$1</f>
        <v>115.19932825938271</v>
      </c>
      <c r="K23" s="83">
        <f>'landesw Umlage § 2 PLAN'!M23*'Umlage Gesamt § 2 PLAN'!$K$1</f>
        <v>73.677469406808299</v>
      </c>
      <c r="M23" s="83">
        <f>'bezirksw Umlage § 2 PLAN'!F23*'Umlage Gesamt § 2 PLAN'!$M$1</f>
        <v>879.81578337230621</v>
      </c>
      <c r="N23" s="83">
        <f>'bezirksw Umlage § 2 PLAN'!G23*'Umlage Gesamt § 2 PLAN'!$N$1</f>
        <v>90890.015227459502</v>
      </c>
      <c r="O23" s="83">
        <f>'bezirksw Umlage § 2 PLAN'!H23*'Umlage Gesamt § 2 PLAN'!$O$1</f>
        <v>6372.9349795429089</v>
      </c>
      <c r="P23" s="83">
        <f>'bezirksw Umlage § 2 PLAN'!I23*'Umlage Gesamt § 2 PLAN'!$P$1</f>
        <v>152567.13126309885</v>
      </c>
      <c r="Q23" s="83">
        <f>'bezirksw Umlage § 2 PLAN'!J23*'Umlage Gesamt § 2 PLAN'!$Q$1</f>
        <v>8108.6652366128119</v>
      </c>
      <c r="R23" s="83">
        <f>'bezirksw Umlage § 2 PLAN'!K23*'Umlage Gesamt § 2 PLAN'!$R$1</f>
        <v>48499.944047572928</v>
      </c>
      <c r="S23" s="83">
        <f>'bezirksw Umlage § 2 PLAN'!L23*'Umlage Gesamt § 2 PLAN'!$S$1</f>
        <v>614.78876671890225</v>
      </c>
      <c r="T23" s="83">
        <f>'bezirksw Umlage § 2 PLAN'!M23*'Umlage Gesamt § 2 PLAN'!$T$1</f>
        <v>436.34428140246695</v>
      </c>
      <c r="V23" s="83">
        <f t="shared" si="3"/>
        <v>1089.8564341256028</v>
      </c>
      <c r="W23" s="83">
        <f t="shared" si="2"/>
        <v>107032.02314351438</v>
      </c>
      <c r="X23" s="83">
        <f t="shared" si="2"/>
        <v>7144.9495045402964</v>
      </c>
      <c r="Y23" s="83">
        <f t="shared" si="2"/>
        <v>176243.47815381346</v>
      </c>
      <c r="Z23" s="83">
        <f t="shared" si="2"/>
        <v>12134.291648796709</v>
      </c>
      <c r="AA23" s="83">
        <f t="shared" si="2"/>
        <v>55161.57533114258</v>
      </c>
      <c r="AB23" s="83">
        <f t="shared" si="2"/>
        <v>729.98809497828495</v>
      </c>
      <c r="AC23" s="83">
        <f t="shared" si="2"/>
        <v>510.02175080927526</v>
      </c>
      <c r="AE23" s="83">
        <f t="shared" si="4"/>
        <v>360046.18406172056</v>
      </c>
      <c r="AF23" s="83">
        <f t="shared" si="6"/>
        <v>30003.848671810047</v>
      </c>
    </row>
    <row r="24" spans="1:33" x14ac:dyDescent="0.25">
      <c r="A24" s="82">
        <v>60619</v>
      </c>
      <c r="B24" s="82" t="s">
        <v>25</v>
      </c>
      <c r="C24" s="82" t="s">
        <v>20</v>
      </c>
      <c r="D24" s="83">
        <f>'landesw Umlage § 2 PLAN'!F24*'Umlage Gesamt § 2 PLAN'!$D$1</f>
        <v>542.63745754763318</v>
      </c>
      <c r="E24" s="83">
        <f>'landesw Umlage § 2 PLAN'!G24*'Umlage Gesamt § 2 PLAN'!$E$1</f>
        <v>41702.680428132822</v>
      </c>
      <c r="F24" s="83">
        <f>'landesw Umlage § 2 PLAN'!H24*'Umlage Gesamt § 2 PLAN'!$F$1</f>
        <v>1994.4901024253318</v>
      </c>
      <c r="G24" s="83">
        <f>'landesw Umlage § 2 PLAN'!I24*'Umlage Gesamt § 2 PLAN'!$G$1</f>
        <v>61167.553207990306</v>
      </c>
      <c r="H24" s="83">
        <f>'landesw Umlage § 2 PLAN'!J24*'Umlage Gesamt § 2 PLAN'!$H$1</f>
        <v>10400.156700665637</v>
      </c>
      <c r="I24" s="83">
        <f>'landesw Umlage § 2 PLAN'!K24*'Umlage Gesamt § 2 PLAN'!$I$1</f>
        <v>17210.243111852848</v>
      </c>
      <c r="J24" s="83">
        <f>'landesw Umlage § 2 PLAN'!L24*'Umlage Gesamt § 2 PLAN'!$J$1</f>
        <v>297.61605848045821</v>
      </c>
      <c r="K24" s="83">
        <f>'landesw Umlage § 2 PLAN'!M24*'Umlage Gesamt § 2 PLAN'!$K$1</f>
        <v>190.34484293429793</v>
      </c>
      <c r="M24" s="83">
        <f>'bezirksw Umlage § 2 PLAN'!F24*'Umlage Gesamt § 2 PLAN'!$M$1</f>
        <v>2272.9933376572062</v>
      </c>
      <c r="N24" s="83">
        <f>'bezirksw Umlage § 2 PLAN'!G24*'Umlage Gesamt § 2 PLAN'!$N$1</f>
        <v>234813.24497239105</v>
      </c>
      <c r="O24" s="83">
        <f>'bezirksw Umlage § 2 PLAN'!H24*'Umlage Gesamt § 2 PLAN'!$O$1</f>
        <v>16464.399734113202</v>
      </c>
      <c r="P24" s="83">
        <f>'bezirksw Umlage § 2 PLAN'!I24*'Umlage Gesamt § 2 PLAN'!$P$1</f>
        <v>394155.32144386374</v>
      </c>
      <c r="Q24" s="83">
        <f>'bezirksw Umlage § 2 PLAN'!J24*'Umlage Gesamt § 2 PLAN'!$Q$1</f>
        <v>20948.63766761298</v>
      </c>
      <c r="R24" s="83">
        <f>'bezirksw Umlage § 2 PLAN'!K24*'Umlage Gesamt § 2 PLAN'!$R$1</f>
        <v>125299.01347567771</v>
      </c>
      <c r="S24" s="83">
        <f>'bezirksw Umlage § 2 PLAN'!L24*'Umlage Gesamt § 2 PLAN'!$S$1</f>
        <v>1588.2992749485848</v>
      </c>
      <c r="T24" s="83">
        <f>'bezirksw Umlage § 2 PLAN'!M24*'Umlage Gesamt § 2 PLAN'!$T$1</f>
        <v>1127.2901251567243</v>
      </c>
      <c r="V24" s="83">
        <f t="shared" si="3"/>
        <v>2815.6307952048392</v>
      </c>
      <c r="W24" s="83">
        <f t="shared" si="2"/>
        <v>276515.92540052388</v>
      </c>
      <c r="X24" s="83">
        <f t="shared" si="2"/>
        <v>18458.889836538532</v>
      </c>
      <c r="Y24" s="83">
        <f t="shared" si="2"/>
        <v>455322.87465185404</v>
      </c>
      <c r="Z24" s="83">
        <f t="shared" si="2"/>
        <v>31348.794368278617</v>
      </c>
      <c r="AA24" s="83">
        <f t="shared" si="2"/>
        <v>142509.25658753054</v>
      </c>
      <c r="AB24" s="83">
        <f t="shared" si="2"/>
        <v>1885.9153334290429</v>
      </c>
      <c r="AC24" s="83">
        <f t="shared" si="2"/>
        <v>1317.6349680910223</v>
      </c>
      <c r="AE24" s="83">
        <f t="shared" si="4"/>
        <v>930174.92194145045</v>
      </c>
      <c r="AF24" s="83">
        <f t="shared" si="6"/>
        <v>77514.576828454199</v>
      </c>
    </row>
    <row r="25" spans="1:33" x14ac:dyDescent="0.25">
      <c r="A25" s="82">
        <v>60623</v>
      </c>
      <c r="B25" s="82" t="s">
        <v>26</v>
      </c>
      <c r="C25" s="82" t="s">
        <v>20</v>
      </c>
      <c r="D25" s="83">
        <f>'landesw Umlage § 2 PLAN'!F25*'Umlage Gesamt § 2 PLAN'!$D$1</f>
        <v>346.84058177281605</v>
      </c>
      <c r="E25" s="83">
        <f>'landesw Umlage § 2 PLAN'!G25*'Umlage Gesamt § 2 PLAN'!$E$1</f>
        <v>26655.332653495891</v>
      </c>
      <c r="F25" s="83">
        <f>'landesw Umlage § 2 PLAN'!H25*'Umlage Gesamt § 2 PLAN'!$F$1</f>
        <v>1274.8292581785167</v>
      </c>
      <c r="G25" s="83">
        <f>'landesw Umlage § 2 PLAN'!I25*'Umlage Gesamt § 2 PLAN'!$G$1</f>
        <v>39096.802930189784</v>
      </c>
      <c r="H25" s="83">
        <f>'landesw Umlage § 2 PLAN'!J25*'Umlage Gesamt § 2 PLAN'!$H$1</f>
        <v>6647.5256184663185</v>
      </c>
      <c r="I25" s="83">
        <f>'landesw Umlage § 2 PLAN'!K25*'Umlage Gesamt § 2 PLAN'!$I$1</f>
        <v>11000.366175132058</v>
      </c>
      <c r="J25" s="83">
        <f>'landesw Umlage § 2 PLAN'!L25*'Umlage Gesamt § 2 PLAN'!$J$1</f>
        <v>190.2289004058172</v>
      </c>
      <c r="K25" s="83">
        <f>'landesw Umlage § 2 PLAN'!M25*'Umlage Gesamt § 2 PLAN'!$K$1</f>
        <v>121.66376489959129</v>
      </c>
      <c r="M25" s="83">
        <f>'bezirksw Umlage § 2 PLAN'!F25*'Umlage Gesamt § 2 PLAN'!$M$1</f>
        <v>1452.8417097515924</v>
      </c>
      <c r="N25" s="83">
        <f>'bezirksw Umlage § 2 PLAN'!G25*'Umlage Gesamt § 2 PLAN'!$N$1</f>
        <v>150086.87911493427</v>
      </c>
      <c r="O25" s="83">
        <f>'bezirksw Umlage § 2 PLAN'!H25*'Umlage Gesamt § 2 PLAN'!$O$1</f>
        <v>10523.64134265233</v>
      </c>
      <c r="P25" s="83">
        <f>'bezirksw Umlage § 2 PLAN'!I25*'Umlage Gesamt § 2 PLAN'!$P$1</f>
        <v>251934.43448647403</v>
      </c>
      <c r="Q25" s="83">
        <f>'bezirksw Umlage § 2 PLAN'!J25*'Umlage Gesamt § 2 PLAN'!$Q$1</f>
        <v>13389.856477692592</v>
      </c>
      <c r="R25" s="83">
        <f>'bezirksw Umlage § 2 PLAN'!K25*'Umlage Gesamt § 2 PLAN'!$R$1</f>
        <v>80088.062711094972</v>
      </c>
      <c r="S25" s="83">
        <f>'bezirksw Umlage § 2 PLAN'!L25*'Umlage Gesamt § 2 PLAN'!$S$1</f>
        <v>1015.2020228057181</v>
      </c>
      <c r="T25" s="83">
        <f>'bezirksw Umlage § 2 PLAN'!M25*'Umlage Gesamt § 2 PLAN'!$T$1</f>
        <v>720.53625749156379</v>
      </c>
      <c r="V25" s="83">
        <f t="shared" si="3"/>
        <v>1799.6822915244084</v>
      </c>
      <c r="W25" s="83">
        <f t="shared" si="2"/>
        <v>176742.21176843016</v>
      </c>
      <c r="X25" s="83">
        <f t="shared" si="2"/>
        <v>11798.470600830848</v>
      </c>
      <c r="Y25" s="83">
        <f t="shared" si="2"/>
        <v>291031.23741666379</v>
      </c>
      <c r="Z25" s="83">
        <f t="shared" si="2"/>
        <v>20037.382096158912</v>
      </c>
      <c r="AA25" s="83">
        <f t="shared" si="2"/>
        <v>91088.428886227033</v>
      </c>
      <c r="AB25" s="83">
        <f t="shared" si="2"/>
        <v>1205.4309232115354</v>
      </c>
      <c r="AC25" s="83">
        <f t="shared" si="2"/>
        <v>842.20002239115502</v>
      </c>
      <c r="AE25" s="83">
        <f t="shared" si="4"/>
        <v>594545.04400543787</v>
      </c>
      <c r="AF25" s="83">
        <f t="shared" si="6"/>
        <v>49545.420333786489</v>
      </c>
    </row>
    <row r="26" spans="1:33" x14ac:dyDescent="0.25">
      <c r="A26" s="82">
        <v>60624</v>
      </c>
      <c r="B26" s="82" t="s">
        <v>27</v>
      </c>
      <c r="C26" s="82" t="s">
        <v>20</v>
      </c>
      <c r="D26" s="83">
        <f>'landesw Umlage § 2 PLAN'!F26*'Umlage Gesamt § 2 PLAN'!$D$1</f>
        <v>1691.6422717608077</v>
      </c>
      <c r="E26" s="83">
        <f>'landesw Umlage § 2 PLAN'!G26*'Umlage Gesamt § 2 PLAN'!$E$1</f>
        <v>130005.80051510541</v>
      </c>
      <c r="F26" s="83">
        <f>'landesw Umlage § 2 PLAN'!H26*'Umlage Gesamt § 2 PLAN'!$F$1</f>
        <v>6217.7126199863651</v>
      </c>
      <c r="G26" s="83">
        <f>'landesw Umlage § 2 PLAN'!I26*'Umlage Gesamt § 2 PLAN'!$G$1</f>
        <v>190686.46520357803</v>
      </c>
      <c r="H26" s="83">
        <f>'landesw Umlage § 2 PLAN'!J26*'Umlage Gesamt § 2 PLAN'!$H$1</f>
        <v>32421.91349504848</v>
      </c>
      <c r="I26" s="83">
        <f>'landesw Umlage § 2 PLAN'!K26*'Umlage Gesamt § 2 PLAN'!$I$1</f>
        <v>53651.981355774595</v>
      </c>
      <c r="J26" s="83">
        <f>'landesw Umlage § 2 PLAN'!L26*'Umlage Gesamt § 2 PLAN'!$J$1</f>
        <v>927.80160727512168</v>
      </c>
      <c r="K26" s="83">
        <f>'landesw Umlage § 2 PLAN'!M26*'Umlage Gesamt § 2 PLAN'!$K$1</f>
        <v>593.38952377990756</v>
      </c>
      <c r="M26" s="83">
        <f>'bezirksw Umlage § 2 PLAN'!F26*'Umlage Gesamt § 2 PLAN'!$M$1</f>
        <v>7085.9310575221252</v>
      </c>
      <c r="N26" s="83">
        <f>'bezirksw Umlage § 2 PLAN'!G26*'Umlage Gesamt § 2 PLAN'!$N$1</f>
        <v>732017.30849874904</v>
      </c>
      <c r="O26" s="83">
        <f>'bezirksw Umlage § 2 PLAN'!H26*'Umlage Gesamt § 2 PLAN'!$O$1</f>
        <v>51326.855862965254</v>
      </c>
      <c r="P26" s="83">
        <f>'bezirksw Umlage § 2 PLAN'!I26*'Umlage Gesamt § 2 PLAN'!$P$1</f>
        <v>1228757.4219576973</v>
      </c>
      <c r="Q26" s="83">
        <f>'bezirksw Umlage § 2 PLAN'!J26*'Umlage Gesamt § 2 PLAN'!$Q$1</f>
        <v>65306.219689458332</v>
      </c>
      <c r="R26" s="83">
        <f>'bezirksw Umlage § 2 PLAN'!K26*'Umlage Gesamt § 2 PLAN'!$R$1</f>
        <v>390612.74679287575</v>
      </c>
      <c r="S26" s="83">
        <f>'bezirksw Umlage § 2 PLAN'!L26*'Umlage Gesamt § 2 PLAN'!$S$1</f>
        <v>4951.4351734080492</v>
      </c>
      <c r="T26" s="83">
        <f>'bezirksw Umlage § 2 PLAN'!M26*'Umlage Gesamt § 2 PLAN'!$T$1</f>
        <v>3514.2646378890104</v>
      </c>
      <c r="V26" s="83">
        <f t="shared" si="3"/>
        <v>8777.5733292829336</v>
      </c>
      <c r="W26" s="83">
        <f t="shared" si="2"/>
        <v>862023.10901385441</v>
      </c>
      <c r="X26" s="83">
        <f t="shared" si="2"/>
        <v>57544.568482951618</v>
      </c>
      <c r="Y26" s="83">
        <f t="shared" si="2"/>
        <v>1419443.8871612754</v>
      </c>
      <c r="Z26" s="83">
        <f t="shared" si="2"/>
        <v>97728.13318450682</v>
      </c>
      <c r="AA26" s="83">
        <f t="shared" si="2"/>
        <v>444264.72814865038</v>
      </c>
      <c r="AB26" s="83">
        <f t="shared" si="2"/>
        <v>5879.2367806831708</v>
      </c>
      <c r="AC26" s="83">
        <f t="shared" si="2"/>
        <v>4107.6541616689183</v>
      </c>
      <c r="AE26" s="83">
        <f t="shared" si="4"/>
        <v>2899768.8902628734</v>
      </c>
      <c r="AF26" s="83">
        <f t="shared" si="6"/>
        <v>241647.40752190611</v>
      </c>
    </row>
    <row r="27" spans="1:33" x14ac:dyDescent="0.25">
      <c r="A27" s="82">
        <v>60626</v>
      </c>
      <c r="B27" s="82" t="s">
        <v>28</v>
      </c>
      <c r="C27" s="82" t="s">
        <v>20</v>
      </c>
      <c r="D27" s="83">
        <f>'landesw Umlage § 2 PLAN'!F27*'Umlage Gesamt § 2 PLAN'!$D$1</f>
        <v>505.37514159539325</v>
      </c>
      <c r="E27" s="83">
        <f>'landesw Umlage § 2 PLAN'!G27*'Umlage Gesamt § 2 PLAN'!$E$1</f>
        <v>38839.003340319592</v>
      </c>
      <c r="F27" s="83">
        <f>'landesw Umlage § 2 PLAN'!H27*'Umlage Gesamt § 2 PLAN'!$F$1</f>
        <v>1857.5306660162366</v>
      </c>
      <c r="G27" s="83">
        <f>'landesw Umlage § 2 PLAN'!I27*'Umlage Gesamt § 2 PLAN'!$G$1</f>
        <v>56967.24476639786</v>
      </c>
      <c r="H27" s="83">
        <f>'landesw Umlage § 2 PLAN'!J27*'Umlage Gesamt § 2 PLAN'!$H$1</f>
        <v>9685.9894061990726</v>
      </c>
      <c r="I27" s="83">
        <f>'landesw Umlage § 2 PLAN'!K27*'Umlage Gesamt § 2 PLAN'!$I$1</f>
        <v>16028.434691647302</v>
      </c>
      <c r="J27" s="83">
        <f>'landesw Umlage § 2 PLAN'!L27*'Umlage Gesamt § 2 PLAN'!$J$1</f>
        <v>277.17909186617743</v>
      </c>
      <c r="K27" s="83">
        <f>'landesw Umlage § 2 PLAN'!M27*'Umlage Gesamt § 2 PLAN'!$K$1</f>
        <v>177.27407242510449</v>
      </c>
      <c r="M27" s="83">
        <f>'bezirksw Umlage § 2 PLAN'!F27*'Umlage Gesamt § 2 PLAN'!$M$1</f>
        <v>2116.9093911344316</v>
      </c>
      <c r="N27" s="83">
        <f>'bezirksw Umlage § 2 PLAN'!G27*'Umlage Gesamt § 2 PLAN'!$N$1</f>
        <v>218688.87832163527</v>
      </c>
      <c r="O27" s="83">
        <f>'bezirksw Umlage § 2 PLAN'!H27*'Umlage Gesamt § 2 PLAN'!$O$1</f>
        <v>15333.807556365045</v>
      </c>
      <c r="P27" s="83">
        <f>'bezirksw Umlage § 2 PLAN'!I27*'Umlage Gesamt § 2 PLAN'!$P$1</f>
        <v>367089.11007638054</v>
      </c>
      <c r="Q27" s="83">
        <f>'bezirksw Umlage § 2 PLAN'!J27*'Umlage Gesamt § 2 PLAN'!$Q$1</f>
        <v>19510.117814841724</v>
      </c>
      <c r="R27" s="83">
        <f>'bezirksw Umlage § 2 PLAN'!K27*'Umlage Gesamt § 2 PLAN'!$R$1</f>
        <v>116694.86836240967</v>
      </c>
      <c r="S27" s="83">
        <f>'bezirksw Umlage § 2 PLAN'!L27*'Umlage Gesamt § 2 PLAN'!$S$1</f>
        <v>1479.2325148371112</v>
      </c>
      <c r="T27" s="83">
        <f>'bezirksw Umlage § 2 PLAN'!M27*'Umlage Gesamt § 2 PLAN'!$T$1</f>
        <v>1049.8803550990744</v>
      </c>
      <c r="V27" s="83">
        <f t="shared" si="3"/>
        <v>2622.2845327298251</v>
      </c>
      <c r="W27" s="83">
        <f t="shared" si="2"/>
        <v>257527.88166195486</v>
      </c>
      <c r="X27" s="83">
        <f t="shared" si="2"/>
        <v>17191.338222381281</v>
      </c>
      <c r="Y27" s="83">
        <f t="shared" si="2"/>
        <v>424056.35484277841</v>
      </c>
      <c r="Z27" s="83">
        <f t="shared" si="2"/>
        <v>29196.107221040795</v>
      </c>
      <c r="AA27" s="83">
        <f t="shared" si="2"/>
        <v>132723.30305405697</v>
      </c>
      <c r="AB27" s="83">
        <f t="shared" si="2"/>
        <v>1756.4116067032887</v>
      </c>
      <c r="AC27" s="83">
        <f t="shared" si="2"/>
        <v>1227.154427524179</v>
      </c>
      <c r="AE27" s="83">
        <f t="shared" si="4"/>
        <v>866300.83556916961</v>
      </c>
      <c r="AF27" s="83">
        <f t="shared" si="6"/>
        <v>72191.736297430805</v>
      </c>
    </row>
    <row r="28" spans="1:33" x14ac:dyDescent="0.25">
      <c r="A28" s="82">
        <v>60628</v>
      </c>
      <c r="B28" s="82" t="s">
        <v>29</v>
      </c>
      <c r="C28" s="82" t="s">
        <v>20</v>
      </c>
      <c r="D28" s="83">
        <f>'landesw Umlage § 2 PLAN'!F28*'Umlage Gesamt § 2 PLAN'!$D$1</f>
        <v>449.23775564475181</v>
      </c>
      <c r="E28" s="83">
        <f>'landesw Umlage § 2 PLAN'!G28*'Umlage Gesamt § 2 PLAN'!$E$1</f>
        <v>34524.742623872742</v>
      </c>
      <c r="F28" s="83">
        <f>'landesw Umlage § 2 PLAN'!H28*'Umlage Gesamt § 2 PLAN'!$F$1</f>
        <v>1651.1950010206872</v>
      </c>
      <c r="G28" s="83">
        <f>'landesw Umlage § 2 PLAN'!I28*'Umlage Gesamt § 2 PLAN'!$G$1</f>
        <v>50639.287685049632</v>
      </c>
      <c r="H28" s="83">
        <f>'landesw Umlage § 2 PLAN'!J28*'Umlage Gesamt § 2 PLAN'!$H$1</f>
        <v>8610.0636614283721</v>
      </c>
      <c r="I28" s="83">
        <f>'landesw Umlage § 2 PLAN'!K28*'Umlage Gesamt § 2 PLAN'!$I$1</f>
        <v>14247.986168538035</v>
      </c>
      <c r="J28" s="83">
        <f>'landesw Umlage § 2 PLAN'!L28*'Umlage Gesamt § 2 PLAN'!$J$1</f>
        <v>246.38986545425112</v>
      </c>
      <c r="K28" s="83">
        <f>'landesw Umlage § 2 PLAN'!M28*'Umlage Gesamt § 2 PLAN'!$K$1</f>
        <v>157.58235788735732</v>
      </c>
      <c r="M28" s="83">
        <f>'bezirksw Umlage § 2 PLAN'!F28*'Umlage Gesamt § 2 PLAN'!$M$1</f>
        <v>1881.761775568106</v>
      </c>
      <c r="N28" s="83">
        <f>'bezirksw Umlage § 2 PLAN'!G28*'Umlage Gesamt § 2 PLAN'!$N$1</f>
        <v>194396.78131286858</v>
      </c>
      <c r="O28" s="83">
        <f>'bezirksw Umlage § 2 PLAN'!H28*'Umlage Gesamt § 2 PLAN'!$O$1</f>
        <v>13630.518648709021</v>
      </c>
      <c r="P28" s="83">
        <f>'bezirksw Umlage § 2 PLAN'!I28*'Umlage Gesamt § 2 PLAN'!$P$1</f>
        <v>326312.62276127294</v>
      </c>
      <c r="Q28" s="83">
        <f>'bezirksw Umlage § 2 PLAN'!J28*'Umlage Gesamt § 2 PLAN'!$Q$1</f>
        <v>17342.921758746197</v>
      </c>
      <c r="R28" s="83">
        <f>'bezirksw Umlage § 2 PLAN'!K28*'Umlage Gesamt § 2 PLAN'!$R$1</f>
        <v>103732.32959756354</v>
      </c>
      <c r="S28" s="83">
        <f>'bezirksw Umlage § 2 PLAN'!L28*'Umlage Gesamt § 2 PLAN'!$S$1</f>
        <v>1314.9184444338791</v>
      </c>
      <c r="T28" s="83">
        <f>'bezirksw Umlage § 2 PLAN'!M28*'Umlage Gesamt § 2 PLAN'!$T$1</f>
        <v>933.25899040326419</v>
      </c>
      <c r="V28" s="83">
        <f t="shared" si="3"/>
        <v>2330.9995312128576</v>
      </c>
      <c r="W28" s="83">
        <f t="shared" si="2"/>
        <v>228921.52393674132</v>
      </c>
      <c r="X28" s="83">
        <f t="shared" si="2"/>
        <v>15281.713649729709</v>
      </c>
      <c r="Y28" s="83">
        <f t="shared" si="2"/>
        <v>376951.91044632258</v>
      </c>
      <c r="Z28" s="83">
        <f t="shared" si="2"/>
        <v>25952.985420174569</v>
      </c>
      <c r="AA28" s="83">
        <f t="shared" si="2"/>
        <v>117980.31576610157</v>
      </c>
      <c r="AB28" s="83">
        <f t="shared" si="2"/>
        <v>1561.3083098881302</v>
      </c>
      <c r="AC28" s="83">
        <f t="shared" si="2"/>
        <v>1090.8413482906215</v>
      </c>
      <c r="AE28" s="83">
        <f t="shared" si="4"/>
        <v>770071.59840846143</v>
      </c>
      <c r="AF28" s="83">
        <f t="shared" si="6"/>
        <v>64172.633200705117</v>
      </c>
    </row>
    <row r="29" spans="1:33" x14ac:dyDescent="0.25">
      <c r="A29" s="82">
        <v>60629</v>
      </c>
      <c r="B29" s="82" t="s">
        <v>30</v>
      </c>
      <c r="C29" s="82" t="s">
        <v>20</v>
      </c>
      <c r="D29" s="83">
        <f>'landesw Umlage § 2 PLAN'!F29*'Umlage Gesamt § 2 PLAN'!$D$1</f>
        <v>935.37622034159165</v>
      </c>
      <c r="E29" s="83">
        <f>'landesw Umlage § 2 PLAN'!G29*'Umlage Gesamt § 2 PLAN'!$E$1</f>
        <v>71885.372184348365</v>
      </c>
      <c r="F29" s="83">
        <f>'landesw Umlage § 2 PLAN'!H29*'Umlage Gesamt § 2 PLAN'!$F$1</f>
        <v>3438.0203348781115</v>
      </c>
      <c r="G29" s="83">
        <f>'landesw Umlage § 2 PLAN'!I29*'Umlage Gesamt § 2 PLAN'!$G$1</f>
        <v>105438.12250965151</v>
      </c>
      <c r="H29" s="83">
        <f>'landesw Umlage § 2 PLAN'!J29*'Umlage Gesamt § 2 PLAN'!$H$1</f>
        <v>17927.364081339638</v>
      </c>
      <c r="I29" s="83">
        <f>'landesw Umlage § 2 PLAN'!K29*'Umlage Gesamt § 2 PLAN'!$I$1</f>
        <v>29666.31206381791</v>
      </c>
      <c r="J29" s="83">
        <f>'landesw Umlage § 2 PLAN'!L29*'Umlage Gesamt § 2 PLAN'!$J$1</f>
        <v>513.01836985696184</v>
      </c>
      <c r="K29" s="83">
        <f>'landesw Umlage § 2 PLAN'!M29*'Umlage Gesamt § 2 PLAN'!$K$1</f>
        <v>328.10864283133026</v>
      </c>
      <c r="M29" s="83">
        <f>'bezirksw Umlage § 2 PLAN'!F29*'Umlage Gesamt § 2 PLAN'!$M$1</f>
        <v>3918.0928029701781</v>
      </c>
      <c r="N29" s="83">
        <f>'bezirksw Umlage § 2 PLAN'!G29*'Umlage Gesamt § 2 PLAN'!$N$1</f>
        <v>404761.45262998051</v>
      </c>
      <c r="O29" s="83">
        <f>'bezirksw Umlage § 2 PLAN'!H29*'Umlage Gesamt § 2 PLAN'!$O$1</f>
        <v>28380.657802518272</v>
      </c>
      <c r="P29" s="83">
        <f>'bezirksw Umlage § 2 PLAN'!I29*'Umlage Gesamt § 2 PLAN'!$P$1</f>
        <v>679428.79665162647</v>
      </c>
      <c r="Q29" s="83">
        <f>'bezirksw Umlage § 2 PLAN'!J29*'Umlage Gesamt § 2 PLAN'!$Q$1</f>
        <v>36110.403456837063</v>
      </c>
      <c r="R29" s="83">
        <f>'bezirksw Umlage § 2 PLAN'!K29*'Umlage Gesamt § 2 PLAN'!$R$1</f>
        <v>215985.30659325435</v>
      </c>
      <c r="S29" s="83">
        <f>'bezirksw Umlage § 2 PLAN'!L29*'Umlage Gesamt § 2 PLAN'!$S$1</f>
        <v>2737.8452259578594</v>
      </c>
      <c r="T29" s="83">
        <f>'bezirksw Umlage § 2 PLAN'!M29*'Umlage Gesamt § 2 PLAN'!$T$1</f>
        <v>1943.176538646776</v>
      </c>
      <c r="V29" s="83">
        <f t="shared" si="3"/>
        <v>4853.4690233117699</v>
      </c>
      <c r="W29" s="83">
        <f t="shared" si="2"/>
        <v>476646.82481432887</v>
      </c>
      <c r="X29" s="83">
        <f t="shared" si="2"/>
        <v>31818.678137396382</v>
      </c>
      <c r="Y29" s="83">
        <f t="shared" si="2"/>
        <v>784866.91916127794</v>
      </c>
      <c r="Z29" s="83">
        <f t="shared" si="2"/>
        <v>54037.767538176704</v>
      </c>
      <c r="AA29" s="83">
        <f t="shared" si="2"/>
        <v>245651.61865707225</v>
      </c>
      <c r="AB29" s="83">
        <f t="shared" si="2"/>
        <v>3250.8635958148211</v>
      </c>
      <c r="AC29" s="83">
        <f t="shared" si="2"/>
        <v>2271.2851814781061</v>
      </c>
      <c r="AE29" s="83">
        <f t="shared" si="4"/>
        <v>1603397.4261088569</v>
      </c>
      <c r="AF29" s="83">
        <f t="shared" si="6"/>
        <v>133616.45217573809</v>
      </c>
    </row>
    <row r="30" spans="1:33" x14ac:dyDescent="0.25">
      <c r="A30" s="82">
        <v>60632</v>
      </c>
      <c r="B30" s="82" t="s">
        <v>31</v>
      </c>
      <c r="C30" s="82" t="s">
        <v>20</v>
      </c>
      <c r="D30" s="83">
        <f>'landesw Umlage § 2 PLAN'!F30*'Umlage Gesamt § 2 PLAN'!$D$1</f>
        <v>486.59697385376296</v>
      </c>
      <c r="E30" s="83">
        <f>'landesw Umlage § 2 PLAN'!G30*'Umlage Gesamt § 2 PLAN'!$E$1</f>
        <v>37395.866827233709</v>
      </c>
      <c r="F30" s="83">
        <f>'landesw Umlage § 2 PLAN'!H30*'Umlage Gesamt § 2 PLAN'!$F$1</f>
        <v>1788.5106063402482</v>
      </c>
      <c r="G30" s="83">
        <f>'landesw Umlage § 2 PLAN'!I30*'Umlage Gesamt § 2 PLAN'!$G$1</f>
        <v>54850.519209567108</v>
      </c>
      <c r="H30" s="83">
        <f>'landesw Umlage § 2 PLAN'!J30*'Umlage Gesamt § 2 PLAN'!$H$1</f>
        <v>9326.0881786889968</v>
      </c>
      <c r="I30" s="83">
        <f>'landesw Umlage § 2 PLAN'!K30*'Umlage Gesamt § 2 PLAN'!$I$1</f>
        <v>15432.867932417008</v>
      </c>
      <c r="J30" s="83">
        <f>'landesw Umlage § 2 PLAN'!L30*'Umlage Gesamt § 2 PLAN'!$J$1</f>
        <v>266.87997928002079</v>
      </c>
      <c r="K30" s="83">
        <f>'landesw Umlage § 2 PLAN'!M30*'Umlage Gesamt § 2 PLAN'!$K$1</f>
        <v>170.68711949795468</v>
      </c>
      <c r="M30" s="83">
        <f>'bezirksw Umlage § 2 PLAN'!F30*'Umlage Gesamt § 2 PLAN'!$M$1</f>
        <v>2038.2516251132047</v>
      </c>
      <c r="N30" s="83">
        <f>'bezirksw Umlage § 2 PLAN'!G30*'Umlage Gesamt § 2 PLAN'!$N$1</f>
        <v>210563.08007325133</v>
      </c>
      <c r="O30" s="83">
        <f>'bezirksw Umlage § 2 PLAN'!H30*'Umlage Gesamt § 2 PLAN'!$O$1</f>
        <v>14764.050980087244</v>
      </c>
      <c r="P30" s="83">
        <f>'bezirksw Umlage § 2 PLAN'!I30*'Umlage Gesamt § 2 PLAN'!$P$1</f>
        <v>353449.22097661387</v>
      </c>
      <c r="Q30" s="83">
        <f>'bezirksw Umlage § 2 PLAN'!J30*'Umlage Gesamt § 2 PLAN'!$Q$1</f>
        <v>18785.182544322663</v>
      </c>
      <c r="R30" s="83">
        <f>'bezirksw Umlage § 2 PLAN'!K30*'Umlage Gesamt § 2 PLAN'!$R$1</f>
        <v>112358.85016060587</v>
      </c>
      <c r="S30" s="83">
        <f>'bezirksw Umlage § 2 PLAN'!L30*'Umlage Gesamt § 2 PLAN'!$S$1</f>
        <v>1424.2688373503311</v>
      </c>
      <c r="T30" s="83">
        <f>'bezirksw Umlage § 2 PLAN'!M30*'Umlage Gesamt § 2 PLAN'!$T$1</f>
        <v>1010.8700679004282</v>
      </c>
      <c r="V30" s="83">
        <f t="shared" si="3"/>
        <v>2524.8485989669675</v>
      </c>
      <c r="W30" s="83">
        <f t="shared" si="2"/>
        <v>247958.94690048503</v>
      </c>
      <c r="X30" s="83">
        <f t="shared" si="2"/>
        <v>16552.561586427491</v>
      </c>
      <c r="Y30" s="83">
        <f t="shared" si="2"/>
        <v>408299.74018618098</v>
      </c>
      <c r="Z30" s="83">
        <f t="shared" si="2"/>
        <v>28111.270723011658</v>
      </c>
      <c r="AA30" s="83">
        <f t="shared" si="2"/>
        <v>127791.71809302288</v>
      </c>
      <c r="AB30" s="83">
        <f t="shared" si="2"/>
        <v>1691.1488166303518</v>
      </c>
      <c r="AC30" s="83">
        <f t="shared" si="2"/>
        <v>1181.5571873983829</v>
      </c>
      <c r="AE30" s="83">
        <f t="shared" si="4"/>
        <v>834111.79209212388</v>
      </c>
      <c r="AF30" s="83">
        <f t="shared" si="6"/>
        <v>69509.316007676985</v>
      </c>
    </row>
    <row r="31" spans="1:33" x14ac:dyDescent="0.25">
      <c r="A31" s="82">
        <v>60639</v>
      </c>
      <c r="B31" s="82" t="s">
        <v>32</v>
      </c>
      <c r="C31" s="82" t="s">
        <v>20</v>
      </c>
      <c r="D31" s="83">
        <f>'landesw Umlage § 2 PLAN'!F31*'Umlage Gesamt § 2 PLAN'!$D$1</f>
        <v>204.63668447750513</v>
      </c>
      <c r="E31" s="83">
        <f>'landesw Umlage § 2 PLAN'!G31*'Umlage Gesamt § 2 PLAN'!$E$1</f>
        <v>15726.703230561505</v>
      </c>
      <c r="F31" s="83">
        <f>'landesw Umlage § 2 PLAN'!H31*'Umlage Gesamt § 2 PLAN'!$F$1</f>
        <v>752.15198675755278</v>
      </c>
      <c r="G31" s="83">
        <f>'landesw Umlage § 2 PLAN'!I31*'Umlage Gesamt § 2 PLAN'!$G$1</f>
        <v>23067.197282424528</v>
      </c>
      <c r="H31" s="83">
        <f>'landesw Umlage § 2 PLAN'!J31*'Umlage Gesamt § 2 PLAN'!$H$1</f>
        <v>3922.0543212940747</v>
      </c>
      <c r="I31" s="83">
        <f>'landesw Umlage § 2 PLAN'!K31*'Umlage Gesamt § 2 PLAN'!$I$1</f>
        <v>6490.2395521640456</v>
      </c>
      <c r="J31" s="83">
        <f>'landesw Umlage § 2 PLAN'!L31*'Umlage Gesamt § 2 PLAN'!$J$1</f>
        <v>112.23545777681244</v>
      </c>
      <c r="K31" s="83">
        <f>'landesw Umlage § 2 PLAN'!M31*'Umlage Gesamt § 2 PLAN'!$K$1</f>
        <v>71.781881297877405</v>
      </c>
      <c r="M31" s="83">
        <f>'bezirksw Umlage § 2 PLAN'!F31*'Umlage Gesamt § 2 PLAN'!$M$1</f>
        <v>857.17971361532636</v>
      </c>
      <c r="N31" s="83">
        <f>'bezirksw Umlage § 2 PLAN'!G31*'Umlage Gesamt § 2 PLAN'!$N$1</f>
        <v>88551.579427847202</v>
      </c>
      <c r="O31" s="83">
        <f>'bezirksw Umlage § 2 PLAN'!H31*'Umlage Gesamt § 2 PLAN'!$O$1</f>
        <v>6208.9708821943786</v>
      </c>
      <c r="P31" s="83">
        <f>'bezirksw Umlage § 2 PLAN'!I31*'Umlage Gesamt § 2 PLAN'!$P$1</f>
        <v>148641.85475503647</v>
      </c>
      <c r="Q31" s="83">
        <f>'bezirksw Umlage § 2 PLAN'!J31*'Umlage Gesamt § 2 PLAN'!$Q$1</f>
        <v>7900.0439372444034</v>
      </c>
      <c r="R31" s="83">
        <f>'bezirksw Umlage § 2 PLAN'!K31*'Umlage Gesamt § 2 PLAN'!$R$1</f>
        <v>47252.128155406885</v>
      </c>
      <c r="S31" s="83">
        <f>'bezirksw Umlage § 2 PLAN'!L31*'Umlage Gesamt § 2 PLAN'!$S$1</f>
        <v>598.97136303933246</v>
      </c>
      <c r="T31" s="83">
        <f>'bezirksw Umlage § 2 PLAN'!M31*'Umlage Gesamt § 2 PLAN'!$T$1</f>
        <v>425.11793177501784</v>
      </c>
      <c r="V31" s="83">
        <f t="shared" si="3"/>
        <v>1061.8163980928316</v>
      </c>
      <c r="W31" s="83">
        <f t="shared" si="2"/>
        <v>104278.2826584087</v>
      </c>
      <c r="X31" s="83">
        <f t="shared" si="2"/>
        <v>6961.1228689519312</v>
      </c>
      <c r="Y31" s="83">
        <f t="shared" si="2"/>
        <v>171709.05203746099</v>
      </c>
      <c r="Z31" s="83">
        <f t="shared" si="2"/>
        <v>11822.098258538477</v>
      </c>
      <c r="AA31" s="83">
        <f t="shared" si="2"/>
        <v>53742.367707570927</v>
      </c>
      <c r="AB31" s="83">
        <f t="shared" si="2"/>
        <v>711.20682081614495</v>
      </c>
      <c r="AC31" s="83">
        <f t="shared" si="2"/>
        <v>496.89981307289526</v>
      </c>
      <c r="AE31" s="83">
        <f t="shared" si="4"/>
        <v>350782.84656291292</v>
      </c>
      <c r="AF31" s="83">
        <f t="shared" si="6"/>
        <v>29231.903880242742</v>
      </c>
    </row>
    <row r="32" spans="1:33" x14ac:dyDescent="0.25">
      <c r="A32" s="82">
        <v>60641</v>
      </c>
      <c r="B32" s="82" t="s">
        <v>33</v>
      </c>
      <c r="C32" s="82" t="s">
        <v>20</v>
      </c>
      <c r="D32" s="83">
        <f>'landesw Umlage § 2 PLAN'!F32*'Umlage Gesamt § 2 PLAN'!$D$1</f>
        <v>152.33079418856059</v>
      </c>
      <c r="E32" s="83">
        <f>'landesw Umlage § 2 PLAN'!G32*'Umlage Gesamt § 2 PLAN'!$E$1</f>
        <v>11706.899958802747</v>
      </c>
      <c r="F32" s="83">
        <f>'landesw Umlage § 2 PLAN'!H32*'Umlage Gesamt § 2 PLAN'!$F$1</f>
        <v>559.89916854754642</v>
      </c>
      <c r="G32" s="83">
        <f>'landesw Umlage § 2 PLAN'!I32*'Umlage Gesamt § 2 PLAN'!$G$1</f>
        <v>17171.136693832614</v>
      </c>
      <c r="H32" s="83">
        <f>'landesw Umlage § 2 PLAN'!J32*'Umlage Gesamt § 2 PLAN'!$H$1</f>
        <v>2919.5627907032358</v>
      </c>
      <c r="I32" s="83">
        <f>'landesw Umlage § 2 PLAN'!K32*'Umlage Gesamt § 2 PLAN'!$I$1</f>
        <v>4831.3104171888426</v>
      </c>
      <c r="J32" s="83">
        <f>'landesw Umlage § 2 PLAN'!L32*'Umlage Gesamt § 2 PLAN'!$J$1</f>
        <v>83.547661373187921</v>
      </c>
      <c r="K32" s="83">
        <f>'landesw Umlage § 2 PLAN'!M32*'Umlage Gesamt § 2 PLAN'!$K$1</f>
        <v>53.434168044569958</v>
      </c>
      <c r="M32" s="83">
        <f>'bezirksw Umlage § 2 PLAN'!F32*'Umlage Gesamt § 2 PLAN'!$M$1</f>
        <v>638.08142157277348</v>
      </c>
      <c r="N32" s="83">
        <f>'bezirksw Umlage § 2 PLAN'!G32*'Umlage Gesamt § 2 PLAN'!$N$1</f>
        <v>65917.469564838335</v>
      </c>
      <c r="O32" s="83">
        <f>'bezirksw Umlage § 2 PLAN'!H32*'Umlage Gesamt § 2 PLAN'!$O$1</f>
        <v>4621.9350552578326</v>
      </c>
      <c r="P32" s="83">
        <f>'bezirksw Umlage § 2 PLAN'!I32*'Umlage Gesamt § 2 PLAN'!$P$1</f>
        <v>110648.44918841714</v>
      </c>
      <c r="Q32" s="83">
        <f>'bezirksw Umlage § 2 PLAN'!J32*'Umlage Gesamt § 2 PLAN'!$Q$1</f>
        <v>5880.7636087226092</v>
      </c>
      <c r="R32" s="83">
        <f>'bezirksw Umlage § 2 PLAN'!K32*'Umlage Gesamt § 2 PLAN'!$R$1</f>
        <v>35174.310155538202</v>
      </c>
      <c r="S32" s="83">
        <f>'bezirksw Umlage § 2 PLAN'!L32*'Umlage Gesamt § 2 PLAN'!$S$1</f>
        <v>445.87207646054287</v>
      </c>
      <c r="T32" s="83">
        <f>'bezirksw Umlage § 2 PLAN'!M32*'Umlage Gesamt § 2 PLAN'!$T$1</f>
        <v>316.45622258019642</v>
      </c>
      <c r="V32" s="83">
        <f t="shared" si="3"/>
        <v>790.4122157613341</v>
      </c>
      <c r="W32" s="83">
        <f t="shared" si="2"/>
        <v>77624.369523641086</v>
      </c>
      <c r="X32" s="83">
        <f t="shared" si="2"/>
        <v>5181.8342238053792</v>
      </c>
      <c r="Y32" s="83">
        <f t="shared" si="2"/>
        <v>127819.58588224975</v>
      </c>
      <c r="Z32" s="83">
        <f t="shared" si="2"/>
        <v>8800.326399425845</v>
      </c>
      <c r="AA32" s="83">
        <f t="shared" si="2"/>
        <v>40005.620572727043</v>
      </c>
      <c r="AB32" s="83">
        <f t="shared" si="2"/>
        <v>529.41973783373078</v>
      </c>
      <c r="AC32" s="83">
        <f t="shared" si="2"/>
        <v>369.89039062476638</v>
      </c>
      <c r="AE32" s="83">
        <f t="shared" si="4"/>
        <v>261121.45894606895</v>
      </c>
      <c r="AF32" s="83">
        <f t="shared" si="6"/>
        <v>21760.12157883908</v>
      </c>
    </row>
    <row r="33" spans="1:32" x14ac:dyDescent="0.25">
      <c r="A33" s="82">
        <v>60642</v>
      </c>
      <c r="B33" s="82" t="s">
        <v>34</v>
      </c>
      <c r="C33" s="82" t="s">
        <v>20</v>
      </c>
      <c r="D33" s="83">
        <f>'landesw Umlage § 2 PLAN'!F33*'Umlage Gesamt § 2 PLAN'!$D$1</f>
        <v>305.914841754034</v>
      </c>
      <c r="E33" s="83">
        <f>'landesw Umlage § 2 PLAN'!G33*'Umlage Gesamt § 2 PLAN'!$E$1</f>
        <v>23510.114730278161</v>
      </c>
      <c r="F33" s="83">
        <f>'landesw Umlage § 2 PLAN'!H33*'Umlage Gesamt § 2 PLAN'!$F$1</f>
        <v>1124.4047302242739</v>
      </c>
      <c r="G33" s="83">
        <f>'landesw Umlage § 2 PLAN'!I33*'Umlage Gesamt § 2 PLAN'!$G$1</f>
        <v>34483.54347794217</v>
      </c>
      <c r="H33" s="83">
        <f>'landesw Umlage § 2 PLAN'!J33*'Umlage Gesamt § 2 PLAN'!$H$1</f>
        <v>5863.145359850143</v>
      </c>
      <c r="I33" s="83">
        <f>'landesw Umlage § 2 PLAN'!K33*'Umlage Gesamt § 2 PLAN'!$I$1</f>
        <v>9702.3689111044496</v>
      </c>
      <c r="J33" s="83">
        <f>'landesw Umlage § 2 PLAN'!L33*'Umlage Gesamt § 2 PLAN'!$J$1</f>
        <v>167.78268467675153</v>
      </c>
      <c r="K33" s="83">
        <f>'landesw Umlage § 2 PLAN'!M33*'Umlage Gesamt § 2 PLAN'!$K$1</f>
        <v>107.30794878794518</v>
      </c>
      <c r="M33" s="83">
        <f>'bezirksw Umlage § 2 PLAN'!F33*'Umlage Gesamt § 2 PLAN'!$M$1</f>
        <v>1281.4124560067621</v>
      </c>
      <c r="N33" s="83">
        <f>'bezirksw Umlage § 2 PLAN'!G33*'Umlage Gesamt § 2 PLAN'!$N$1</f>
        <v>132377.25423917064</v>
      </c>
      <c r="O33" s="83">
        <f>'bezirksw Umlage § 2 PLAN'!H33*'Umlage Gesamt § 2 PLAN'!$O$1</f>
        <v>9281.8956177463515</v>
      </c>
      <c r="P33" s="83">
        <f>'bezirksw Umlage § 2 PLAN'!I33*'Umlage Gesamt § 2 PLAN'!$P$1</f>
        <v>222207.2234580775</v>
      </c>
      <c r="Q33" s="83">
        <f>'bezirksw Umlage § 2 PLAN'!J33*'Umlage Gesamt § 2 PLAN'!$Q$1</f>
        <v>11809.909338018519</v>
      </c>
      <c r="R33" s="83">
        <f>'bezirksw Umlage § 2 PLAN'!K33*'Umlage Gesamt § 2 PLAN'!$R$1</f>
        <v>70638.005810691408</v>
      </c>
      <c r="S33" s="83">
        <f>'bezirksw Umlage § 2 PLAN'!L33*'Umlage Gesamt § 2 PLAN'!$S$1</f>
        <v>895.41242425435019</v>
      </c>
      <c r="T33" s="83">
        <f>'bezirksw Umlage § 2 PLAN'!M33*'Umlage Gesamt § 2 PLAN'!$T$1</f>
        <v>635.51598853260657</v>
      </c>
      <c r="V33" s="83">
        <f t="shared" si="3"/>
        <v>1587.3272977607962</v>
      </c>
      <c r="W33" s="83">
        <f t="shared" si="2"/>
        <v>155887.36896944878</v>
      </c>
      <c r="X33" s="83">
        <f t="shared" si="2"/>
        <v>10406.300347970626</v>
      </c>
      <c r="Y33" s="83">
        <f t="shared" si="2"/>
        <v>256690.76693601967</v>
      </c>
      <c r="Z33" s="83">
        <f t="shared" si="2"/>
        <v>17673.054697868662</v>
      </c>
      <c r="AA33" s="83">
        <f t="shared" si="2"/>
        <v>80340.374721795859</v>
      </c>
      <c r="AB33" s="83">
        <f t="shared" si="2"/>
        <v>1063.1951089311017</v>
      </c>
      <c r="AC33" s="83">
        <f t="shared" si="2"/>
        <v>742.82393732055175</v>
      </c>
      <c r="AE33" s="83">
        <f t="shared" si="4"/>
        <v>524391.21201711602</v>
      </c>
      <c r="AF33" s="83">
        <f t="shared" si="6"/>
        <v>43699.267668093002</v>
      </c>
    </row>
    <row r="34" spans="1:32" x14ac:dyDescent="0.25">
      <c r="A34" s="82">
        <v>60645</v>
      </c>
      <c r="B34" s="82" t="s">
        <v>35</v>
      </c>
      <c r="C34" s="82" t="s">
        <v>20</v>
      </c>
      <c r="D34" s="83">
        <f>'landesw Umlage § 2 PLAN'!F34*'Umlage Gesamt § 2 PLAN'!$D$1</f>
        <v>453.4485405075452</v>
      </c>
      <c r="E34" s="83">
        <f>'landesw Umlage § 2 PLAN'!G34*'Umlage Gesamt § 2 PLAN'!$E$1</f>
        <v>34848.349136917917</v>
      </c>
      <c r="F34" s="83">
        <f>'landesw Umlage § 2 PLAN'!H34*'Umlage Gesamt § 2 PLAN'!$F$1</f>
        <v>1666.6719435270873</v>
      </c>
      <c r="G34" s="83">
        <f>'landesw Umlage § 2 PLAN'!I34*'Umlage Gesamt § 2 PLAN'!$G$1</f>
        <v>51113.938676351143</v>
      </c>
      <c r="H34" s="83">
        <f>'landesw Umlage § 2 PLAN'!J34*'Umlage Gesamt § 2 PLAN'!$H$1</f>
        <v>8690.7673095026439</v>
      </c>
      <c r="I34" s="83">
        <f>'landesw Umlage § 2 PLAN'!K34*'Umlage Gesamt § 2 PLAN'!$I$1</f>
        <v>14381.53506047759</v>
      </c>
      <c r="J34" s="83">
        <f>'landesw Umlage § 2 PLAN'!L34*'Umlage Gesamt § 2 PLAN'!$J$1</f>
        <v>248.69932119959788</v>
      </c>
      <c r="K34" s="83">
        <f>'landesw Umlage § 2 PLAN'!M34*'Umlage Gesamt § 2 PLAN'!$K$1</f>
        <v>159.05940517222552</v>
      </c>
      <c r="M34" s="83">
        <f>'bezirksw Umlage § 2 PLAN'!F34*'Umlage Gesamt § 2 PLAN'!$M$1</f>
        <v>1899.3998611928841</v>
      </c>
      <c r="N34" s="83">
        <f>'bezirksw Umlage § 2 PLAN'!G34*'Umlage Gesamt § 2 PLAN'!$N$1</f>
        <v>196218.89669351632</v>
      </c>
      <c r="O34" s="83">
        <f>'bezirksw Umlage § 2 PLAN'!H34*'Umlage Gesamt § 2 PLAN'!$O$1</f>
        <v>13758.279908480323</v>
      </c>
      <c r="P34" s="83">
        <f>'bezirksw Umlage § 2 PLAN'!I34*'Umlage Gesamt § 2 PLAN'!$P$1</f>
        <v>329371.20863300032</v>
      </c>
      <c r="Q34" s="83">
        <f>'bezirksw Umlage § 2 PLAN'!J34*'Umlage Gesamt § 2 PLAN'!$Q$1</f>
        <v>17505.480028839789</v>
      </c>
      <c r="R34" s="83">
        <f>'bezirksw Umlage § 2 PLAN'!K34*'Umlage Gesamt § 2 PLAN'!$R$1</f>
        <v>104704.63105211251</v>
      </c>
      <c r="S34" s="83">
        <f>'bezirksw Umlage § 2 PLAN'!L34*'Umlage Gesamt § 2 PLAN'!$S$1</f>
        <v>1327.2434073562038</v>
      </c>
      <c r="T34" s="83">
        <f>'bezirksw Umlage § 2 PLAN'!M34*'Umlage Gesamt § 2 PLAN'!$T$1</f>
        <v>942.00659182473373</v>
      </c>
      <c r="V34" s="83">
        <f t="shared" si="3"/>
        <v>2352.8484017004293</v>
      </c>
      <c r="W34" s="83">
        <f t="shared" si="2"/>
        <v>231067.24583043423</v>
      </c>
      <c r="X34" s="83">
        <f t="shared" si="2"/>
        <v>15424.951852007411</v>
      </c>
      <c r="Y34" s="83">
        <f t="shared" si="2"/>
        <v>380485.14730935148</v>
      </c>
      <c r="Z34" s="83">
        <f t="shared" si="2"/>
        <v>26196.247338342433</v>
      </c>
      <c r="AA34" s="83">
        <f t="shared" si="2"/>
        <v>119086.1661125901</v>
      </c>
      <c r="AB34" s="83">
        <f t="shared" si="2"/>
        <v>1575.9427285558018</v>
      </c>
      <c r="AC34" s="83">
        <f t="shared" si="2"/>
        <v>1101.0659969969593</v>
      </c>
      <c r="AE34" s="83">
        <f t="shared" si="4"/>
        <v>777289.61556997884</v>
      </c>
      <c r="AF34" s="83">
        <f t="shared" si="6"/>
        <v>64774.13463083157</v>
      </c>
    </row>
    <row r="35" spans="1:32" x14ac:dyDescent="0.25">
      <c r="A35" s="82">
        <v>60646</v>
      </c>
      <c r="B35" s="82" t="s">
        <v>36</v>
      </c>
      <c r="C35" s="82" t="s">
        <v>20</v>
      </c>
      <c r="D35" s="83">
        <f>'landesw Umlage § 2 PLAN'!F35*'Umlage Gesamt § 2 PLAN'!$D$1</f>
        <v>374.26332006126091</v>
      </c>
      <c r="E35" s="83">
        <f>'landesw Umlage § 2 PLAN'!G35*'Umlage Gesamt § 2 PLAN'!$E$1</f>
        <v>28762.820213377348</v>
      </c>
      <c r="F35" s="83">
        <f>'landesw Umlage § 2 PLAN'!H35*'Umlage Gesamt § 2 PLAN'!$F$1</f>
        <v>1375.6228531228951</v>
      </c>
      <c r="G35" s="83">
        <f>'landesw Umlage § 2 PLAN'!I35*'Umlage Gesamt § 2 PLAN'!$G$1</f>
        <v>42187.967721776258</v>
      </c>
      <c r="H35" s="83">
        <f>'landesw Umlage § 2 PLAN'!J35*'Umlage Gesamt § 2 PLAN'!$H$1</f>
        <v>7173.1081623807968</v>
      </c>
      <c r="I35" s="83">
        <f>'landesw Umlage § 2 PLAN'!K35*'Umlage Gesamt § 2 PLAN'!$I$1</f>
        <v>11870.103393181409</v>
      </c>
      <c r="J35" s="83">
        <f>'landesw Umlage § 2 PLAN'!L35*'Umlage Gesamt § 2 PLAN'!$J$1</f>
        <v>205.26923197273945</v>
      </c>
      <c r="K35" s="83">
        <f>'landesw Umlage § 2 PLAN'!M35*'Umlage Gesamt § 2 PLAN'!$K$1</f>
        <v>131.28303599807455</v>
      </c>
      <c r="M35" s="83">
        <f>'bezirksw Umlage § 2 PLAN'!F35*'Umlage Gesamt § 2 PLAN'!$M$1</f>
        <v>1567.7097502139127</v>
      </c>
      <c r="N35" s="83">
        <f>'bezirksw Umlage § 2 PLAN'!G35*'Umlage Gesamt § 2 PLAN'!$N$1</f>
        <v>161953.406340385</v>
      </c>
      <c r="O35" s="83">
        <f>'bezirksw Umlage § 2 PLAN'!H35*'Umlage Gesamt § 2 PLAN'!$O$1</f>
        <v>11355.686603636354</v>
      </c>
      <c r="P35" s="83">
        <f>'bezirksw Umlage § 2 PLAN'!I35*'Umlage Gesamt § 2 PLAN'!$P$1</f>
        <v>271853.4763340489</v>
      </c>
      <c r="Q35" s="83">
        <f>'bezirksw Umlage § 2 PLAN'!J35*'Umlage Gesamt § 2 PLAN'!$Q$1</f>
        <v>14448.517283849676</v>
      </c>
      <c r="R35" s="83">
        <f>'bezirksw Umlage § 2 PLAN'!K35*'Umlage Gesamt § 2 PLAN'!$R$1</f>
        <v>86420.176365527339</v>
      </c>
      <c r="S35" s="83">
        <f>'bezirksw Umlage § 2 PLAN'!L35*'Umlage Gesamt § 2 PLAN'!$S$1</f>
        <v>1095.4683493093919</v>
      </c>
      <c r="T35" s="83">
        <f>'bezirksw Umlage § 2 PLAN'!M35*'Umlage Gesamt § 2 PLAN'!$T$1</f>
        <v>777.50501563264265</v>
      </c>
      <c r="V35" s="83">
        <f t="shared" si="3"/>
        <v>1941.9730702751735</v>
      </c>
      <c r="W35" s="83">
        <f t="shared" si="2"/>
        <v>190716.22655376236</v>
      </c>
      <c r="X35" s="83">
        <f t="shared" si="2"/>
        <v>12731.309456759249</v>
      </c>
      <c r="Y35" s="83">
        <f t="shared" si="2"/>
        <v>314041.44405582518</v>
      </c>
      <c r="Z35" s="83">
        <f t="shared" si="2"/>
        <v>21621.625446230471</v>
      </c>
      <c r="AA35" s="83">
        <f t="shared" si="2"/>
        <v>98290.279758708755</v>
      </c>
      <c r="AB35" s="83">
        <f t="shared" si="2"/>
        <v>1300.7375812821313</v>
      </c>
      <c r="AC35" s="83">
        <f t="shared" si="2"/>
        <v>908.78805163071718</v>
      </c>
      <c r="AE35" s="83">
        <f t="shared" si="4"/>
        <v>641552.38397447416</v>
      </c>
      <c r="AF35" s="83">
        <f t="shared" si="6"/>
        <v>53462.698664539515</v>
      </c>
    </row>
    <row r="36" spans="1:32" x14ac:dyDescent="0.25">
      <c r="A36" s="82">
        <v>60647</v>
      </c>
      <c r="B36" s="82" t="s">
        <v>37</v>
      </c>
      <c r="C36" s="82" t="s">
        <v>20</v>
      </c>
      <c r="D36" s="83">
        <f>'landesw Umlage § 2 PLAN'!F36*'Umlage Gesamt § 2 PLAN'!$D$1</f>
        <v>84.111246476953141</v>
      </c>
      <c r="E36" s="83">
        <f>'landesw Umlage § 2 PLAN'!G36*'Umlage Gesamt § 2 PLAN'!$E$1</f>
        <v>6464.1030276321899</v>
      </c>
      <c r="F36" s="83">
        <f>'landesw Umlage § 2 PLAN'!H36*'Umlage Gesamt § 2 PLAN'!$F$1</f>
        <v>309.1549362609465</v>
      </c>
      <c r="G36" s="83">
        <f>'landesw Umlage § 2 PLAN'!I36*'Umlage Gesamt § 2 PLAN'!$G$1</f>
        <v>9481.2458533933714</v>
      </c>
      <c r="H36" s="83">
        <f>'landesw Umlage § 2 PLAN'!J36*'Umlage Gesamt § 2 PLAN'!$H$1</f>
        <v>1612.0710641724086</v>
      </c>
      <c r="I36" s="83">
        <f>'landesw Umlage § 2 PLAN'!K36*'Umlage Gesamt § 2 PLAN'!$I$1</f>
        <v>2667.665086836123</v>
      </c>
      <c r="J36" s="83">
        <f>'landesw Umlage § 2 PLAN'!L36*'Umlage Gesamt § 2 PLAN'!$J$1</f>
        <v>46.131827617432243</v>
      </c>
      <c r="K36" s="83">
        <f>'landesw Umlage § 2 PLAN'!M36*'Umlage Gesamt § 2 PLAN'!$K$1</f>
        <v>29.504306746568968</v>
      </c>
      <c r="M36" s="83">
        <f>'bezirksw Umlage § 2 PLAN'!F36*'Umlage Gesamt § 2 PLAN'!$M$1</f>
        <v>352.32419031333711</v>
      </c>
      <c r="N36" s="83">
        <f>'bezirksw Umlage § 2 PLAN'!G36*'Umlage Gesamt § 2 PLAN'!$N$1</f>
        <v>36397.109062807838</v>
      </c>
      <c r="O36" s="83">
        <f>'bezirksw Umlage § 2 PLAN'!H36*'Umlage Gesamt § 2 PLAN'!$O$1</f>
        <v>2552.0560087938916</v>
      </c>
      <c r="P36" s="83">
        <f>'bezirksw Umlage § 2 PLAN'!I36*'Umlage Gesamt § 2 PLAN'!$P$1</f>
        <v>61095.847570119753</v>
      </c>
      <c r="Q36" s="83">
        <f>'bezirksw Umlage § 2 PLAN'!J36*'Umlage Gesamt § 2 PLAN'!$Q$1</f>
        <v>3247.133056719199</v>
      </c>
      <c r="R36" s="83">
        <f>'bezirksw Umlage § 2 PLAN'!K36*'Umlage Gesamt § 2 PLAN'!$R$1</f>
        <v>19421.910631458159</v>
      </c>
      <c r="S36" s="83">
        <f>'bezirksw Umlage § 2 PLAN'!L36*'Umlage Gesamt § 2 PLAN'!$S$1</f>
        <v>246.19353112504115</v>
      </c>
      <c r="T36" s="83">
        <f>'bezirksw Umlage § 2 PLAN'!M36*'Umlage Gesamt § 2 PLAN'!$T$1</f>
        <v>174.73503948033189</v>
      </c>
      <c r="V36" s="83">
        <f t="shared" si="3"/>
        <v>436.43543679029028</v>
      </c>
      <c r="W36" s="83">
        <f t="shared" si="2"/>
        <v>42861.212090440029</v>
      </c>
      <c r="X36" s="83">
        <f t="shared" si="2"/>
        <v>2861.2109450548382</v>
      </c>
      <c r="Y36" s="83">
        <f t="shared" si="2"/>
        <v>70577.093423513128</v>
      </c>
      <c r="Z36" s="83">
        <f t="shared" si="2"/>
        <v>4859.2041208916071</v>
      </c>
      <c r="AA36" s="83">
        <f t="shared" si="2"/>
        <v>22089.575718294283</v>
      </c>
      <c r="AB36" s="83">
        <f t="shared" si="2"/>
        <v>292.32535874247338</v>
      </c>
      <c r="AC36" s="83">
        <f t="shared" si="2"/>
        <v>204.23934622690086</v>
      </c>
      <c r="AE36" s="83">
        <f t="shared" si="4"/>
        <v>144181.29643995356</v>
      </c>
      <c r="AF36" s="83">
        <f t="shared" si="6"/>
        <v>12015.108036662796</v>
      </c>
    </row>
    <row r="37" spans="1:32" x14ac:dyDescent="0.25">
      <c r="A37" s="82">
        <v>60648</v>
      </c>
      <c r="B37" s="82" t="s">
        <v>38</v>
      </c>
      <c r="C37" s="82" t="s">
        <v>20</v>
      </c>
      <c r="D37" s="83">
        <f>'landesw Umlage § 2 PLAN'!F37*'Umlage Gesamt § 2 PLAN'!$D$1</f>
        <v>303.13459370967382</v>
      </c>
      <c r="E37" s="83">
        <f>'landesw Umlage § 2 PLAN'!G37*'Umlage Gesamt § 2 PLAN'!$E$1</f>
        <v>23296.447586419567</v>
      </c>
      <c r="F37" s="83">
        <f>'landesw Umlage § 2 PLAN'!H37*'Umlage Gesamt § 2 PLAN'!$F$1</f>
        <v>1114.1857946723048</v>
      </c>
      <c r="G37" s="83">
        <f>'landesw Umlage § 2 PLAN'!I37*'Umlage Gesamt § 2 PLAN'!$G$1</f>
        <v>34170.146443109057</v>
      </c>
      <c r="H37" s="83">
        <f>'landesw Umlage § 2 PLAN'!J37*'Umlage Gesamt § 2 PLAN'!$H$1</f>
        <v>5809.8592939402415</v>
      </c>
      <c r="I37" s="83">
        <f>'landesw Umlage § 2 PLAN'!K37*'Umlage Gesamt § 2 PLAN'!$I$1</f>
        <v>9614.190802333751</v>
      </c>
      <c r="J37" s="83">
        <f>'landesw Umlage § 2 PLAN'!L37*'Umlage Gesamt § 2 PLAN'!$J$1</f>
        <v>166.25782410354307</v>
      </c>
      <c r="K37" s="83">
        <f>'landesw Umlage § 2 PLAN'!M37*'Umlage Gesamt § 2 PLAN'!$K$1</f>
        <v>106.33270118945875</v>
      </c>
      <c r="M37" s="83">
        <f>'bezirksw Umlage § 2 PLAN'!F37*'Umlage Gesamt § 2 PLAN'!$M$1</f>
        <v>1269.7665860175709</v>
      </c>
      <c r="N37" s="83">
        <f>'bezirksw Umlage § 2 PLAN'!G37*'Umlage Gesamt § 2 PLAN'!$N$1</f>
        <v>131174.16909264436</v>
      </c>
      <c r="O37" s="83">
        <f>'bezirksw Umlage § 2 PLAN'!H37*'Umlage Gesamt § 2 PLAN'!$O$1</f>
        <v>9197.5388994151017</v>
      </c>
      <c r="P37" s="83">
        <f>'bezirksw Umlage § 2 PLAN'!I37*'Umlage Gesamt § 2 PLAN'!$P$1</f>
        <v>220187.7359597928</v>
      </c>
      <c r="Q37" s="83">
        <f>'bezirksw Umlage § 2 PLAN'!J37*'Umlage Gesamt § 2 PLAN'!$Q$1</f>
        <v>11702.577254511774</v>
      </c>
      <c r="R37" s="83">
        <f>'bezirksw Umlage § 2 PLAN'!K37*'Umlage Gesamt § 2 PLAN'!$R$1</f>
        <v>69996.025917245832</v>
      </c>
      <c r="S37" s="83">
        <f>'bezirksw Umlage § 2 PLAN'!L37*'Umlage Gesamt § 2 PLAN'!$S$1</f>
        <v>887.27464111458823</v>
      </c>
      <c r="T37" s="83">
        <f>'bezirksw Umlage § 2 PLAN'!M37*'Umlage Gesamt § 2 PLAN'!$T$1</f>
        <v>629.7402240285162</v>
      </c>
      <c r="V37" s="83">
        <f t="shared" si="3"/>
        <v>1572.9011797272447</v>
      </c>
      <c r="W37" s="83">
        <f t="shared" si="2"/>
        <v>154470.61667906391</v>
      </c>
      <c r="X37" s="83">
        <f t="shared" si="2"/>
        <v>10311.724694087407</v>
      </c>
      <c r="Y37" s="83">
        <f t="shared" si="2"/>
        <v>254357.88240290186</v>
      </c>
      <c r="Z37" s="83">
        <f t="shared" si="2"/>
        <v>17512.436548452017</v>
      </c>
      <c r="AA37" s="83">
        <f t="shared" si="2"/>
        <v>79610.216719579577</v>
      </c>
      <c r="AB37" s="83">
        <f t="shared" si="2"/>
        <v>1053.5324652181314</v>
      </c>
      <c r="AC37" s="83">
        <f t="shared" si="2"/>
        <v>736.0729252179749</v>
      </c>
      <c r="AE37" s="83">
        <f t="shared" si="4"/>
        <v>519625.38361424819</v>
      </c>
      <c r="AF37" s="83">
        <f t="shared" si="6"/>
        <v>43302.115301187347</v>
      </c>
    </row>
    <row r="38" spans="1:32" x14ac:dyDescent="0.25">
      <c r="A38" s="82">
        <v>60651</v>
      </c>
      <c r="B38" s="82" t="s">
        <v>39</v>
      </c>
      <c r="C38" s="82" t="s">
        <v>20</v>
      </c>
      <c r="D38" s="83">
        <f>'landesw Umlage § 2 PLAN'!F38*'Umlage Gesamt § 2 PLAN'!$D$1</f>
        <v>316.25264110830153</v>
      </c>
      <c r="E38" s="83">
        <f>'landesw Umlage § 2 PLAN'!G38*'Umlage Gesamt § 2 PLAN'!$E$1</f>
        <v>24304.593505756602</v>
      </c>
      <c r="F38" s="83">
        <f>'landesw Umlage § 2 PLAN'!H38*'Umlage Gesamt § 2 PLAN'!$F$1</f>
        <v>1162.4018095009762</v>
      </c>
      <c r="G38" s="83">
        <f>'landesw Umlage § 2 PLAN'!I38*'Umlage Gesamt § 2 PLAN'!$G$1</f>
        <v>35648.848016470423</v>
      </c>
      <c r="H38" s="83">
        <f>'landesw Umlage § 2 PLAN'!J38*'Umlage Gesamt § 2 PLAN'!$H$1</f>
        <v>6061.2789971967404</v>
      </c>
      <c r="I38" s="83">
        <f>'landesw Umlage § 2 PLAN'!K38*'Umlage Gesamt § 2 PLAN'!$I$1</f>
        <v>10030.241669709365</v>
      </c>
      <c r="J38" s="83">
        <f>'landesw Umlage § 2 PLAN'!L38*'Umlage Gesamt § 2 PLAN'!$J$1</f>
        <v>173.45257541942823</v>
      </c>
      <c r="K38" s="83">
        <f>'landesw Umlage § 2 PLAN'!M38*'Umlage Gesamt § 2 PLAN'!$K$1</f>
        <v>110.93421300359162</v>
      </c>
      <c r="M38" s="83">
        <f>'bezirksw Umlage § 2 PLAN'!F38*'Umlage Gesamt § 2 PLAN'!$M$1</f>
        <v>1324.7153071672437</v>
      </c>
      <c r="N38" s="83">
        <f>'bezirksw Umlage § 2 PLAN'!G38*'Umlage Gesamt § 2 PLAN'!$N$1</f>
        <v>136850.68705971268</v>
      </c>
      <c r="O38" s="83">
        <f>'bezirksw Umlage § 2 PLAN'!H38*'Umlage Gesamt § 2 PLAN'!$O$1</f>
        <v>9595.5592960868362</v>
      </c>
      <c r="P38" s="83">
        <f>'bezirksw Umlage § 2 PLAN'!I38*'Umlage Gesamt § 2 PLAN'!$P$1</f>
        <v>229716.28603904729</v>
      </c>
      <c r="Q38" s="83">
        <f>'bezirksw Umlage § 2 PLAN'!J38*'Umlage Gesamt § 2 PLAN'!$Q$1</f>
        <v>12209.002341903208</v>
      </c>
      <c r="R38" s="83">
        <f>'bezirksw Umlage § 2 PLAN'!K38*'Umlage Gesamt § 2 PLAN'!$R$1</f>
        <v>73025.080352970894</v>
      </c>
      <c r="S38" s="83">
        <f>'bezirksw Umlage § 2 PLAN'!L38*'Umlage Gesamt § 2 PLAN'!$S$1</f>
        <v>925.67115223297651</v>
      </c>
      <c r="T38" s="83">
        <f>'bezirksw Umlage § 2 PLAN'!M38*'Umlage Gesamt § 2 PLAN'!$T$1</f>
        <v>656.99202002623861</v>
      </c>
      <c r="V38" s="83">
        <f t="shared" si="3"/>
        <v>1640.9679482755453</v>
      </c>
      <c r="W38" s="83">
        <f t="shared" si="2"/>
        <v>161155.28056546929</v>
      </c>
      <c r="X38" s="83">
        <f t="shared" si="2"/>
        <v>10757.961105587812</v>
      </c>
      <c r="Y38" s="83">
        <f t="shared" si="2"/>
        <v>265365.13405551773</v>
      </c>
      <c r="Z38" s="83">
        <f t="shared" si="2"/>
        <v>18270.281339099947</v>
      </c>
      <c r="AA38" s="83">
        <f t="shared" si="2"/>
        <v>83055.322022680251</v>
      </c>
      <c r="AB38" s="83">
        <f t="shared" si="2"/>
        <v>1099.1237276524048</v>
      </c>
      <c r="AC38" s="83">
        <f t="shared" si="2"/>
        <v>767.9262330298302</v>
      </c>
      <c r="AE38" s="83">
        <f t="shared" si="4"/>
        <v>542111.99699731264</v>
      </c>
      <c r="AF38" s="83">
        <f t="shared" si="6"/>
        <v>45175.999749776056</v>
      </c>
    </row>
    <row r="39" spans="1:32" x14ac:dyDescent="0.25">
      <c r="A39" s="82">
        <v>60653</v>
      </c>
      <c r="B39" s="82" t="s">
        <v>40</v>
      </c>
      <c r="C39" s="82" t="s">
        <v>20</v>
      </c>
      <c r="D39" s="83">
        <f>'landesw Umlage § 2 PLAN'!F39*'Umlage Gesamt § 2 PLAN'!$D$1</f>
        <v>592.74496094546498</v>
      </c>
      <c r="E39" s="83">
        <f>'landesw Umlage § 2 PLAN'!G39*'Umlage Gesamt § 2 PLAN'!$E$1</f>
        <v>45553.533649167468</v>
      </c>
      <c r="F39" s="83">
        <f>'landesw Umlage § 2 PLAN'!H39*'Umlage Gesamt § 2 PLAN'!$F$1</f>
        <v>2178.6626437679029</v>
      </c>
      <c r="G39" s="83">
        <f>'landesw Umlage § 2 PLAN'!I39*'Umlage Gesamt § 2 PLAN'!$G$1</f>
        <v>66815.805715397393</v>
      </c>
      <c r="H39" s="83">
        <f>'landesw Umlage § 2 PLAN'!J39*'Umlage Gesamt § 2 PLAN'!$H$1</f>
        <v>11360.514081027351</v>
      </c>
      <c r="I39" s="83">
        <f>'landesw Umlage § 2 PLAN'!K39*'Umlage Gesamt § 2 PLAN'!$I$1</f>
        <v>18799.448396541433</v>
      </c>
      <c r="J39" s="83">
        <f>'landesw Umlage § 2 PLAN'!L39*'Umlage Gesamt § 2 PLAN'!$J$1</f>
        <v>325.09812307834818</v>
      </c>
      <c r="K39" s="83">
        <f>'landesw Umlage § 2 PLAN'!M39*'Umlage Gesamt § 2 PLAN'!$K$1</f>
        <v>207.92141220984016</v>
      </c>
      <c r="M39" s="83">
        <f>'bezirksw Umlage § 2 PLAN'!F39*'Umlage Gesamt § 2 PLAN'!$M$1</f>
        <v>2482.8830527989403</v>
      </c>
      <c r="N39" s="83">
        <f>'bezirksw Umlage § 2 PLAN'!G39*'Umlage Gesamt § 2 PLAN'!$N$1</f>
        <v>256496.05604017872</v>
      </c>
      <c r="O39" s="83">
        <f>'bezirksw Umlage § 2 PLAN'!H39*'Umlage Gesamt § 2 PLAN'!$O$1</f>
        <v>17984.733345708602</v>
      </c>
      <c r="P39" s="83">
        <f>'bezirksw Umlage § 2 PLAN'!I39*'Umlage Gesamt § 2 PLAN'!$P$1</f>
        <v>430551.88573151839</v>
      </c>
      <c r="Q39" s="83">
        <f>'bezirksw Umlage § 2 PLAN'!J39*'Umlage Gesamt § 2 PLAN'!$Q$1</f>
        <v>22883.048789642318</v>
      </c>
      <c r="R39" s="83">
        <f>'bezirksw Umlage § 2 PLAN'!K39*'Umlage Gesamt § 2 PLAN'!$R$1</f>
        <v>136869.20763782025</v>
      </c>
      <c r="S39" s="83">
        <f>'bezirksw Umlage § 2 PLAN'!L39*'Umlage Gesamt § 2 PLAN'!$S$1</f>
        <v>1734.9638853791575</v>
      </c>
      <c r="T39" s="83">
        <f>'bezirksw Umlage § 2 PLAN'!M39*'Umlage Gesamt § 2 PLAN'!$T$1</f>
        <v>1231.3848443674312</v>
      </c>
      <c r="V39" s="83">
        <f t="shared" si="3"/>
        <v>3075.6280137444055</v>
      </c>
      <c r="W39" s="83">
        <f t="shared" si="2"/>
        <v>302049.5896893462</v>
      </c>
      <c r="X39" s="83">
        <f t="shared" si="2"/>
        <v>20163.395989476507</v>
      </c>
      <c r="Y39" s="83">
        <f t="shared" si="2"/>
        <v>497367.69144691579</v>
      </c>
      <c r="Z39" s="83">
        <f t="shared" si="2"/>
        <v>34243.562870669673</v>
      </c>
      <c r="AA39" s="83">
        <f t="shared" si="2"/>
        <v>155668.65603436169</v>
      </c>
      <c r="AB39" s="83">
        <f t="shared" ref="AB39:AC102" si="7">J39+S39</f>
        <v>2060.0620084575057</v>
      </c>
      <c r="AC39" s="83">
        <f t="shared" si="7"/>
        <v>1439.3062565772714</v>
      </c>
      <c r="AE39" s="83">
        <f t="shared" si="4"/>
        <v>1016067.892309549</v>
      </c>
      <c r="AF39" s="83">
        <f t="shared" si="6"/>
        <v>84672.324359129081</v>
      </c>
    </row>
    <row r="40" spans="1:32" x14ac:dyDescent="0.25">
      <c r="A40" s="82">
        <v>60654</v>
      </c>
      <c r="B40" s="82" t="s">
        <v>41</v>
      </c>
      <c r="C40" s="82" t="s">
        <v>20</v>
      </c>
      <c r="D40" s="83">
        <f>'landesw Umlage § 2 PLAN'!F40*'Umlage Gesamt § 2 PLAN'!$D$1</f>
        <v>358.14306430943753</v>
      </c>
      <c r="E40" s="83">
        <f>'landesw Umlage § 2 PLAN'!G40*'Umlage Gesamt § 2 PLAN'!$E$1</f>
        <v>27523.949094755666</v>
      </c>
      <c r="F40" s="83">
        <f>'landesw Umlage § 2 PLAN'!H40*'Umlage Gesamt § 2 PLAN'!$F$1</f>
        <v>1316.3720769400613</v>
      </c>
      <c r="G40" s="83">
        <f>'landesw Umlage § 2 PLAN'!I40*'Umlage Gesamt § 2 PLAN'!$G$1</f>
        <v>40370.849150783557</v>
      </c>
      <c r="H40" s="83">
        <f>'landesw Umlage § 2 PLAN'!J40*'Umlage Gesamt § 2 PLAN'!$H$1</f>
        <v>6864.1483153561321</v>
      </c>
      <c r="I40" s="83">
        <f>'landesw Umlage § 2 PLAN'!K40*'Umlage Gesamt § 2 PLAN'!$I$1</f>
        <v>11358.834742897032</v>
      </c>
      <c r="J40" s="83">
        <f>'landesw Umlage § 2 PLAN'!L40*'Umlage Gesamt § 2 PLAN'!$J$1</f>
        <v>196.42788327514523</v>
      </c>
      <c r="K40" s="83">
        <f>'landesw Umlage § 2 PLAN'!M40*'Umlage Gesamt § 2 PLAN'!$K$1</f>
        <v>125.62841797187207</v>
      </c>
      <c r="M40" s="83">
        <f>'bezirksw Umlage § 2 PLAN'!F40*'Umlage Gesamt § 2 PLAN'!$M$1</f>
        <v>1500.1854143694632</v>
      </c>
      <c r="N40" s="83">
        <f>'bezirksw Umlage § 2 PLAN'!G40*'Umlage Gesamt § 2 PLAN'!$N$1</f>
        <v>154977.75526760917</v>
      </c>
      <c r="O40" s="83">
        <f>'bezirksw Umlage § 2 PLAN'!H40*'Umlage Gesamt § 2 PLAN'!$O$1</f>
        <v>10866.574894109999</v>
      </c>
      <c r="P40" s="83">
        <f>'bezirksw Umlage § 2 PLAN'!I40*'Umlage Gesamt § 2 PLAN'!$P$1</f>
        <v>260144.21354866613</v>
      </c>
      <c r="Q40" s="83">
        <f>'bezirksw Umlage § 2 PLAN'!J40*'Umlage Gesamt § 2 PLAN'!$Q$1</f>
        <v>13826.191286709021</v>
      </c>
      <c r="R40" s="83">
        <f>'bezirksw Umlage § 2 PLAN'!K40*'Umlage Gesamt § 2 PLAN'!$R$1</f>
        <v>82697.889754854536</v>
      </c>
      <c r="S40" s="83">
        <f>'bezirksw Umlage § 2 PLAN'!L40*'Umlage Gesamt § 2 PLAN'!$S$1</f>
        <v>1048.2843774576897</v>
      </c>
      <c r="T40" s="83">
        <f>'bezirksw Umlage § 2 PLAN'!M40*'Umlage Gesamt § 2 PLAN'!$T$1</f>
        <v>744.01634862067885</v>
      </c>
      <c r="V40" s="83">
        <f t="shared" si="3"/>
        <v>1858.3284786789006</v>
      </c>
      <c r="W40" s="83">
        <f t="shared" si="3"/>
        <v>182501.70436236484</v>
      </c>
      <c r="X40" s="83">
        <f t="shared" si="3"/>
        <v>12182.94697105006</v>
      </c>
      <c r="Y40" s="83">
        <f t="shared" si="3"/>
        <v>300515.06269944971</v>
      </c>
      <c r="Z40" s="83">
        <f t="shared" si="3"/>
        <v>20690.339602065153</v>
      </c>
      <c r="AA40" s="83">
        <f t="shared" si="3"/>
        <v>94056.724497751566</v>
      </c>
      <c r="AB40" s="83">
        <f t="shared" si="7"/>
        <v>1244.7122607328349</v>
      </c>
      <c r="AC40" s="83">
        <f t="shared" si="7"/>
        <v>869.64476659255092</v>
      </c>
      <c r="AE40" s="83">
        <f t="shared" si="4"/>
        <v>613919.46363868564</v>
      </c>
      <c r="AF40" s="83">
        <f t="shared" si="6"/>
        <v>51159.955303223804</v>
      </c>
    </row>
    <row r="41" spans="1:32" x14ac:dyDescent="0.25">
      <c r="A41" s="82">
        <v>60655</v>
      </c>
      <c r="B41" s="82" t="s">
        <v>42</v>
      </c>
      <c r="C41" s="82" t="s">
        <v>20</v>
      </c>
      <c r="D41" s="83">
        <f>'landesw Umlage § 2 PLAN'!F41*'Umlage Gesamt § 2 PLAN'!$D$1</f>
        <v>534.43414651338742</v>
      </c>
      <c r="E41" s="83">
        <f>'landesw Umlage § 2 PLAN'!G41*'Umlage Gesamt § 2 PLAN'!$E$1</f>
        <v>41072.240981398361</v>
      </c>
      <c r="F41" s="83">
        <f>'landesw Umlage § 2 PLAN'!H41*'Umlage Gesamt § 2 PLAN'!$F$1</f>
        <v>1964.3384377413961</v>
      </c>
      <c r="G41" s="83">
        <f>'landesw Umlage § 2 PLAN'!I41*'Umlage Gesamt § 2 PLAN'!$G$1</f>
        <v>60242.853931908954</v>
      </c>
      <c r="H41" s="83">
        <f>'landesw Umlage § 2 PLAN'!J41*'Umlage Gesamt § 2 PLAN'!$H$1</f>
        <v>10242.932537398276</v>
      </c>
      <c r="I41" s="83">
        <f>'landesw Umlage § 2 PLAN'!K41*'Umlage Gesamt § 2 PLAN'!$I$1</f>
        <v>16950.067601928487</v>
      </c>
      <c r="J41" s="83">
        <f>'landesw Umlage § 2 PLAN'!L41*'Umlage Gesamt § 2 PLAN'!$J$1</f>
        <v>293.11685360150426</v>
      </c>
      <c r="K41" s="83">
        <f>'landesw Umlage § 2 PLAN'!M41*'Umlage Gesamt § 2 PLAN'!$K$1</f>
        <v>187.46730853515882</v>
      </c>
      <c r="M41" s="83">
        <f>'bezirksw Umlage § 2 PLAN'!F41*'Umlage Gesamt § 2 PLAN'!$M$1</f>
        <v>2238.6314058218363</v>
      </c>
      <c r="N41" s="83">
        <f>'bezirksw Umlage § 2 PLAN'!G41*'Umlage Gesamt § 2 PLAN'!$N$1</f>
        <v>231263.4603847689</v>
      </c>
      <c r="O41" s="83">
        <f>'bezirksw Umlage § 2 PLAN'!H41*'Umlage Gesamt § 2 PLAN'!$O$1</f>
        <v>16215.499496703353</v>
      </c>
      <c r="P41" s="83">
        <f>'bezirksw Umlage § 2 PLAN'!I41*'Umlage Gesamt § 2 PLAN'!$P$1</f>
        <v>388196.68616604886</v>
      </c>
      <c r="Q41" s="83">
        <f>'bezirksw Umlage § 2 PLAN'!J41*'Umlage Gesamt § 2 PLAN'!$Q$1</f>
        <v>20631.94705191574</v>
      </c>
      <c r="R41" s="83">
        <f>'bezirksw Umlage § 2 PLAN'!K41*'Umlage Gesamt § 2 PLAN'!$R$1</f>
        <v>123404.80811714899</v>
      </c>
      <c r="S41" s="83">
        <f>'bezirksw Umlage § 2 PLAN'!L41*'Umlage Gesamt § 2 PLAN'!$S$1</f>
        <v>1564.2881920669236</v>
      </c>
      <c r="T41" s="83">
        <f>'bezirksw Umlage § 2 PLAN'!M41*'Umlage Gesamt § 2 PLAN'!$T$1</f>
        <v>1110.2483389809468</v>
      </c>
      <c r="V41" s="83">
        <f t="shared" si="3"/>
        <v>2773.0655523352239</v>
      </c>
      <c r="W41" s="83">
        <f t="shared" si="3"/>
        <v>272335.70136616728</v>
      </c>
      <c r="X41" s="83">
        <f t="shared" si="3"/>
        <v>18179.837934444749</v>
      </c>
      <c r="Y41" s="83">
        <f t="shared" si="3"/>
        <v>448439.54009795783</v>
      </c>
      <c r="Z41" s="83">
        <f t="shared" si="3"/>
        <v>30874.879589314016</v>
      </c>
      <c r="AA41" s="83">
        <f t="shared" si="3"/>
        <v>140354.87571907748</v>
      </c>
      <c r="AB41" s="83">
        <f t="shared" si="7"/>
        <v>1857.4050456684279</v>
      </c>
      <c r="AC41" s="83">
        <f t="shared" si="7"/>
        <v>1297.7156475161055</v>
      </c>
      <c r="AE41" s="83">
        <f t="shared" si="4"/>
        <v>916113.02095248119</v>
      </c>
      <c r="AF41" s="83">
        <f t="shared" si="6"/>
        <v>76342.7517460401</v>
      </c>
    </row>
    <row r="42" spans="1:32" x14ac:dyDescent="0.25">
      <c r="A42" s="82">
        <v>60656</v>
      </c>
      <c r="B42" s="82" t="s">
        <v>43</v>
      </c>
      <c r="C42" s="82" t="s">
        <v>20</v>
      </c>
      <c r="D42" s="83">
        <f>'landesw Umlage § 2 PLAN'!F42*'Umlage Gesamt § 2 PLAN'!$D$1</f>
        <v>394.27742316502565</v>
      </c>
      <c r="E42" s="83">
        <f>'landesw Umlage § 2 PLAN'!G42*'Umlage Gesamt § 2 PLAN'!$E$1</f>
        <v>30300.940618046861</v>
      </c>
      <c r="F42" s="83">
        <f>'landesw Umlage § 2 PLAN'!H42*'Umlage Gesamt § 2 PLAN'!$F$1</f>
        <v>1449.1856527309094</v>
      </c>
      <c r="G42" s="83">
        <f>'landesw Umlage § 2 PLAN'!I42*'Umlage Gesamt § 2 PLAN'!$G$1</f>
        <v>44444.01123569507</v>
      </c>
      <c r="H42" s="83">
        <f>'landesw Umlage § 2 PLAN'!J42*'Umlage Gesamt § 2 PLAN'!$H$1</f>
        <v>7556.6972523104396</v>
      </c>
      <c r="I42" s="83">
        <f>'landesw Umlage § 2 PLAN'!K42*'Umlage Gesamt § 2 PLAN'!$I$1</f>
        <v>12504.868972465518</v>
      </c>
      <c r="J42" s="83">
        <f>'landesw Umlage § 2 PLAN'!L42*'Umlage Gesamt § 2 PLAN'!$J$1</f>
        <v>216.24620821518968</v>
      </c>
      <c r="K42" s="83">
        <f>'landesw Umlage § 2 PLAN'!M42*'Umlage Gesamt § 2 PLAN'!$K$1</f>
        <v>138.30352685945698</v>
      </c>
      <c r="M42" s="83">
        <f>'bezirksw Umlage § 2 PLAN'!F42*'Umlage Gesamt § 2 PLAN'!$M$1</f>
        <v>1651.5445876017252</v>
      </c>
      <c r="N42" s="83">
        <f>'bezirksw Umlage § 2 PLAN'!G42*'Umlage Gesamt § 2 PLAN'!$N$1</f>
        <v>170614.02574591961</v>
      </c>
      <c r="O42" s="83">
        <f>'bezirksw Umlage § 2 PLAN'!H42*'Umlage Gesamt § 2 PLAN'!$O$1</f>
        <v>11962.943233706372</v>
      </c>
      <c r="P42" s="83">
        <f>'bezirksw Umlage § 2 PLAN'!I42*'Umlage Gesamt § 2 PLAN'!$P$1</f>
        <v>286391.11123659805</v>
      </c>
      <c r="Q42" s="83">
        <f>'bezirksw Umlage § 2 PLAN'!J42*'Umlage Gesamt § 2 PLAN'!$Q$1</f>
        <v>15221.166109195856</v>
      </c>
      <c r="R42" s="83">
        <f>'bezirksw Umlage § 2 PLAN'!K42*'Umlage Gesamt § 2 PLAN'!$R$1</f>
        <v>91041.581208892938</v>
      </c>
      <c r="S42" s="83">
        <f>'bezirksw Umlage § 2 PLAN'!L42*'Umlage Gesamt § 2 PLAN'!$S$1</f>
        <v>1154.0496083181572</v>
      </c>
      <c r="T42" s="83">
        <f>'bezirksw Umlage § 2 PLAN'!M42*'Umlage Gesamt § 2 PLAN'!$T$1</f>
        <v>819.08286927862332</v>
      </c>
      <c r="V42" s="83">
        <f t="shared" si="3"/>
        <v>2045.8220107667507</v>
      </c>
      <c r="W42" s="83">
        <f t="shared" si="3"/>
        <v>200914.96636396646</v>
      </c>
      <c r="X42" s="83">
        <f t="shared" si="3"/>
        <v>13412.128886437282</v>
      </c>
      <c r="Y42" s="83">
        <f t="shared" si="3"/>
        <v>330835.12247229309</v>
      </c>
      <c r="Z42" s="83">
        <f t="shared" si="3"/>
        <v>22777.863361506294</v>
      </c>
      <c r="AA42" s="83">
        <f t="shared" si="3"/>
        <v>103546.45018135845</v>
      </c>
      <c r="AB42" s="83">
        <f t="shared" si="7"/>
        <v>1370.2958165333469</v>
      </c>
      <c r="AC42" s="83">
        <f t="shared" si="7"/>
        <v>957.38639613808027</v>
      </c>
      <c r="AE42" s="83">
        <f t="shared" si="4"/>
        <v>675860.0354889998</v>
      </c>
      <c r="AF42" s="83">
        <f t="shared" si="6"/>
        <v>56321.669624083319</v>
      </c>
    </row>
    <row r="43" spans="1:32" x14ac:dyDescent="0.25">
      <c r="A43" s="82">
        <v>60659</v>
      </c>
      <c r="B43" s="82" t="s">
        <v>44</v>
      </c>
      <c r="C43" s="82" t="s">
        <v>20</v>
      </c>
      <c r="D43" s="83">
        <f>'landesw Umlage § 2 PLAN'!F43*'Umlage Gesamt § 2 PLAN'!$D$1</f>
        <v>581.64592101561448</v>
      </c>
      <c r="E43" s="83">
        <f>'landesw Umlage § 2 PLAN'!G43*'Umlage Gesamt § 2 PLAN'!$E$1</f>
        <v>44700.552144084009</v>
      </c>
      <c r="F43" s="83">
        <f>'landesw Umlage § 2 PLAN'!H43*'Umlage Gesamt § 2 PLAN'!$F$1</f>
        <v>2137.8675881030122</v>
      </c>
      <c r="G43" s="83">
        <f>'landesw Umlage § 2 PLAN'!I43*'Umlage Gesamt § 2 PLAN'!$G$1</f>
        <v>65564.692092436439</v>
      </c>
      <c r="H43" s="83">
        <f>'landesw Umlage § 2 PLAN'!J43*'Umlage Gesamt § 2 PLAN'!$H$1</f>
        <v>11147.790552837709</v>
      </c>
      <c r="I43" s="83">
        <f>'landesw Umlage § 2 PLAN'!K43*'Umlage Gesamt § 2 PLAN'!$I$1</f>
        <v>18447.43219706239</v>
      </c>
      <c r="J43" s="83">
        <f>'landesw Umlage § 2 PLAN'!L43*'Umlage Gesamt § 2 PLAN'!$J$1</f>
        <v>319.01072076047677</v>
      </c>
      <c r="K43" s="83">
        <f>'landesw Umlage § 2 PLAN'!M43*'Umlage Gesamt § 2 PLAN'!$K$1</f>
        <v>204.02812216363384</v>
      </c>
      <c r="M43" s="83">
        <f>'bezirksw Umlage § 2 PLAN'!F43*'Umlage Gesamt § 2 PLAN'!$M$1</f>
        <v>2436.3915261561688</v>
      </c>
      <c r="N43" s="83">
        <f>'bezirksw Umlage § 2 PLAN'!G43*'Umlage Gesamt § 2 PLAN'!$N$1</f>
        <v>251693.21475866332</v>
      </c>
      <c r="O43" s="83">
        <f>'bezirksw Umlage § 2 PLAN'!H43*'Umlage Gesamt § 2 PLAN'!$O$1</f>
        <v>17647.972535100715</v>
      </c>
      <c r="P43" s="83">
        <f>'bezirksw Umlage § 2 PLAN'!I43*'Umlage Gesamt § 2 PLAN'!$P$1</f>
        <v>422489.8811824047</v>
      </c>
      <c r="Q43" s="83">
        <f>'bezirksw Umlage § 2 PLAN'!J43*'Umlage Gesamt § 2 PLAN'!$Q$1</f>
        <v>22454.56792693225</v>
      </c>
      <c r="R43" s="83">
        <f>'bezirksw Umlage § 2 PLAN'!K43*'Umlage Gesamt § 2 PLAN'!$R$1</f>
        <v>134306.35700081766</v>
      </c>
      <c r="S43" s="83">
        <f>'bezirksw Umlage § 2 PLAN'!L43*'Umlage Gesamt § 2 PLAN'!$S$1</f>
        <v>1702.4770070260179</v>
      </c>
      <c r="T43" s="83">
        <f>'bezirksw Umlage § 2 PLAN'!M43*'Umlage Gesamt § 2 PLAN'!$T$1</f>
        <v>1208.3273905599001</v>
      </c>
      <c r="V43" s="83">
        <f t="shared" si="3"/>
        <v>3018.0374471717832</v>
      </c>
      <c r="W43" s="83">
        <f t="shared" si="3"/>
        <v>296393.76690274733</v>
      </c>
      <c r="X43" s="83">
        <f t="shared" si="3"/>
        <v>19785.840123203729</v>
      </c>
      <c r="Y43" s="83">
        <f t="shared" si="3"/>
        <v>488054.57327484112</v>
      </c>
      <c r="Z43" s="83">
        <f t="shared" si="3"/>
        <v>33602.358479769959</v>
      </c>
      <c r="AA43" s="83">
        <f t="shared" si="3"/>
        <v>152753.78919788005</v>
      </c>
      <c r="AB43" s="83">
        <f t="shared" si="7"/>
        <v>2021.4877277864946</v>
      </c>
      <c r="AC43" s="83">
        <f t="shared" si="7"/>
        <v>1412.355512723534</v>
      </c>
      <c r="AE43" s="83">
        <f t="shared" si="4"/>
        <v>997042.20866612403</v>
      </c>
      <c r="AF43" s="83">
        <f t="shared" si="6"/>
        <v>83086.850722176998</v>
      </c>
    </row>
    <row r="44" spans="1:32" x14ac:dyDescent="0.25">
      <c r="A44" s="82">
        <v>60660</v>
      </c>
      <c r="B44" s="82" t="s">
        <v>45</v>
      </c>
      <c r="C44" s="82" t="s">
        <v>20</v>
      </c>
      <c r="D44" s="83">
        <f>'landesw Umlage § 2 PLAN'!F44*'Umlage Gesamt § 2 PLAN'!$D$1</f>
        <v>676.19462421804178</v>
      </c>
      <c r="E44" s="83">
        <f>'landesw Umlage § 2 PLAN'!G44*'Umlage Gesamt § 2 PLAN'!$E$1</f>
        <v>51966.792798322465</v>
      </c>
      <c r="F44" s="83">
        <f>'landesw Umlage § 2 PLAN'!H44*'Umlage Gesamt § 2 PLAN'!$F$1</f>
        <v>2485.3858991068896</v>
      </c>
      <c r="G44" s="83">
        <f>'landesw Umlage § 2 PLAN'!I44*'Umlage Gesamt § 2 PLAN'!$G$1</f>
        <v>76222.476131189964</v>
      </c>
      <c r="H44" s="83">
        <f>'landesw Umlage § 2 PLAN'!J44*'Umlage Gesamt § 2 PLAN'!$H$1</f>
        <v>12959.905281507456</v>
      </c>
      <c r="I44" s="83">
        <f>'landesw Umlage § 2 PLAN'!K44*'Umlage Gesamt § 2 PLAN'!$I$1</f>
        <v>21446.13076715024</v>
      </c>
      <c r="J44" s="83">
        <f>'landesw Umlage § 2 PLAN'!L44*'Umlage Gesamt § 2 PLAN'!$J$1</f>
        <v>370.86709740781686</v>
      </c>
      <c r="K44" s="83">
        <f>'landesw Umlage § 2 PLAN'!M44*'Umlage Gesamt § 2 PLAN'!$K$1</f>
        <v>237.19365065855499</v>
      </c>
      <c r="M44" s="83">
        <f>'bezirksw Umlage § 2 PLAN'!F44*'Umlage Gesamt § 2 PLAN'!$M$1</f>
        <v>2832.4360112429381</v>
      </c>
      <c r="N44" s="83">
        <f>'bezirksw Umlage § 2 PLAN'!G44*'Umlage Gesamt § 2 PLAN'!$N$1</f>
        <v>292606.88096082484</v>
      </c>
      <c r="O44" s="83">
        <f>'bezirksw Umlage § 2 PLAN'!H44*'Umlage Gesamt § 2 PLAN'!$O$1</f>
        <v>20516.7159699937</v>
      </c>
      <c r="P44" s="83">
        <f>'bezirksw Umlage § 2 PLAN'!I44*'Umlage Gesamt § 2 PLAN'!$P$1</f>
        <v>491167.17941256211</v>
      </c>
      <c r="Q44" s="83">
        <f>'bezirksw Umlage § 2 PLAN'!J44*'Umlage Gesamt § 2 PLAN'!$Q$1</f>
        <v>26104.641282136385</v>
      </c>
      <c r="R44" s="83">
        <f>'bezirksw Umlage § 2 PLAN'!K44*'Umlage Gesamt § 2 PLAN'!$R$1</f>
        <v>156138.35380068634</v>
      </c>
      <c r="S44" s="83">
        <f>'bezirksw Umlage § 2 PLAN'!L44*'Umlage Gesamt § 2 PLAN'!$S$1</f>
        <v>1979.220963151756</v>
      </c>
      <c r="T44" s="83">
        <f>'bezirksw Umlage § 2 PLAN'!M44*'Umlage Gesamt § 2 PLAN'!$T$1</f>
        <v>1404.7454925246254</v>
      </c>
      <c r="V44" s="83">
        <f t="shared" si="3"/>
        <v>3508.6306354609796</v>
      </c>
      <c r="W44" s="83">
        <f t="shared" si="3"/>
        <v>344573.67375914729</v>
      </c>
      <c r="X44" s="83">
        <f t="shared" si="3"/>
        <v>23002.101869100588</v>
      </c>
      <c r="Y44" s="83">
        <f t="shared" si="3"/>
        <v>567389.65554375201</v>
      </c>
      <c r="Z44" s="83">
        <f t="shared" si="3"/>
        <v>39064.546563643838</v>
      </c>
      <c r="AA44" s="83">
        <f t="shared" si="3"/>
        <v>177584.48456783657</v>
      </c>
      <c r="AB44" s="83">
        <f t="shared" si="7"/>
        <v>2350.088060559573</v>
      </c>
      <c r="AC44" s="83">
        <f t="shared" si="7"/>
        <v>1641.9391431831805</v>
      </c>
      <c r="AE44" s="83">
        <f t="shared" si="4"/>
        <v>1159115.1201426839</v>
      </c>
      <c r="AF44" s="83">
        <f t="shared" si="6"/>
        <v>96592.926678556993</v>
      </c>
    </row>
    <row r="45" spans="1:32" x14ac:dyDescent="0.25">
      <c r="A45" s="82">
        <v>60661</v>
      </c>
      <c r="B45" s="82" t="s">
        <v>46</v>
      </c>
      <c r="C45" s="82" t="s">
        <v>20</v>
      </c>
      <c r="D45" s="83">
        <f>'landesw Umlage § 2 PLAN'!F45*'Umlage Gesamt § 2 PLAN'!$D$1</f>
        <v>922.85363660575274</v>
      </c>
      <c r="E45" s="83">
        <f>'landesw Umlage § 2 PLAN'!G45*'Umlage Gesamt § 2 PLAN'!$E$1</f>
        <v>70922.988735866311</v>
      </c>
      <c r="F45" s="83">
        <f>'landesw Umlage § 2 PLAN'!H45*'Umlage Gesamt § 2 PLAN'!$F$1</f>
        <v>3391.9929754127347</v>
      </c>
      <c r="G45" s="83">
        <f>'landesw Umlage § 2 PLAN'!I45*'Umlage Gesamt § 2 PLAN'!$G$1</f>
        <v>104026.54320138712</v>
      </c>
      <c r="H45" s="83">
        <f>'landesw Umlage § 2 PLAN'!J45*'Umlage Gesamt § 2 PLAN'!$H$1</f>
        <v>17687.356998639309</v>
      </c>
      <c r="I45" s="83">
        <f>'landesw Umlage § 2 PLAN'!K45*'Umlage Gesamt § 2 PLAN'!$I$1</f>
        <v>29269.146870953566</v>
      </c>
      <c r="J45" s="83">
        <f>'landesw Umlage § 2 PLAN'!L45*'Umlage Gesamt § 2 PLAN'!$J$1</f>
        <v>506.15020776897194</v>
      </c>
      <c r="K45" s="83">
        <f>'landesw Umlage § 2 PLAN'!M45*'Umlage Gesamt § 2 PLAN'!$K$1</f>
        <v>323.71600608800219</v>
      </c>
      <c r="M45" s="83">
        <f>'bezirksw Umlage § 2 PLAN'!F45*'Umlage Gesamt § 2 PLAN'!$M$1</f>
        <v>3865.6383529392974</v>
      </c>
      <c r="N45" s="83">
        <f>'bezirksw Umlage § 2 PLAN'!G45*'Umlage Gesamt § 2 PLAN'!$N$1</f>
        <v>399342.60717146791</v>
      </c>
      <c r="O45" s="83">
        <f>'bezirksw Umlage § 2 PLAN'!H45*'Umlage Gesamt § 2 PLAN'!$O$1</f>
        <v>28000.704628510455</v>
      </c>
      <c r="P45" s="83">
        <f>'bezirksw Umlage § 2 PLAN'!I45*'Umlage Gesamt § 2 PLAN'!$P$1</f>
        <v>670332.77324031596</v>
      </c>
      <c r="Q45" s="83">
        <f>'bezirksw Umlage § 2 PLAN'!J45*'Umlage Gesamt § 2 PLAN'!$Q$1</f>
        <v>35626.966374314237</v>
      </c>
      <c r="R45" s="83">
        <f>'bezirksw Umlage § 2 PLAN'!K45*'Umlage Gesamt § 2 PLAN'!$R$1</f>
        <v>213093.74913358627</v>
      </c>
      <c r="S45" s="83">
        <f>'bezirksw Umlage § 2 PLAN'!L45*'Umlage Gesamt § 2 PLAN'!$S$1</f>
        <v>2701.1916363623236</v>
      </c>
      <c r="T45" s="83">
        <f>'bezirksw Umlage § 2 PLAN'!M45*'Umlage Gesamt § 2 PLAN'!$T$1</f>
        <v>1917.1617754001377</v>
      </c>
      <c r="V45" s="83">
        <f t="shared" si="3"/>
        <v>4788.4919895450503</v>
      </c>
      <c r="W45" s="83">
        <f t="shared" si="3"/>
        <v>470265.59590733424</v>
      </c>
      <c r="X45" s="83">
        <f t="shared" si="3"/>
        <v>31392.697603923189</v>
      </c>
      <c r="Y45" s="83">
        <f t="shared" si="3"/>
        <v>774359.31644170312</v>
      </c>
      <c r="Z45" s="83">
        <f t="shared" si="3"/>
        <v>53314.323372953542</v>
      </c>
      <c r="AA45" s="83">
        <f t="shared" si="3"/>
        <v>242362.89600453983</v>
      </c>
      <c r="AB45" s="83">
        <f t="shared" si="7"/>
        <v>3207.3418441312956</v>
      </c>
      <c r="AC45" s="83">
        <f t="shared" si="7"/>
        <v>2240.87778148814</v>
      </c>
      <c r="AE45" s="83">
        <f t="shared" si="4"/>
        <v>1581931.5409456186</v>
      </c>
      <c r="AF45" s="83">
        <f t="shared" si="6"/>
        <v>131827.62841213489</v>
      </c>
    </row>
    <row r="46" spans="1:32" x14ac:dyDescent="0.25">
      <c r="A46" s="82">
        <v>60662</v>
      </c>
      <c r="B46" s="82" t="s">
        <v>47</v>
      </c>
      <c r="C46" s="82" t="s">
        <v>20</v>
      </c>
      <c r="D46" s="83">
        <f>'landesw Umlage § 2 PLAN'!F46*'Umlage Gesamt § 2 PLAN'!$D$1</f>
        <v>717.98419783870008</v>
      </c>
      <c r="E46" s="83">
        <f>'landesw Umlage § 2 PLAN'!G46*'Umlage Gesamt § 2 PLAN'!$E$1</f>
        <v>55178.397912732144</v>
      </c>
      <c r="F46" s="83">
        <f>'landesw Umlage § 2 PLAN'!H46*'Umlage Gesamt § 2 PLAN'!$F$1</f>
        <v>2638.9854890571673</v>
      </c>
      <c r="G46" s="83">
        <f>'landesw Umlage § 2 PLAN'!I46*'Umlage Gesamt § 2 PLAN'!$G$1</f>
        <v>80933.10922963667</v>
      </c>
      <c r="H46" s="83">
        <f>'landesw Umlage § 2 PLAN'!J46*'Umlage Gesamt § 2 PLAN'!$H$1</f>
        <v>13760.841722705305</v>
      </c>
      <c r="I46" s="83">
        <f>'landesw Umlage § 2 PLAN'!K46*'Umlage Gesamt § 2 PLAN'!$I$1</f>
        <v>22771.525303683997</v>
      </c>
      <c r="J46" s="83">
        <f>'landesw Umlage § 2 PLAN'!L46*'Umlage Gesamt § 2 PLAN'!$J$1</f>
        <v>393.78709309474846</v>
      </c>
      <c r="K46" s="83">
        <f>'landesw Umlage § 2 PLAN'!M46*'Umlage Gesamt § 2 PLAN'!$K$1</f>
        <v>251.85247989431087</v>
      </c>
      <c r="M46" s="83">
        <f>'bezirksw Umlage § 2 PLAN'!F46*'Umlage Gesamt § 2 PLAN'!$M$1</f>
        <v>3007.4836809201711</v>
      </c>
      <c r="N46" s="83">
        <f>'bezirksw Umlage § 2 PLAN'!G46*'Umlage Gesamt § 2 PLAN'!$N$1</f>
        <v>310690.30895016162</v>
      </c>
      <c r="O46" s="83">
        <f>'bezirksw Umlage § 2 PLAN'!H46*'Umlage Gesamt § 2 PLAN'!$O$1</f>
        <v>21784.671646916857</v>
      </c>
      <c r="P46" s="83">
        <f>'bezirksw Umlage § 2 PLAN'!I46*'Umlage Gesamt § 2 PLAN'!$P$1</f>
        <v>521521.85285861098</v>
      </c>
      <c r="Q46" s="83">
        <f>'bezirksw Umlage § 2 PLAN'!J46*'Umlage Gesamt § 2 PLAN'!$Q$1</f>
        <v>27717.936906842428</v>
      </c>
      <c r="R46" s="83">
        <f>'bezirksw Umlage § 2 PLAN'!K46*'Umlage Gesamt § 2 PLAN'!$R$1</f>
        <v>165787.87628647612</v>
      </c>
      <c r="S46" s="83">
        <f>'bezirksw Umlage § 2 PLAN'!L46*'Umlage Gesamt § 2 PLAN'!$S$1</f>
        <v>2101.5390017590998</v>
      </c>
      <c r="T46" s="83">
        <f>'bezirksw Umlage § 2 PLAN'!M46*'Umlage Gesamt § 2 PLAN'!$T$1</f>
        <v>1491.5603133996528</v>
      </c>
      <c r="V46" s="83">
        <f t="shared" si="3"/>
        <v>3725.4678787588709</v>
      </c>
      <c r="W46" s="83">
        <f t="shared" si="3"/>
        <v>365868.70686289377</v>
      </c>
      <c r="X46" s="83">
        <f t="shared" si="3"/>
        <v>24423.657135974023</v>
      </c>
      <c r="Y46" s="83">
        <f t="shared" si="3"/>
        <v>602454.96208824764</v>
      </c>
      <c r="Z46" s="83">
        <f t="shared" si="3"/>
        <v>41478.778629547734</v>
      </c>
      <c r="AA46" s="83">
        <f t="shared" si="3"/>
        <v>188559.40159016012</v>
      </c>
      <c r="AB46" s="83">
        <f t="shared" si="7"/>
        <v>2495.3260948538482</v>
      </c>
      <c r="AC46" s="83">
        <f t="shared" si="7"/>
        <v>1743.4127932939637</v>
      </c>
      <c r="AE46" s="83">
        <f t="shared" si="4"/>
        <v>1230749.71307373</v>
      </c>
      <c r="AF46" s="83">
        <f t="shared" si="6"/>
        <v>102562.4760894775</v>
      </c>
    </row>
    <row r="47" spans="1:32" x14ac:dyDescent="0.25">
      <c r="A47" s="82">
        <v>60663</v>
      </c>
      <c r="B47" s="82" t="s">
        <v>48</v>
      </c>
      <c r="C47" s="82" t="s">
        <v>20</v>
      </c>
      <c r="D47" s="83">
        <f>'landesw Umlage § 2 PLAN'!F47*'Umlage Gesamt § 2 PLAN'!$D$1</f>
        <v>1102.0658601373318</v>
      </c>
      <c r="E47" s="83">
        <f>'landesw Umlage § 2 PLAN'!G47*'Umlage Gesamt § 2 PLAN'!$E$1</f>
        <v>84695.77567270711</v>
      </c>
      <c r="F47" s="83">
        <f>'landesw Umlage § 2 PLAN'!H47*'Umlage Gesamt § 2 PLAN'!$F$1</f>
        <v>4050.6961318125018</v>
      </c>
      <c r="G47" s="83">
        <f>'landesw Umlage § 2 PLAN'!I47*'Umlage Gesamt § 2 PLAN'!$G$1</f>
        <v>124227.82688705649</v>
      </c>
      <c r="H47" s="83">
        <f>'landesw Umlage § 2 PLAN'!J47*'Umlage Gesamt § 2 PLAN'!$H$1</f>
        <v>21122.127638739345</v>
      </c>
      <c r="I47" s="83">
        <f>'landesw Umlage § 2 PLAN'!K47*'Umlage Gesamt § 2 PLAN'!$I$1</f>
        <v>34953.026398056521</v>
      </c>
      <c r="J47" s="83">
        <f>'landesw Umlage § 2 PLAN'!L47*'Umlage Gesamt § 2 PLAN'!$J$1</f>
        <v>604.44131328909805</v>
      </c>
      <c r="K47" s="83">
        <f>'landesw Umlage § 2 PLAN'!M47*'Umlage Gesamt § 2 PLAN'!$K$1</f>
        <v>386.57956639987083</v>
      </c>
      <c r="M47" s="83">
        <f>'bezirksw Umlage § 2 PLAN'!F47*'Umlage Gesamt § 2 PLAN'!$M$1</f>
        <v>4616.3203864925299</v>
      </c>
      <c r="N47" s="83">
        <f>'bezirksw Umlage § 2 PLAN'!G47*'Umlage Gesamt § 2 PLAN'!$N$1</f>
        <v>476892.36559829675</v>
      </c>
      <c r="O47" s="83">
        <f>'bezirksw Umlage § 2 PLAN'!H47*'Umlage Gesamt § 2 PLAN'!$O$1</f>
        <v>33438.260853983804</v>
      </c>
      <c r="P47" s="83">
        <f>'bezirksw Umlage § 2 PLAN'!I47*'Umlage Gesamt § 2 PLAN'!$P$1</f>
        <v>800507.07394560485</v>
      </c>
      <c r="Q47" s="83">
        <f>'bezirksw Umlage § 2 PLAN'!J47*'Umlage Gesamt § 2 PLAN'!$Q$1</f>
        <v>42545.493439027159</v>
      </c>
      <c r="R47" s="83">
        <f>'bezirksw Umlage § 2 PLAN'!K47*'Umlage Gesamt § 2 PLAN'!$R$1</f>
        <v>254475.18069338298</v>
      </c>
      <c r="S47" s="83">
        <f>'bezirksw Umlage § 2 PLAN'!L47*'Umlage Gesamt § 2 PLAN'!$S$1</f>
        <v>3225.7456286051911</v>
      </c>
      <c r="T47" s="83">
        <f>'bezirksw Umlage § 2 PLAN'!M47*'Umlage Gesamt § 2 PLAN'!$T$1</f>
        <v>2289.4622258842337</v>
      </c>
      <c r="V47" s="83">
        <f t="shared" si="3"/>
        <v>5718.3862466298615</v>
      </c>
      <c r="W47" s="83">
        <f t="shared" si="3"/>
        <v>561588.14127100387</v>
      </c>
      <c r="X47" s="83">
        <f t="shared" si="3"/>
        <v>37488.956985796307</v>
      </c>
      <c r="Y47" s="83">
        <f t="shared" si="3"/>
        <v>924734.90083266131</v>
      </c>
      <c r="Z47" s="83">
        <f t="shared" si="3"/>
        <v>63667.621077766504</v>
      </c>
      <c r="AA47" s="83">
        <f t="shared" si="3"/>
        <v>289428.20709143952</v>
      </c>
      <c r="AB47" s="83">
        <f t="shared" si="7"/>
        <v>3830.1869418942892</v>
      </c>
      <c r="AC47" s="83">
        <f t="shared" si="7"/>
        <v>2676.0417922841043</v>
      </c>
      <c r="AE47" s="83">
        <f t="shared" si="4"/>
        <v>1889132.4422394754</v>
      </c>
      <c r="AF47" s="83">
        <f t="shared" si="6"/>
        <v>157427.7035199563</v>
      </c>
    </row>
    <row r="48" spans="1:32" x14ac:dyDescent="0.25">
      <c r="A48" s="82">
        <v>60664</v>
      </c>
      <c r="B48" s="82" t="s">
        <v>49</v>
      </c>
      <c r="C48" s="82" t="s">
        <v>20</v>
      </c>
      <c r="D48" s="83">
        <f>'landesw Umlage § 2 PLAN'!F48*'Umlage Gesamt § 2 PLAN'!$D$1</f>
        <v>1942.3896870203798</v>
      </c>
      <c r="E48" s="83">
        <f>'landesw Umlage § 2 PLAN'!G48*'Umlage Gesamt § 2 PLAN'!$E$1</f>
        <v>149276.19768600535</v>
      </c>
      <c r="F48" s="83">
        <f>'landesw Umlage § 2 PLAN'!H48*'Umlage Gesamt § 2 PLAN'!$F$1</f>
        <v>7139.3468178984231</v>
      </c>
      <c r="G48" s="83">
        <f>'landesw Umlage § 2 PLAN'!I48*'Umlage Gesamt § 2 PLAN'!$G$1</f>
        <v>218951.38803800946</v>
      </c>
      <c r="H48" s="83">
        <f>'landesw Umlage § 2 PLAN'!J48*'Umlage Gesamt § 2 PLAN'!$H$1</f>
        <v>37227.723294416253</v>
      </c>
      <c r="I48" s="83">
        <f>'landesw Umlage § 2 PLAN'!K48*'Umlage Gesamt § 2 PLAN'!$I$1</f>
        <v>61604.664894778434</v>
      </c>
      <c r="J48" s="83">
        <f>'landesw Umlage § 2 PLAN'!L48*'Umlage Gesamt § 2 PLAN'!$J$1</f>
        <v>1065.3270515026165</v>
      </c>
      <c r="K48" s="83">
        <f>'landesw Umlage § 2 PLAN'!M48*'Umlage Gesamt § 2 PLAN'!$K$1</f>
        <v>681.34599768324995</v>
      </c>
      <c r="M48" s="83">
        <f>'bezirksw Umlage § 2 PLAN'!F48*'Umlage Gesamt § 2 PLAN'!$M$1</f>
        <v>8136.2588526130903</v>
      </c>
      <c r="N48" s="83">
        <f>'bezirksw Umlage § 2 PLAN'!G48*'Umlage Gesamt § 2 PLAN'!$N$1</f>
        <v>840522.19224126404</v>
      </c>
      <c r="O48" s="83">
        <f>'bezirksw Umlage § 2 PLAN'!H48*'Umlage Gesamt § 2 PLAN'!$O$1</f>
        <v>58934.892535897816</v>
      </c>
      <c r="P48" s="83">
        <f>'bezirksw Umlage § 2 PLAN'!I48*'Umlage Gesamt § 2 PLAN'!$P$1</f>
        <v>1410892.7071064913</v>
      </c>
      <c r="Q48" s="83">
        <f>'bezirksw Umlage § 2 PLAN'!J48*'Umlage Gesamt § 2 PLAN'!$Q$1</f>
        <v>74986.378468217488</v>
      </c>
      <c r="R48" s="83">
        <f>'bezirksw Umlage § 2 PLAN'!K48*'Umlage Gesamt § 2 PLAN'!$R$1</f>
        <v>448512.1846709596</v>
      </c>
      <c r="S48" s="83">
        <f>'bezirksw Umlage § 2 PLAN'!L48*'Umlage Gesamt § 2 PLAN'!$S$1</f>
        <v>5685.3725975805246</v>
      </c>
      <c r="T48" s="83">
        <f>'bezirksw Umlage § 2 PLAN'!M48*'Umlage Gesamt § 2 PLAN'!$T$1</f>
        <v>4035.1742824390749</v>
      </c>
      <c r="V48" s="83">
        <f t="shared" si="3"/>
        <v>10078.64853963347</v>
      </c>
      <c r="W48" s="83">
        <f t="shared" si="3"/>
        <v>989798.38992726943</v>
      </c>
      <c r="X48" s="83">
        <f t="shared" si="3"/>
        <v>66074.239353796234</v>
      </c>
      <c r="Y48" s="83">
        <f t="shared" si="3"/>
        <v>1629844.0951445007</v>
      </c>
      <c r="Z48" s="83">
        <f t="shared" si="3"/>
        <v>112214.10176263374</v>
      </c>
      <c r="AA48" s="83">
        <f t="shared" si="3"/>
        <v>510116.84956573806</v>
      </c>
      <c r="AB48" s="83">
        <f t="shared" si="7"/>
        <v>6750.6996490831407</v>
      </c>
      <c r="AC48" s="83">
        <f t="shared" si="7"/>
        <v>4716.5202801223249</v>
      </c>
      <c r="AE48" s="83">
        <f t="shared" si="4"/>
        <v>3329593.5442227768</v>
      </c>
      <c r="AF48" s="83">
        <f t="shared" si="6"/>
        <v>277466.12868523138</v>
      </c>
    </row>
    <row r="49" spans="1:32" x14ac:dyDescent="0.25">
      <c r="A49" s="82">
        <v>60665</v>
      </c>
      <c r="B49" s="82" t="s">
        <v>50</v>
      </c>
      <c r="C49" s="82" t="s">
        <v>20</v>
      </c>
      <c r="D49" s="83">
        <f>'landesw Umlage § 2 PLAN'!F49*'Umlage Gesamt § 2 PLAN'!$D$1</f>
        <v>914.71757856653244</v>
      </c>
      <c r="E49" s="83">
        <f>'landesw Umlage § 2 PLAN'!G49*'Umlage Gesamt § 2 PLAN'!$E$1</f>
        <v>70297.717804722444</v>
      </c>
      <c r="F49" s="83">
        <f>'landesw Umlage § 2 PLAN'!H49*'Umlage Gesamt § 2 PLAN'!$F$1</f>
        <v>3362.0885023501492</v>
      </c>
      <c r="G49" s="83">
        <f>'landesw Umlage § 2 PLAN'!I49*'Umlage Gesamt § 2 PLAN'!$G$1</f>
        <v>103109.42486372864</v>
      </c>
      <c r="H49" s="83">
        <f>'landesw Umlage § 2 PLAN'!J49*'Umlage Gesamt § 2 PLAN'!$H$1</f>
        <v>17531.421802208137</v>
      </c>
      <c r="I49" s="83">
        <f>'landesw Umlage § 2 PLAN'!K49*'Umlage Gesamt § 2 PLAN'!$I$1</f>
        <v>29011.104351257374</v>
      </c>
      <c r="J49" s="83">
        <f>'landesw Umlage § 2 PLAN'!L49*'Umlage Gesamt § 2 PLAN'!$J$1</f>
        <v>501.68788860629519</v>
      </c>
      <c r="K49" s="83">
        <f>'landesw Umlage § 2 PLAN'!M49*'Umlage Gesamt § 2 PLAN'!$K$1</f>
        <v>320.86206250552516</v>
      </c>
      <c r="M49" s="83">
        <f>'bezirksw Umlage § 2 PLAN'!F49*'Umlage Gesamt § 2 PLAN'!$M$1</f>
        <v>3831.5581296507744</v>
      </c>
      <c r="N49" s="83">
        <f>'bezirksw Umlage § 2 PLAN'!G49*'Umlage Gesamt § 2 PLAN'!$N$1</f>
        <v>395821.92469203303</v>
      </c>
      <c r="O49" s="83">
        <f>'bezirksw Umlage § 2 PLAN'!H49*'Umlage Gesamt § 2 PLAN'!$O$1</f>
        <v>27753.844943550521</v>
      </c>
      <c r="P49" s="83">
        <f>'bezirksw Umlage § 2 PLAN'!I49*'Umlage Gesamt § 2 PLAN'!$P$1</f>
        <v>664422.98848968744</v>
      </c>
      <c r="Q49" s="83">
        <f>'bezirksw Umlage § 2 PLAN'!J49*'Umlage Gesamt § 2 PLAN'!$Q$1</f>
        <v>35312.872075191262</v>
      </c>
      <c r="R49" s="83">
        <f>'bezirksw Umlage § 2 PLAN'!K49*'Umlage Gesamt § 2 PLAN'!$R$1</f>
        <v>211215.07299039784</v>
      </c>
      <c r="S49" s="83">
        <f>'bezirksw Umlage § 2 PLAN'!L49*'Umlage Gesamt § 2 PLAN'!$S$1</f>
        <v>2677.3774029272886</v>
      </c>
      <c r="T49" s="83">
        <f>'bezirksw Umlage § 2 PLAN'!M49*'Umlage Gesamt § 2 PLAN'!$T$1</f>
        <v>1900.2597024640652</v>
      </c>
      <c r="V49" s="83">
        <f t="shared" si="3"/>
        <v>4746.2757082173066</v>
      </c>
      <c r="W49" s="83">
        <f t="shared" si="3"/>
        <v>466119.64249675546</v>
      </c>
      <c r="X49" s="83">
        <f t="shared" si="3"/>
        <v>31115.933445900671</v>
      </c>
      <c r="Y49" s="83">
        <f t="shared" si="3"/>
        <v>767532.41335341614</v>
      </c>
      <c r="Z49" s="83">
        <f t="shared" si="3"/>
        <v>52844.293877399396</v>
      </c>
      <c r="AA49" s="83">
        <f t="shared" si="3"/>
        <v>240226.17734165522</v>
      </c>
      <c r="AB49" s="83">
        <f t="shared" si="7"/>
        <v>3179.0652915335836</v>
      </c>
      <c r="AC49" s="83">
        <f t="shared" si="7"/>
        <v>2221.1217649695905</v>
      </c>
      <c r="AE49" s="83">
        <f t="shared" si="4"/>
        <v>1567984.923279847</v>
      </c>
      <c r="AF49" s="83">
        <f t="shared" si="6"/>
        <v>130665.41027332058</v>
      </c>
    </row>
    <row r="50" spans="1:32" x14ac:dyDescent="0.25">
      <c r="A50" s="82">
        <v>60666</v>
      </c>
      <c r="B50" s="82" t="s">
        <v>51</v>
      </c>
      <c r="C50" s="82" t="s">
        <v>20</v>
      </c>
      <c r="D50" s="83">
        <f>'landesw Umlage § 2 PLAN'!F50*'Umlage Gesamt § 2 PLAN'!$D$1</f>
        <v>350.6363517513214</v>
      </c>
      <c r="E50" s="83">
        <f>'landesw Umlage § 2 PLAN'!G50*'Umlage Gesamt § 2 PLAN'!$E$1</f>
        <v>26947.044514132442</v>
      </c>
      <c r="F50" s="83">
        <f>'landesw Umlage § 2 PLAN'!H50*'Umlage Gesamt § 2 PLAN'!$F$1</f>
        <v>1288.7807934953494</v>
      </c>
      <c r="G50" s="83">
        <f>'landesw Umlage § 2 PLAN'!I50*'Umlage Gesamt § 2 PLAN'!$G$1</f>
        <v>39524.672327880849</v>
      </c>
      <c r="H50" s="83">
        <f>'landesw Umlage § 2 PLAN'!J50*'Umlage Gesamt § 2 PLAN'!$H$1</f>
        <v>6720.2751163622906</v>
      </c>
      <c r="I50" s="83">
        <f>'landesw Umlage § 2 PLAN'!K50*'Umlage Gesamt § 2 PLAN'!$I$1</f>
        <v>11120.7524905589</v>
      </c>
      <c r="J50" s="83">
        <f>'landesw Umlage § 2 PLAN'!L50*'Umlage Gesamt § 2 PLAN'!$J$1</f>
        <v>192.31073623227604</v>
      </c>
      <c r="K50" s="83">
        <f>'landesw Umlage § 2 PLAN'!M50*'Umlage Gesamt § 2 PLAN'!$K$1</f>
        <v>122.99523442924477</v>
      </c>
      <c r="M50" s="83">
        <f>'bezirksw Umlage § 2 PLAN'!F50*'Umlage Gesamt § 2 PLAN'!$M$1</f>
        <v>1468.7413859579005</v>
      </c>
      <c r="N50" s="83">
        <f>'bezirksw Umlage § 2 PLAN'!G50*'Umlage Gesamt § 2 PLAN'!$N$1</f>
        <v>151729.40683473024</v>
      </c>
      <c r="O50" s="83">
        <f>'bezirksw Umlage § 2 PLAN'!H50*'Umlage Gesamt § 2 PLAN'!$O$1</f>
        <v>10638.810454838751</v>
      </c>
      <c r="P50" s="83">
        <f>'bezirksw Umlage § 2 PLAN'!I50*'Umlage Gesamt § 2 PLAN'!$P$1</f>
        <v>254691.56618682921</v>
      </c>
      <c r="Q50" s="83">
        <f>'bezirksw Umlage § 2 PLAN'!J50*'Umlage Gesamt § 2 PLAN'!$Q$1</f>
        <v>13536.393007457182</v>
      </c>
      <c r="R50" s="83">
        <f>'bezirksw Umlage § 2 PLAN'!K50*'Umlage Gesamt § 2 PLAN'!$R$1</f>
        <v>80964.534150860185</v>
      </c>
      <c r="S50" s="83">
        <f>'bezirksw Umlage § 2 PLAN'!L50*'Umlage Gesamt § 2 PLAN'!$S$1</f>
        <v>1026.3122375925445</v>
      </c>
      <c r="T50" s="83">
        <f>'bezirksw Umlage § 2 PLAN'!M50*'Umlage Gesamt § 2 PLAN'!$T$1</f>
        <v>728.42169546606954</v>
      </c>
      <c r="V50" s="83">
        <f t="shared" si="3"/>
        <v>1819.3777377092219</v>
      </c>
      <c r="W50" s="83">
        <f t="shared" si="3"/>
        <v>178676.45134886267</v>
      </c>
      <c r="X50" s="83">
        <f t="shared" si="3"/>
        <v>11927.5912483341</v>
      </c>
      <c r="Y50" s="83">
        <f t="shared" si="3"/>
        <v>294216.23851471004</v>
      </c>
      <c r="Z50" s="83">
        <f t="shared" si="3"/>
        <v>20256.668123819472</v>
      </c>
      <c r="AA50" s="83">
        <f t="shared" si="3"/>
        <v>92085.286641419079</v>
      </c>
      <c r="AB50" s="83">
        <f t="shared" si="7"/>
        <v>1218.6229738248205</v>
      </c>
      <c r="AC50" s="83">
        <f t="shared" si="7"/>
        <v>851.4169298953143</v>
      </c>
      <c r="AE50" s="83">
        <f t="shared" si="4"/>
        <v>601051.65351857478</v>
      </c>
      <c r="AF50" s="83">
        <f t="shared" si="6"/>
        <v>50087.637793214562</v>
      </c>
    </row>
    <row r="51" spans="1:32" x14ac:dyDescent="0.25">
      <c r="A51" s="82">
        <v>60667</v>
      </c>
      <c r="B51" s="82" t="s">
        <v>52</v>
      </c>
      <c r="C51" s="82" t="s">
        <v>20</v>
      </c>
      <c r="D51" s="83">
        <f>'landesw Umlage § 2 PLAN'!F51*'Umlage Gesamt § 2 PLAN'!$D$1</f>
        <v>1730.2159132189686</v>
      </c>
      <c r="E51" s="83">
        <f>'landesw Umlage § 2 PLAN'!G51*'Umlage Gesamt § 2 PLAN'!$E$1</f>
        <v>132970.25536484798</v>
      </c>
      <c r="F51" s="83">
        <f>'landesw Umlage § 2 PLAN'!H51*'Umlage Gesamt § 2 PLAN'!$F$1</f>
        <v>6359.4918964308999</v>
      </c>
      <c r="G51" s="83">
        <f>'landesw Umlage § 2 PLAN'!I51*'Umlage Gesamt § 2 PLAN'!$G$1</f>
        <v>195034.58978196816</v>
      </c>
      <c r="H51" s="83">
        <f>'landesw Umlage § 2 PLAN'!J51*'Umlage Gesamt § 2 PLAN'!$H$1</f>
        <v>33161.213574871945</v>
      </c>
      <c r="I51" s="83">
        <f>'landesw Umlage § 2 PLAN'!K51*'Umlage Gesamt § 2 PLAN'!$I$1</f>
        <v>54875.379663375061</v>
      </c>
      <c r="J51" s="83">
        <f>'landesw Umlage § 2 PLAN'!L51*'Umlage Gesamt § 2 PLAN'!$J$1</f>
        <v>948.95778617935537</v>
      </c>
      <c r="K51" s="83">
        <f>'landesw Umlage § 2 PLAN'!M51*'Umlage Gesamt § 2 PLAN'!$K$1</f>
        <v>606.92027736617842</v>
      </c>
      <c r="M51" s="83">
        <f>'bezirksw Umlage § 2 PLAN'!F51*'Umlage Gesamt § 2 PLAN'!$M$1</f>
        <v>7247.5078687504229</v>
      </c>
      <c r="N51" s="83">
        <f>'bezirksw Umlage § 2 PLAN'!G51*'Umlage Gesamt § 2 PLAN'!$N$1</f>
        <v>748709.11956930568</v>
      </c>
      <c r="O51" s="83">
        <f>'bezirksw Umlage § 2 PLAN'!H51*'Umlage Gesamt § 2 PLAN'!$O$1</f>
        <v>52497.235539734567</v>
      </c>
      <c r="P51" s="83">
        <f>'bezirksw Umlage § 2 PLAN'!I51*'Umlage Gesamt § 2 PLAN'!$P$1</f>
        <v>1256776.140232167</v>
      </c>
      <c r="Q51" s="83">
        <f>'bezirksw Umlage § 2 PLAN'!J51*'Umlage Gesamt § 2 PLAN'!$Q$1</f>
        <v>66795.363550037655</v>
      </c>
      <c r="R51" s="83">
        <f>'bezirksw Umlage § 2 PLAN'!K51*'Umlage Gesamt § 2 PLAN'!$R$1</f>
        <v>399519.68669104489</v>
      </c>
      <c r="S51" s="83">
        <f>'bezirksw Umlage § 2 PLAN'!L51*'Umlage Gesamt § 2 PLAN'!$S$1</f>
        <v>5064.3401819141118</v>
      </c>
      <c r="T51" s="83">
        <f>'bezirksw Umlage § 2 PLAN'!M51*'Umlage Gesamt § 2 PLAN'!$T$1</f>
        <v>3594.3985919725319</v>
      </c>
      <c r="V51" s="83">
        <f t="shared" si="3"/>
        <v>8977.723781969391</v>
      </c>
      <c r="W51" s="83">
        <f t="shared" si="3"/>
        <v>881679.37493415363</v>
      </c>
      <c r="X51" s="83">
        <f t="shared" si="3"/>
        <v>58856.727436165471</v>
      </c>
      <c r="Y51" s="83">
        <f t="shared" si="3"/>
        <v>1451810.7300141351</v>
      </c>
      <c r="Z51" s="83">
        <f t="shared" si="3"/>
        <v>99956.5771249096</v>
      </c>
      <c r="AA51" s="83">
        <f t="shared" si="3"/>
        <v>454395.06635441992</v>
      </c>
      <c r="AB51" s="83">
        <f t="shared" si="7"/>
        <v>6013.2979680934668</v>
      </c>
      <c r="AC51" s="83">
        <f t="shared" si="7"/>
        <v>4201.3188693387101</v>
      </c>
      <c r="AE51" s="83">
        <f t="shared" si="4"/>
        <v>2965890.8164831852</v>
      </c>
      <c r="AF51" s="83">
        <f t="shared" si="6"/>
        <v>247157.56804026544</v>
      </c>
    </row>
    <row r="52" spans="1:32" x14ac:dyDescent="0.25">
      <c r="A52" s="82">
        <v>60668</v>
      </c>
      <c r="B52" s="82" t="s">
        <v>53</v>
      </c>
      <c r="C52" s="82" t="s">
        <v>20</v>
      </c>
      <c r="D52" s="83">
        <f>'landesw Umlage § 2 PLAN'!F52*'Umlage Gesamt § 2 PLAN'!$D$1</f>
        <v>468.51288877031112</v>
      </c>
      <c r="E52" s="83">
        <f>'landesw Umlage § 2 PLAN'!G52*'Umlage Gesamt § 2 PLAN'!$E$1</f>
        <v>36006.071835051189</v>
      </c>
      <c r="F52" s="83">
        <f>'landesw Umlage § 2 PLAN'!H52*'Umlage Gesamt § 2 PLAN'!$F$1</f>
        <v>1722.0416808934713</v>
      </c>
      <c r="G52" s="83">
        <f>'landesw Umlage § 2 PLAN'!I52*'Umlage Gesamt § 2 PLAN'!$G$1</f>
        <v>52812.032516151252</v>
      </c>
      <c r="H52" s="83">
        <f>'landesw Umlage § 2 PLAN'!J52*'Umlage Gesamt § 2 PLAN'!$H$1</f>
        <v>8979.4896974377098</v>
      </c>
      <c r="I52" s="83">
        <f>'landesw Umlage § 2 PLAN'!K52*'Umlage Gesamt § 2 PLAN'!$I$1</f>
        <v>14859.314639306354</v>
      </c>
      <c r="J52" s="83">
        <f>'landesw Umlage § 2 PLAN'!L52*'Umlage Gesamt § 2 PLAN'!$J$1</f>
        <v>256.9615446992496</v>
      </c>
      <c r="K52" s="83">
        <f>'landesw Umlage § 2 PLAN'!M52*'Umlage Gesamt § 2 PLAN'!$K$1</f>
        <v>164.34363493576345</v>
      </c>
      <c r="M52" s="83">
        <f>'bezirksw Umlage § 2 PLAN'!F52*'Umlage Gesamt § 2 PLAN'!$M$1</f>
        <v>1962.5012242874309</v>
      </c>
      <c r="N52" s="83">
        <f>'bezirksw Umlage § 2 PLAN'!G52*'Umlage Gesamt § 2 PLAN'!$N$1</f>
        <v>202737.62932019599</v>
      </c>
      <c r="O52" s="83">
        <f>'bezirksw Umlage § 2 PLAN'!H52*'Umlage Gesamt § 2 PLAN'!$O$1</f>
        <v>14215.353868418484</v>
      </c>
      <c r="P52" s="83">
        <f>'bezirksw Umlage § 2 PLAN'!I52*'Umlage Gesamt § 2 PLAN'!$P$1</f>
        <v>340313.49237929261</v>
      </c>
      <c r="Q52" s="83">
        <f>'bezirksw Umlage § 2 PLAN'!J52*'Umlage Gesamt § 2 PLAN'!$Q$1</f>
        <v>18087.042486547045</v>
      </c>
      <c r="R52" s="83">
        <f>'bezirksw Umlage § 2 PLAN'!K52*'Umlage Gesamt § 2 PLAN'!$R$1</f>
        <v>108183.1007923127</v>
      </c>
      <c r="S52" s="83">
        <f>'bezirksw Umlage § 2 PLAN'!L52*'Umlage Gesamt § 2 PLAN'!$S$1</f>
        <v>1371.3367390835363</v>
      </c>
      <c r="T52" s="83">
        <f>'bezirksw Umlage § 2 PLAN'!M52*'Umlage Gesamt § 2 PLAN'!$T$1</f>
        <v>973.30168729286618</v>
      </c>
      <c r="V52" s="83">
        <f t="shared" si="3"/>
        <v>2431.0141130577422</v>
      </c>
      <c r="W52" s="83">
        <f t="shared" si="3"/>
        <v>238743.70115524717</v>
      </c>
      <c r="X52" s="83">
        <f t="shared" si="3"/>
        <v>15937.395549311956</v>
      </c>
      <c r="Y52" s="83">
        <f t="shared" si="3"/>
        <v>393125.52489544387</v>
      </c>
      <c r="Z52" s="83">
        <f t="shared" si="3"/>
        <v>27066.532183984753</v>
      </c>
      <c r="AA52" s="83">
        <f t="shared" si="3"/>
        <v>123042.41543161905</v>
      </c>
      <c r="AB52" s="83">
        <f t="shared" si="7"/>
        <v>1628.2982837827858</v>
      </c>
      <c r="AC52" s="83">
        <f t="shared" si="7"/>
        <v>1137.6453222286295</v>
      </c>
      <c r="AE52" s="83">
        <f t="shared" si="4"/>
        <v>803112.52693467599</v>
      </c>
      <c r="AF52" s="83">
        <f t="shared" si="6"/>
        <v>66926.043911222994</v>
      </c>
    </row>
    <row r="53" spans="1:32" x14ac:dyDescent="0.25">
      <c r="A53" s="82">
        <v>60669</v>
      </c>
      <c r="B53" s="82" t="s">
        <v>54</v>
      </c>
      <c r="C53" s="82" t="s">
        <v>20</v>
      </c>
      <c r="D53" s="83">
        <f>'landesw Umlage § 2 PLAN'!F53*'Umlage Gesamt § 2 PLAN'!$D$1</f>
        <v>2367.0816324739399</v>
      </c>
      <c r="E53" s="83">
        <f>'landesw Umlage § 2 PLAN'!G53*'Umlage Gesamt § 2 PLAN'!$E$1</f>
        <v>181914.54993262878</v>
      </c>
      <c r="F53" s="83">
        <f>'landesw Umlage § 2 PLAN'!H53*'Umlage Gesamt § 2 PLAN'!$F$1</f>
        <v>8700.3225117161128</v>
      </c>
      <c r="G53" s="83">
        <f>'landesw Umlage § 2 PLAN'!I53*'Umlage Gesamt § 2 PLAN'!$G$1</f>
        <v>266823.80600181216</v>
      </c>
      <c r="H53" s="83">
        <f>'landesw Umlage § 2 PLAN'!J53*'Umlage Gesamt § 2 PLAN'!$H$1</f>
        <v>45367.343441888006</v>
      </c>
      <c r="I53" s="83">
        <f>'landesw Umlage § 2 PLAN'!K53*'Umlage Gesamt § 2 PLAN'!$I$1</f>
        <v>75074.158250312074</v>
      </c>
      <c r="J53" s="83">
        <f>'landesw Umlage § 2 PLAN'!L53*'Umlage Gesamt § 2 PLAN'!$J$1</f>
        <v>1298.2544713042455</v>
      </c>
      <c r="K53" s="83">
        <f>'landesw Umlage § 2 PLAN'!M53*'Umlage Gesamt § 2 PLAN'!$K$1</f>
        <v>830.31824522796217</v>
      </c>
      <c r="M53" s="83">
        <f>'bezirksw Umlage § 2 PLAN'!F53*'Umlage Gesamt § 2 PLAN'!$M$1</f>
        <v>9915.2034299654224</v>
      </c>
      <c r="N53" s="83">
        <f>'bezirksw Umlage § 2 PLAN'!G53*'Umlage Gesamt § 2 PLAN'!$N$1</f>
        <v>1024297.3674314769</v>
      </c>
      <c r="O53" s="83">
        <f>'bezirksw Umlage § 2 PLAN'!H53*'Umlage Gesamt § 2 PLAN'!$O$1</f>
        <v>71820.656053599349</v>
      </c>
      <c r="P53" s="83">
        <f>'bezirksw Umlage § 2 PLAN'!I53*'Umlage Gesamt § 2 PLAN'!$P$1</f>
        <v>1719376.000964202</v>
      </c>
      <c r="Q53" s="83">
        <f>'bezirksw Umlage § 2 PLAN'!J53*'Umlage Gesamt § 2 PLAN'!$Q$1</f>
        <v>91381.703858889232</v>
      </c>
      <c r="R53" s="83">
        <f>'bezirksw Umlage § 2 PLAN'!K53*'Umlage Gesamt § 2 PLAN'!$R$1</f>
        <v>546576.70464878692</v>
      </c>
      <c r="S53" s="83">
        <f>'bezirksw Umlage § 2 PLAN'!L53*'Umlage Gesamt § 2 PLAN'!$S$1</f>
        <v>6928.4454810649468</v>
      </c>
      <c r="T53" s="83">
        <f>'bezirksw Umlage § 2 PLAN'!M53*'Umlage Gesamt § 2 PLAN'!$T$1</f>
        <v>4917.4411250323565</v>
      </c>
      <c r="V53" s="83">
        <f t="shared" si="3"/>
        <v>12282.285062439361</v>
      </c>
      <c r="W53" s="83">
        <f t="shared" si="3"/>
        <v>1206211.9173641058</v>
      </c>
      <c r="X53" s="83">
        <f t="shared" si="3"/>
        <v>80520.978565315454</v>
      </c>
      <c r="Y53" s="83">
        <f t="shared" si="3"/>
        <v>1986199.8069660142</v>
      </c>
      <c r="Z53" s="83">
        <f t="shared" si="3"/>
        <v>136749.04730077722</v>
      </c>
      <c r="AA53" s="83">
        <f t="shared" si="3"/>
        <v>621650.86289909901</v>
      </c>
      <c r="AB53" s="83">
        <f t="shared" si="7"/>
        <v>8226.699952369192</v>
      </c>
      <c r="AC53" s="83">
        <f t="shared" si="7"/>
        <v>5747.759370260319</v>
      </c>
      <c r="AE53" s="83">
        <f t="shared" si="4"/>
        <v>4057589.3574803807</v>
      </c>
      <c r="AF53" s="83">
        <f t="shared" si="6"/>
        <v>338132.44645669841</v>
      </c>
    </row>
    <row r="54" spans="1:32" x14ac:dyDescent="0.25">
      <c r="A54" s="82">
        <v>60670</v>
      </c>
      <c r="B54" s="82" t="s">
        <v>55</v>
      </c>
      <c r="C54" s="82" t="s">
        <v>20</v>
      </c>
      <c r="D54" s="83">
        <f>'landesw Umlage § 2 PLAN'!F54*'Umlage Gesamt § 2 PLAN'!$D$1</f>
        <v>1881.3636319978496</v>
      </c>
      <c r="E54" s="83">
        <f>'landesw Umlage § 2 PLAN'!G54*'Umlage Gesamt § 2 PLAN'!$E$1</f>
        <v>144586.23381602898</v>
      </c>
      <c r="F54" s="83">
        <f>'landesw Umlage § 2 PLAN'!H54*'Umlage Gesamt § 2 PLAN'!$F$1</f>
        <v>6915.0426143467985</v>
      </c>
      <c r="G54" s="83">
        <f>'landesw Umlage § 2 PLAN'!I54*'Umlage Gesamt § 2 PLAN'!$G$1</f>
        <v>212072.36703467835</v>
      </c>
      <c r="H54" s="83">
        <f>'landesw Umlage § 2 PLAN'!J54*'Umlage Gesamt § 2 PLAN'!$H$1</f>
        <v>36058.101613808169</v>
      </c>
      <c r="I54" s="83">
        <f>'landesw Umlage § 2 PLAN'!K54*'Umlage Gesamt § 2 PLAN'!$I$1</f>
        <v>59669.167762233243</v>
      </c>
      <c r="J54" s="83">
        <f>'landesw Umlage § 2 PLAN'!L54*'Umlage Gesamt § 2 PLAN'!$J$1</f>
        <v>1031.8565755747309</v>
      </c>
      <c r="K54" s="83">
        <f>'landesw Umlage § 2 PLAN'!M54*'Umlage Gesamt § 2 PLAN'!$K$1</f>
        <v>659.93944954213919</v>
      </c>
      <c r="M54" s="83">
        <f>'bezirksw Umlage § 2 PLAN'!F54*'Umlage Gesamt § 2 PLAN'!$M$1</f>
        <v>7880.6336380976736</v>
      </c>
      <c r="N54" s="83">
        <f>'bezirksw Umlage § 2 PLAN'!G54*'Umlage Gesamt § 2 PLAN'!$N$1</f>
        <v>814114.64184386784</v>
      </c>
      <c r="O54" s="83">
        <f>'bezirksw Umlage § 2 PLAN'!H54*'Umlage Gesamt § 2 PLAN'!$O$1</f>
        <v>57083.274388068916</v>
      </c>
      <c r="P54" s="83">
        <f>'bezirksw Umlage § 2 PLAN'!I54*'Umlage Gesamt § 2 PLAN'!$P$1</f>
        <v>1366565.23947725</v>
      </c>
      <c r="Q54" s="83">
        <f>'bezirksw Umlage § 2 PLAN'!J54*'Umlage Gesamt § 2 PLAN'!$Q$1</f>
        <v>72630.454273952695</v>
      </c>
      <c r="R54" s="83">
        <f>'bezirksw Umlage § 2 PLAN'!K54*'Umlage Gesamt § 2 PLAN'!$R$1</f>
        <v>434420.81596008455</v>
      </c>
      <c r="S54" s="83">
        <f>'bezirksw Umlage § 2 PLAN'!L54*'Umlage Gesamt § 2 PLAN'!$S$1</f>
        <v>5506.7493978786324</v>
      </c>
      <c r="T54" s="83">
        <f>'bezirksw Umlage § 2 PLAN'!M54*'Umlage Gesamt § 2 PLAN'!$T$1</f>
        <v>3908.3970608387199</v>
      </c>
      <c r="V54" s="83">
        <f t="shared" si="3"/>
        <v>9761.9972700955223</v>
      </c>
      <c r="W54" s="83">
        <f t="shared" si="3"/>
        <v>958700.87565989676</v>
      </c>
      <c r="X54" s="83">
        <f t="shared" si="3"/>
        <v>63998.317002415715</v>
      </c>
      <c r="Y54" s="83">
        <f t="shared" si="3"/>
        <v>1578637.6065119284</v>
      </c>
      <c r="Z54" s="83">
        <f t="shared" si="3"/>
        <v>108688.55588776086</v>
      </c>
      <c r="AA54" s="83">
        <f t="shared" si="3"/>
        <v>494089.98372231779</v>
      </c>
      <c r="AB54" s="83">
        <f t="shared" si="7"/>
        <v>6538.6059734533628</v>
      </c>
      <c r="AC54" s="83">
        <f t="shared" si="7"/>
        <v>4568.3365103808592</v>
      </c>
      <c r="AE54" s="83">
        <f t="shared" si="4"/>
        <v>3224984.2785382494</v>
      </c>
      <c r="AF54" s="83">
        <f t="shared" si="6"/>
        <v>268748.68987818743</v>
      </c>
    </row>
    <row r="55" spans="1:32" x14ac:dyDescent="0.25">
      <c r="A55" s="82">
        <v>61001</v>
      </c>
      <c r="B55" s="82" t="s">
        <v>56</v>
      </c>
      <c r="C55" s="82" t="s">
        <v>57</v>
      </c>
      <c r="D55" s="83">
        <f>'landesw Umlage § 2 PLAN'!F55*'Umlage Gesamt § 2 PLAN'!$D$1</f>
        <v>203.54984684953726</v>
      </c>
      <c r="E55" s="83">
        <f>'landesw Umlage § 2 PLAN'!G55*'Umlage Gesamt § 2 PLAN'!$E$1</f>
        <v>15643.177772364703</v>
      </c>
      <c r="F55" s="83">
        <f>'landesw Umlage § 2 PLAN'!H55*'Umlage Gesamt § 2 PLAN'!$F$1</f>
        <v>748.15726272629649</v>
      </c>
      <c r="G55" s="83">
        <f>'landesw Umlage § 2 PLAN'!I55*'Umlage Gesamt § 2 PLAN'!$G$1</f>
        <v>22944.686022811868</v>
      </c>
      <c r="H55" s="83">
        <f>'landesw Umlage § 2 PLAN'!J55*'Umlage Gesamt § 2 PLAN'!$H$1</f>
        <v>3901.224057032317</v>
      </c>
      <c r="I55" s="83">
        <f>'landesw Umlage § 2 PLAN'!K55*'Umlage Gesamt § 2 PLAN'!$I$1</f>
        <v>6455.7695030727618</v>
      </c>
      <c r="J55" s="83">
        <f>'landesw Umlage § 2 PLAN'!L55*'Umlage Gesamt § 2 PLAN'!$J$1</f>
        <v>111.63936857112827</v>
      </c>
      <c r="K55" s="83">
        <f>'landesw Umlage § 2 PLAN'!M55*'Umlage Gesamt § 2 PLAN'!$K$1</f>
        <v>71.400643447977473</v>
      </c>
      <c r="M55" s="83">
        <f>'bezirksw Umlage § 2 PLAN'!F55*'Umlage Gesamt § 2 PLAN'!$M$1</f>
        <v>1546.7661496214278</v>
      </c>
      <c r="N55" s="83">
        <f>'bezirksw Umlage § 2 PLAN'!G55*'Umlage Gesamt § 2 PLAN'!$N$1</f>
        <v>56127.558023133533</v>
      </c>
      <c r="O55" s="83">
        <f>'bezirksw Umlage § 2 PLAN'!H55*'Umlage Gesamt § 2 PLAN'!$O$1</f>
        <v>6604.0228596119296</v>
      </c>
      <c r="P55" s="83">
        <f>'bezirksw Umlage § 2 PLAN'!I55*'Umlage Gesamt § 2 PLAN'!$P$1</f>
        <v>182434.59074081696</v>
      </c>
      <c r="Q55" s="83">
        <f>'bezirksw Umlage § 2 PLAN'!J55*'Umlage Gesamt § 2 PLAN'!$Q$1</f>
        <v>16994.834548936909</v>
      </c>
      <c r="R55" s="83">
        <f>'bezirksw Umlage § 2 PLAN'!K55*'Umlage Gesamt § 2 PLAN'!$R$1</f>
        <v>64920.093816077686</v>
      </c>
      <c r="S55" s="83">
        <f>'bezirksw Umlage § 2 PLAN'!L55*'Umlage Gesamt § 2 PLAN'!$S$1</f>
        <v>660.17851495101752</v>
      </c>
      <c r="T55" s="83">
        <f>'bezirksw Umlage § 2 PLAN'!M55*'Umlage Gesamt § 2 PLAN'!$T$1</f>
        <v>383.15389490974144</v>
      </c>
      <c r="V55" s="83">
        <f t="shared" si="3"/>
        <v>1750.315996470965</v>
      </c>
      <c r="W55" s="83">
        <f t="shared" si="3"/>
        <v>71770.735795498244</v>
      </c>
      <c r="X55" s="83">
        <f t="shared" si="3"/>
        <v>7352.1801223382263</v>
      </c>
      <c r="Y55" s="83">
        <f t="shared" si="3"/>
        <v>205379.27676362882</v>
      </c>
      <c r="Z55" s="83">
        <f t="shared" si="3"/>
        <v>20896.058605969225</v>
      </c>
      <c r="AA55" s="83">
        <f t="shared" si="3"/>
        <v>71375.863319150449</v>
      </c>
      <c r="AB55" s="83">
        <f t="shared" si="7"/>
        <v>771.81788352214585</v>
      </c>
      <c r="AC55" s="83">
        <f t="shared" si="7"/>
        <v>454.55453835771891</v>
      </c>
      <c r="AE55" s="83">
        <f t="shared" si="4"/>
        <v>379750.80302493583</v>
      </c>
      <c r="AF55" s="83">
        <f t="shared" si="6"/>
        <v>31645.900252077987</v>
      </c>
    </row>
    <row r="56" spans="1:32" x14ac:dyDescent="0.25">
      <c r="A56" s="82">
        <v>61002</v>
      </c>
      <c r="B56" s="82" t="s">
        <v>58</v>
      </c>
      <c r="C56" s="82" t="s">
        <v>57</v>
      </c>
      <c r="D56" s="83">
        <f>'landesw Umlage § 2 PLAN'!F56*'Umlage Gesamt § 2 PLAN'!$D$1</f>
        <v>145.17531011386862</v>
      </c>
      <c r="E56" s="83">
        <f>'landesw Umlage § 2 PLAN'!G56*'Umlage Gesamt § 2 PLAN'!$E$1</f>
        <v>11156.987929094996</v>
      </c>
      <c r="F56" s="83">
        <f>'landesw Umlage § 2 PLAN'!H56*'Umlage Gesamt § 2 PLAN'!$F$1</f>
        <v>533.59884230480372</v>
      </c>
      <c r="G56" s="83">
        <f>'landesw Umlage § 2 PLAN'!I56*'Umlage Gesamt § 2 PLAN'!$G$1</f>
        <v>16364.551289932018</v>
      </c>
      <c r="H56" s="83">
        <f>'landesw Umlage § 2 PLAN'!J56*'Umlage Gesamt § 2 PLAN'!$H$1</f>
        <v>2782.4212155855953</v>
      </c>
      <c r="I56" s="83">
        <f>'landesw Umlage § 2 PLAN'!K56*'Umlage Gesamt § 2 PLAN'!$I$1</f>
        <v>4604.3676973386746</v>
      </c>
      <c r="J56" s="83">
        <f>'landesw Umlage § 2 PLAN'!L56*'Umlage Gesamt § 2 PLAN'!$J$1</f>
        <v>79.62314982830884</v>
      </c>
      <c r="K56" s="83">
        <f>'landesw Umlage § 2 PLAN'!M56*'Umlage Gesamt § 2 PLAN'!$K$1</f>
        <v>50.924187442656653</v>
      </c>
      <c r="M56" s="83">
        <f>'bezirksw Umlage § 2 PLAN'!F56*'Umlage Gesamt § 2 PLAN'!$M$1</f>
        <v>1103.180665180814</v>
      </c>
      <c r="N56" s="83">
        <f>'bezirksw Umlage § 2 PLAN'!G56*'Umlage Gesamt § 2 PLAN'!$N$1</f>
        <v>40031.155847372182</v>
      </c>
      <c r="O56" s="83">
        <f>'bezirksw Umlage § 2 PLAN'!H56*'Umlage Gesamt § 2 PLAN'!$O$1</f>
        <v>4710.1045836302437</v>
      </c>
      <c r="P56" s="83">
        <f>'bezirksw Umlage § 2 PLAN'!I56*'Umlage Gesamt § 2 PLAN'!$P$1</f>
        <v>130115.54022869078</v>
      </c>
      <c r="Q56" s="83">
        <f>'bezirksw Umlage § 2 PLAN'!J56*'Umlage Gesamt § 2 PLAN'!$Q$1</f>
        <v>12121.01317766928</v>
      </c>
      <c r="R56" s="83">
        <f>'bezirksw Umlage § 2 PLAN'!K56*'Umlage Gesamt § 2 PLAN'!$R$1</f>
        <v>46302.14612412492</v>
      </c>
      <c r="S56" s="83">
        <f>'bezirksw Umlage § 2 PLAN'!L56*'Umlage Gesamt § 2 PLAN'!$S$1</f>
        <v>470.85086096563236</v>
      </c>
      <c r="T56" s="83">
        <f>'bezirksw Umlage § 2 PLAN'!M56*'Umlage Gesamt § 2 PLAN'!$T$1</f>
        <v>273.27205780692924</v>
      </c>
      <c r="V56" s="83">
        <f t="shared" si="3"/>
        <v>1248.3559752946826</v>
      </c>
      <c r="W56" s="83">
        <f t="shared" si="3"/>
        <v>51188.143776467179</v>
      </c>
      <c r="X56" s="83">
        <f t="shared" si="3"/>
        <v>5243.7034259350476</v>
      </c>
      <c r="Y56" s="83">
        <f t="shared" si="3"/>
        <v>146480.09151862279</v>
      </c>
      <c r="Z56" s="83">
        <f t="shared" si="3"/>
        <v>14903.434393254875</v>
      </c>
      <c r="AA56" s="83">
        <f t="shared" si="3"/>
        <v>50906.513821463595</v>
      </c>
      <c r="AB56" s="83">
        <f t="shared" si="7"/>
        <v>550.47401079394126</v>
      </c>
      <c r="AC56" s="83">
        <f t="shared" si="7"/>
        <v>324.1962452495859</v>
      </c>
      <c r="AE56" s="83">
        <f t="shared" si="4"/>
        <v>270844.91316708172</v>
      </c>
      <c r="AF56" s="83">
        <f t="shared" si="6"/>
        <v>22570.409430590142</v>
      </c>
    </row>
    <row r="57" spans="1:32" x14ac:dyDescent="0.25">
      <c r="A57" s="82">
        <v>61007</v>
      </c>
      <c r="B57" s="82" t="s">
        <v>59</v>
      </c>
      <c r="C57" s="82" t="s">
        <v>57</v>
      </c>
      <c r="D57" s="83">
        <f>'landesw Umlage § 2 PLAN'!F57*'Umlage Gesamt § 2 PLAN'!$D$1</f>
        <v>181.76437608982457</v>
      </c>
      <c r="E57" s="83">
        <f>'landesw Umlage § 2 PLAN'!G57*'Umlage Gesamt § 2 PLAN'!$E$1</f>
        <v>13968.924525685763</v>
      </c>
      <c r="F57" s="83">
        <f>'landesw Umlage § 2 PLAN'!H57*'Umlage Gesamt § 2 PLAN'!$F$1</f>
        <v>668.08371601005399</v>
      </c>
      <c r="G57" s="83">
        <f>'landesw Umlage § 2 PLAN'!I57*'Umlage Gesamt § 2 PLAN'!$G$1</f>
        <v>20488.969184025689</v>
      </c>
      <c r="H57" s="83">
        <f>'landesw Umlage § 2 PLAN'!J57*'Umlage Gesamt § 2 PLAN'!$H$1</f>
        <v>3483.6850417149076</v>
      </c>
      <c r="I57" s="83">
        <f>'landesw Umlage § 2 PLAN'!K57*'Umlage Gesamt § 2 PLAN'!$I$1</f>
        <v>5764.8233789786555</v>
      </c>
      <c r="J57" s="83">
        <f>'landesw Umlage § 2 PLAN'!L57*'Umlage Gesamt § 2 PLAN'!$J$1</f>
        <v>99.69086437285732</v>
      </c>
      <c r="K57" s="83">
        <f>'landesw Umlage § 2 PLAN'!M57*'Umlage Gesamt § 2 PLAN'!$K$1</f>
        <v>63.758797216521451</v>
      </c>
      <c r="M57" s="83">
        <f>'bezirksw Umlage § 2 PLAN'!F57*'Umlage Gesamt § 2 PLAN'!$M$1</f>
        <v>1381.2193351863391</v>
      </c>
      <c r="N57" s="83">
        <f>'bezirksw Umlage § 2 PLAN'!G57*'Umlage Gesamt § 2 PLAN'!$N$1</f>
        <v>50120.354907766348</v>
      </c>
      <c r="O57" s="83">
        <f>'bezirksw Umlage § 2 PLAN'!H57*'Umlage Gesamt § 2 PLAN'!$O$1</f>
        <v>5897.2095206124704</v>
      </c>
      <c r="P57" s="83">
        <f>'bezirksw Umlage § 2 PLAN'!I57*'Umlage Gesamt § 2 PLAN'!$P$1</f>
        <v>162909.0371545149</v>
      </c>
      <c r="Q57" s="83">
        <f>'bezirksw Umlage § 2 PLAN'!J57*'Umlage Gesamt § 2 PLAN'!$Q$1</f>
        <v>15175.916594133929</v>
      </c>
      <c r="R57" s="83">
        <f>'bezirksw Umlage § 2 PLAN'!K57*'Umlage Gesamt § 2 PLAN'!$R$1</f>
        <v>57971.845868765689</v>
      </c>
      <c r="S57" s="83">
        <f>'bezirksw Umlage § 2 PLAN'!L57*'Umlage Gesamt § 2 PLAN'!$S$1</f>
        <v>589.52113074631586</v>
      </c>
      <c r="T57" s="83">
        <f>'bezirksw Umlage § 2 PLAN'!M57*'Umlage Gesamt § 2 PLAN'!$T$1</f>
        <v>342.1458170201206</v>
      </c>
      <c r="V57" s="83">
        <f t="shared" si="3"/>
        <v>1562.9837112761636</v>
      </c>
      <c r="W57" s="83">
        <f t="shared" si="3"/>
        <v>64089.27943345211</v>
      </c>
      <c r="X57" s="83">
        <f t="shared" si="3"/>
        <v>6565.2932366225241</v>
      </c>
      <c r="Y57" s="83">
        <f t="shared" si="3"/>
        <v>183398.00633854058</v>
      </c>
      <c r="Z57" s="83">
        <f t="shared" si="3"/>
        <v>18659.601635848838</v>
      </c>
      <c r="AA57" s="83">
        <f t="shared" si="3"/>
        <v>63736.669247744343</v>
      </c>
      <c r="AB57" s="83">
        <f t="shared" si="7"/>
        <v>689.21199511917314</v>
      </c>
      <c r="AC57" s="83">
        <f t="shared" si="7"/>
        <v>405.90461423664203</v>
      </c>
      <c r="AE57" s="83">
        <f t="shared" si="4"/>
        <v>339106.95021284034</v>
      </c>
      <c r="AF57" s="83">
        <f t="shared" si="6"/>
        <v>28258.912517736695</v>
      </c>
    </row>
    <row r="58" spans="1:32" x14ac:dyDescent="0.25">
      <c r="A58" s="82">
        <v>61008</v>
      </c>
      <c r="B58" s="82" t="s">
        <v>60</v>
      </c>
      <c r="C58" s="82" t="s">
        <v>57</v>
      </c>
      <c r="D58" s="83">
        <f>'landesw Umlage § 2 PLAN'!F58*'Umlage Gesamt § 2 PLAN'!$D$1</f>
        <v>239.30572412966421</v>
      </c>
      <c r="E58" s="83">
        <f>'landesw Umlage § 2 PLAN'!G58*'Umlage Gesamt § 2 PLAN'!$E$1</f>
        <v>18391.082294805045</v>
      </c>
      <c r="F58" s="83">
        <f>'landesw Umlage § 2 PLAN'!H58*'Umlage Gesamt § 2 PLAN'!$F$1</f>
        <v>879.57971126319637</v>
      </c>
      <c r="G58" s="83">
        <f>'landesw Umlage § 2 PLAN'!I58*'Umlage Gesamt § 2 PLAN'!$G$1</f>
        <v>26975.184646911279</v>
      </c>
      <c r="H58" s="83">
        <f>'landesw Umlage § 2 PLAN'!J58*'Umlage Gesamt § 2 PLAN'!$H$1</f>
        <v>4586.5190389963063</v>
      </c>
      <c r="I58" s="83">
        <f>'landesw Umlage § 2 PLAN'!K58*'Umlage Gesamt § 2 PLAN'!$I$1</f>
        <v>7589.7998434212132</v>
      </c>
      <c r="J58" s="83">
        <f>'landesw Umlage § 2 PLAN'!L58*'Umlage Gesamt § 2 PLAN'!$J$1</f>
        <v>131.25011072614845</v>
      </c>
      <c r="K58" s="83">
        <f>'landesw Umlage § 2 PLAN'!M58*'Umlage Gesamt § 2 PLAN'!$K$1</f>
        <v>83.942989631785395</v>
      </c>
      <c r="M58" s="83">
        <f>'bezirksw Umlage § 2 PLAN'!F58*'Umlage Gesamt § 2 PLAN'!$M$1</f>
        <v>1818.47345612606</v>
      </c>
      <c r="N58" s="83">
        <f>'bezirksw Umlage § 2 PLAN'!G58*'Umlage Gesamt § 2 PLAN'!$N$1</f>
        <v>65987.01067205568</v>
      </c>
      <c r="O58" s="83">
        <f>'bezirksw Umlage § 2 PLAN'!H58*'Umlage Gesamt § 2 PLAN'!$O$1</f>
        <v>7764.0956112165277</v>
      </c>
      <c r="P58" s="83">
        <f>'bezirksw Umlage § 2 PLAN'!I58*'Umlage Gesamt § 2 PLAN'!$P$1</f>
        <v>214481.3298523461</v>
      </c>
      <c r="Q58" s="83">
        <f>'bezirksw Umlage § 2 PLAN'!J58*'Umlage Gesamt § 2 PLAN'!$Q$1</f>
        <v>19980.173167133133</v>
      </c>
      <c r="R58" s="83">
        <f>'bezirksw Umlage § 2 PLAN'!K58*'Umlage Gesamt § 2 PLAN'!$R$1</f>
        <v>76324.056744224086</v>
      </c>
      <c r="S58" s="83">
        <f>'bezirksw Umlage § 2 PLAN'!L58*'Umlage Gesamt § 2 PLAN'!$S$1</f>
        <v>776.14648215373359</v>
      </c>
      <c r="T58" s="83">
        <f>'bezirksw Umlage § 2 PLAN'!M58*'Umlage Gesamt § 2 PLAN'!$T$1</f>
        <v>450.45929384684956</v>
      </c>
      <c r="V58" s="83">
        <f t="shared" si="3"/>
        <v>2057.779180255724</v>
      </c>
      <c r="W58" s="83">
        <f t="shared" si="3"/>
        <v>84378.092966860728</v>
      </c>
      <c r="X58" s="83">
        <f t="shared" si="3"/>
        <v>8643.6753224797249</v>
      </c>
      <c r="Y58" s="83">
        <f t="shared" si="3"/>
        <v>241456.51449925738</v>
      </c>
      <c r="Z58" s="83">
        <f t="shared" si="3"/>
        <v>24566.692206129439</v>
      </c>
      <c r="AA58" s="83">
        <f t="shared" si="3"/>
        <v>83913.856587645307</v>
      </c>
      <c r="AB58" s="83">
        <f t="shared" si="7"/>
        <v>907.39659287988206</v>
      </c>
      <c r="AC58" s="83">
        <f t="shared" si="7"/>
        <v>534.4022834786349</v>
      </c>
      <c r="AE58" s="83">
        <f t="shared" si="4"/>
        <v>446458.40963898686</v>
      </c>
      <c r="AF58" s="83">
        <f t="shared" si="6"/>
        <v>37204.867469915574</v>
      </c>
    </row>
    <row r="59" spans="1:32" x14ac:dyDescent="0.25">
      <c r="A59" s="82">
        <v>61012</v>
      </c>
      <c r="B59" s="82" t="s">
        <v>61</v>
      </c>
      <c r="C59" s="82" t="s">
        <v>57</v>
      </c>
      <c r="D59" s="83">
        <f>'landesw Umlage § 2 PLAN'!F59*'Umlage Gesamt § 2 PLAN'!$D$1</f>
        <v>414.56814339029063</v>
      </c>
      <c r="E59" s="83">
        <f>'landesw Umlage § 2 PLAN'!G59*'Umlage Gesamt § 2 PLAN'!$E$1</f>
        <v>31860.319554095699</v>
      </c>
      <c r="F59" s="83">
        <f>'landesw Umlage § 2 PLAN'!H59*'Umlage Gesamt § 2 PLAN'!$F$1</f>
        <v>1523.7651718877121</v>
      </c>
      <c r="G59" s="83">
        <f>'landesw Umlage § 2 PLAN'!I59*'Umlage Gesamt § 2 PLAN'!$G$1</f>
        <v>46731.235775291825</v>
      </c>
      <c r="H59" s="83">
        <f>'landesw Umlage § 2 PLAN'!J59*'Umlage Gesamt § 2 PLAN'!$H$1</f>
        <v>7945.5879692650406</v>
      </c>
      <c r="I59" s="83">
        <f>'landesw Umlage § 2 PLAN'!K59*'Umlage Gesamt § 2 PLAN'!$I$1</f>
        <v>13148.407716675312</v>
      </c>
      <c r="J59" s="83">
        <f>'landesw Umlage § 2 PLAN'!L59*'Umlage Gesamt § 2 PLAN'!$J$1</f>
        <v>227.37489845427621</v>
      </c>
      <c r="K59" s="83">
        <f>'landesw Umlage § 2 PLAN'!M59*'Umlage Gesamt § 2 PLAN'!$K$1</f>
        <v>145.42104869762238</v>
      </c>
      <c r="M59" s="83">
        <f>'bezirksw Umlage § 2 PLAN'!F59*'Umlage Gesamt § 2 PLAN'!$M$1</f>
        <v>3150.2847132157476</v>
      </c>
      <c r="N59" s="83">
        <f>'bezirksw Umlage § 2 PLAN'!G59*'Umlage Gesamt § 2 PLAN'!$N$1</f>
        <v>114314.49290100107</v>
      </c>
      <c r="O59" s="83">
        <f>'bezirksw Umlage § 2 PLAN'!H59*'Umlage Gesamt § 2 PLAN'!$O$1</f>
        <v>13450.353995304811</v>
      </c>
      <c r="P59" s="83">
        <f>'bezirksw Umlage § 2 PLAN'!I59*'Umlage Gesamt § 2 PLAN'!$P$1</f>
        <v>371562.89107647608</v>
      </c>
      <c r="Q59" s="83">
        <f>'bezirksw Umlage § 2 PLAN'!J59*'Umlage Gesamt § 2 PLAN'!$Q$1</f>
        <v>34613.226761039739</v>
      </c>
      <c r="R59" s="83">
        <f>'bezirksw Umlage § 2 PLAN'!K59*'Umlage Gesamt § 2 PLAN'!$R$1</f>
        <v>132222.17151531106</v>
      </c>
      <c r="S59" s="83">
        <f>'bezirksw Umlage § 2 PLAN'!L59*'Umlage Gesamt § 2 PLAN'!$S$1</f>
        <v>1344.5796471255107</v>
      </c>
      <c r="T59" s="83">
        <f>'bezirksw Umlage § 2 PLAN'!M59*'Umlage Gesamt § 2 PLAN'!$T$1</f>
        <v>780.36609363261312</v>
      </c>
      <c r="V59" s="83">
        <f t="shared" si="3"/>
        <v>3564.8528566060381</v>
      </c>
      <c r="W59" s="83">
        <f t="shared" si="3"/>
        <v>146174.81245509678</v>
      </c>
      <c r="X59" s="83">
        <f t="shared" si="3"/>
        <v>14974.119167192523</v>
      </c>
      <c r="Y59" s="83">
        <f t="shared" si="3"/>
        <v>418294.12685176788</v>
      </c>
      <c r="Z59" s="83">
        <f t="shared" si="3"/>
        <v>42558.814730304781</v>
      </c>
      <c r="AA59" s="83">
        <f t="shared" si="3"/>
        <v>145370.57923198637</v>
      </c>
      <c r="AB59" s="83">
        <f t="shared" si="7"/>
        <v>1571.954545579787</v>
      </c>
      <c r="AC59" s="83">
        <f t="shared" si="7"/>
        <v>925.7871423302355</v>
      </c>
      <c r="AE59" s="83">
        <f t="shared" si="4"/>
        <v>773435.04698086437</v>
      </c>
      <c r="AF59" s="83">
        <f t="shared" si="6"/>
        <v>64452.920581738697</v>
      </c>
    </row>
    <row r="60" spans="1:32" x14ac:dyDescent="0.25">
      <c r="A60" s="82">
        <v>61013</v>
      </c>
      <c r="B60" s="82" t="s">
        <v>62</v>
      </c>
      <c r="C60" s="82" t="s">
        <v>57</v>
      </c>
      <c r="D60" s="83">
        <f>'landesw Umlage § 2 PLAN'!F60*'Umlage Gesamt § 2 PLAN'!$D$1</f>
        <v>314.32992056247826</v>
      </c>
      <c r="E60" s="83">
        <f>'landesw Umlage § 2 PLAN'!G60*'Umlage Gesamt § 2 PLAN'!$E$1</f>
        <v>24156.828917522227</v>
      </c>
      <c r="F60" s="83">
        <f>'landesw Umlage § 2 PLAN'!H60*'Umlage Gesamt § 2 PLAN'!$F$1</f>
        <v>1155.3347575585885</v>
      </c>
      <c r="G60" s="83">
        <f>'landesw Umlage § 2 PLAN'!I60*'Umlage Gesamt § 2 PLAN'!$G$1</f>
        <v>35432.113786912705</v>
      </c>
      <c r="H60" s="83">
        <f>'landesw Umlage § 2 PLAN'!J60*'Umlage Gesamt § 2 PLAN'!$H$1</f>
        <v>6024.4282514732085</v>
      </c>
      <c r="I60" s="83">
        <f>'landesw Umlage § 2 PLAN'!K60*'Umlage Gesamt § 2 PLAN'!$I$1</f>
        <v>9969.2608296115941</v>
      </c>
      <c r="J60" s="83">
        <f>'landesw Umlage § 2 PLAN'!L60*'Umlage Gesamt § 2 PLAN'!$J$1</f>
        <v>172.39803614564966</v>
      </c>
      <c r="K60" s="83">
        <f>'landesw Umlage § 2 PLAN'!M60*'Umlage Gesamt § 2 PLAN'!$K$1</f>
        <v>110.25976649200122</v>
      </c>
      <c r="M60" s="83">
        <f>'bezirksw Umlage § 2 PLAN'!F60*'Umlage Gesamt § 2 PLAN'!$M$1</f>
        <v>2388.5789572645849</v>
      </c>
      <c r="N60" s="83">
        <f>'bezirksw Umlage § 2 PLAN'!G60*'Umlage Gesamt § 2 PLAN'!$N$1</f>
        <v>86674.449172239983</v>
      </c>
      <c r="O60" s="83">
        <f>'bezirksw Umlage § 2 PLAN'!H60*'Umlage Gesamt § 2 PLAN'!$O$1</f>
        <v>10198.199669435551</v>
      </c>
      <c r="P60" s="83">
        <f>'bezirksw Umlage § 2 PLAN'!I60*'Umlage Gesamt § 2 PLAN'!$P$1</f>
        <v>281722.88657037413</v>
      </c>
      <c r="Q60" s="83">
        <f>'bezirksw Umlage § 2 PLAN'!J60*'Umlage Gesamt § 2 PLAN'!$Q$1</f>
        <v>26244.112075842342</v>
      </c>
      <c r="R60" s="83">
        <f>'bezirksw Umlage § 2 PLAN'!K60*'Umlage Gesamt § 2 PLAN'!$R$1</f>
        <v>100252.23918345934</v>
      </c>
      <c r="S60" s="83">
        <f>'bezirksw Umlage § 2 PLAN'!L60*'Umlage Gesamt § 2 PLAN'!$S$1</f>
        <v>1019.4744106833011</v>
      </c>
      <c r="T60" s="83">
        <f>'bezirksw Umlage § 2 PLAN'!M60*'Umlage Gesamt § 2 PLAN'!$T$1</f>
        <v>591.68176844274024</v>
      </c>
      <c r="V60" s="83">
        <f t="shared" si="3"/>
        <v>2702.9088778270634</v>
      </c>
      <c r="W60" s="83">
        <f t="shared" si="3"/>
        <v>110831.27808976221</v>
      </c>
      <c r="X60" s="83">
        <f t="shared" si="3"/>
        <v>11353.53442699414</v>
      </c>
      <c r="Y60" s="83">
        <f t="shared" si="3"/>
        <v>317155.00035728683</v>
      </c>
      <c r="Z60" s="83">
        <f t="shared" si="3"/>
        <v>32268.54032731555</v>
      </c>
      <c r="AA60" s="83">
        <f t="shared" si="3"/>
        <v>110221.50001307094</v>
      </c>
      <c r="AB60" s="83">
        <f t="shared" si="7"/>
        <v>1191.8724468289508</v>
      </c>
      <c r="AC60" s="83">
        <f t="shared" si="7"/>
        <v>701.94153493474141</v>
      </c>
      <c r="AE60" s="83">
        <f t="shared" si="4"/>
        <v>586426.57607402047</v>
      </c>
      <c r="AF60" s="83">
        <f t="shared" si="6"/>
        <v>48868.881339501706</v>
      </c>
    </row>
    <row r="61" spans="1:32" x14ac:dyDescent="0.25">
      <c r="A61" s="82">
        <v>61016</v>
      </c>
      <c r="B61" s="82" t="s">
        <v>63</v>
      </c>
      <c r="C61" s="82" t="s">
        <v>57</v>
      </c>
      <c r="D61" s="83">
        <f>'landesw Umlage § 2 PLAN'!F61*'Umlage Gesamt § 2 PLAN'!$D$1</f>
        <v>272.4678881799685</v>
      </c>
      <c r="E61" s="83">
        <f>'landesw Umlage § 2 PLAN'!G61*'Umlage Gesamt § 2 PLAN'!$E$1</f>
        <v>20939.655214826431</v>
      </c>
      <c r="F61" s="83">
        <f>'landesw Umlage § 2 PLAN'!H61*'Umlage Gesamt § 2 PLAN'!$F$1</f>
        <v>1001.4688419403411</v>
      </c>
      <c r="G61" s="83">
        <f>'landesw Umlage § 2 PLAN'!I61*'Umlage Gesamt § 2 PLAN'!$G$1</f>
        <v>30713.312942009725</v>
      </c>
      <c r="H61" s="83">
        <f>'landesw Umlage § 2 PLAN'!J61*'Umlage Gesamt § 2 PLAN'!$H$1</f>
        <v>5222.1030700269512</v>
      </c>
      <c r="I61" s="83">
        <f>'landesw Umlage § 2 PLAN'!K61*'Umlage Gesamt § 2 PLAN'!$I$1</f>
        <v>8641.5681971950289</v>
      </c>
      <c r="J61" s="83">
        <f>'landesw Umlage § 2 PLAN'!L61*'Umlage Gesamt § 2 PLAN'!$J$1</f>
        <v>149.43829957683712</v>
      </c>
      <c r="K61" s="83">
        <f>'landesw Umlage § 2 PLAN'!M61*'Umlage Gesamt § 2 PLAN'!$K$1</f>
        <v>95.575520375320536</v>
      </c>
      <c r="M61" s="83">
        <f>'bezirksw Umlage § 2 PLAN'!F61*'Umlage Gesamt § 2 PLAN'!$M$1</f>
        <v>2070.4712522193167</v>
      </c>
      <c r="N61" s="83">
        <f>'bezirksw Umlage § 2 PLAN'!G61*'Umlage Gesamt § 2 PLAN'!$N$1</f>
        <v>75131.2636190107</v>
      </c>
      <c r="O61" s="83">
        <f>'bezirksw Umlage § 2 PLAN'!H61*'Umlage Gesamt § 2 PLAN'!$O$1</f>
        <v>8840.0172729227961</v>
      </c>
      <c r="P61" s="83">
        <f>'bezirksw Umlage § 2 PLAN'!I61*'Umlage Gesamt § 2 PLAN'!$P$1</f>
        <v>244203.41473836009</v>
      </c>
      <c r="Q61" s="83">
        <f>'bezirksw Umlage § 2 PLAN'!J61*'Umlage Gesamt § 2 PLAN'!$Q$1</f>
        <v>22748.956833849537</v>
      </c>
      <c r="R61" s="83">
        <f>'bezirksw Umlage § 2 PLAN'!K61*'Umlage Gesamt § 2 PLAN'!$R$1</f>
        <v>86900.781976944665</v>
      </c>
      <c r="S61" s="83">
        <f>'bezirksw Umlage § 2 PLAN'!L61*'Umlage Gesamt § 2 PLAN'!$S$1</f>
        <v>883.70219174596446</v>
      </c>
      <c r="T61" s="83">
        <f>'bezirksw Umlage § 2 PLAN'!M61*'Umlage Gesamt § 2 PLAN'!$T$1</f>
        <v>512.88239323096377</v>
      </c>
      <c r="V61" s="83">
        <f t="shared" si="3"/>
        <v>2342.9391403992854</v>
      </c>
      <c r="W61" s="83">
        <f t="shared" si="3"/>
        <v>96070.918833837131</v>
      </c>
      <c r="X61" s="83">
        <f t="shared" si="3"/>
        <v>9841.4861148631371</v>
      </c>
      <c r="Y61" s="83">
        <f t="shared" si="3"/>
        <v>274916.7276803698</v>
      </c>
      <c r="Z61" s="83">
        <f t="shared" si="3"/>
        <v>27971.059903876489</v>
      </c>
      <c r="AA61" s="83">
        <f t="shared" si="3"/>
        <v>95542.35017413969</v>
      </c>
      <c r="AB61" s="83">
        <f t="shared" si="7"/>
        <v>1033.1404913228016</v>
      </c>
      <c r="AC61" s="83">
        <f t="shared" si="7"/>
        <v>608.45791360628436</v>
      </c>
      <c r="AE61" s="83">
        <f t="shared" si="4"/>
        <v>508327.08025241463</v>
      </c>
      <c r="AF61" s="83">
        <f t="shared" si="6"/>
        <v>42360.59002103455</v>
      </c>
    </row>
    <row r="62" spans="1:32" x14ac:dyDescent="0.25">
      <c r="A62" s="82">
        <v>61017</v>
      </c>
      <c r="B62" s="82" t="s">
        <v>64</v>
      </c>
      <c r="C62" s="82" t="s">
        <v>57</v>
      </c>
      <c r="D62" s="83">
        <f>'landesw Umlage § 2 PLAN'!F62*'Umlage Gesamt § 2 PLAN'!$D$1</f>
        <v>192.49699541434825</v>
      </c>
      <c r="E62" s="83">
        <f>'landesw Umlage § 2 PLAN'!G62*'Umlage Gesamt § 2 PLAN'!$E$1</f>
        <v>14793.745937517851</v>
      </c>
      <c r="F62" s="83">
        <f>'landesw Umlage § 2 PLAN'!H62*'Umlage Gesamt § 2 PLAN'!$F$1</f>
        <v>707.53197509744359</v>
      </c>
      <c r="G62" s="83">
        <f>'landesw Umlage § 2 PLAN'!I62*'Umlage Gesamt § 2 PLAN'!$G$1</f>
        <v>21698.778891156497</v>
      </c>
      <c r="H62" s="83">
        <f>'landesw Umlage § 2 PLAN'!J62*'Umlage Gesamt § 2 PLAN'!$H$1</f>
        <v>3689.3857747385587</v>
      </c>
      <c r="I62" s="83">
        <f>'landesw Umlage § 2 PLAN'!K62*'Umlage Gesamt § 2 PLAN'!$I$1</f>
        <v>6105.2182139330944</v>
      </c>
      <c r="J62" s="83">
        <f>'landesw Umlage § 2 PLAN'!L62*'Umlage Gesamt § 2 PLAN'!$J$1</f>
        <v>105.57729889024512</v>
      </c>
      <c r="K62" s="83">
        <f>'landesw Umlage § 2 PLAN'!M62*'Umlage Gesamt § 2 PLAN'!$K$1</f>
        <v>67.523555272171791</v>
      </c>
      <c r="M62" s="83">
        <f>'bezirksw Umlage § 2 PLAN'!F62*'Umlage Gesamt § 2 PLAN'!$M$1</f>
        <v>1462.7760276864192</v>
      </c>
      <c r="N62" s="83">
        <f>'bezirksw Umlage § 2 PLAN'!G62*'Umlage Gesamt § 2 PLAN'!$N$1</f>
        <v>53079.805495428511</v>
      </c>
      <c r="O62" s="83">
        <f>'bezirksw Umlage § 2 PLAN'!H62*'Umlage Gesamt § 2 PLAN'!$O$1</f>
        <v>6245.4213442011178</v>
      </c>
      <c r="P62" s="83">
        <f>'bezirksw Umlage § 2 PLAN'!I62*'Umlage Gesamt § 2 PLAN'!$P$1</f>
        <v>172528.30754135927</v>
      </c>
      <c r="Q62" s="83">
        <f>'bezirksw Umlage § 2 PLAN'!J62*'Umlage Gesamt § 2 PLAN'!$Q$1</f>
        <v>16072.007121933893</v>
      </c>
      <c r="R62" s="83">
        <f>'bezirksw Umlage § 2 PLAN'!K62*'Umlage Gesamt § 2 PLAN'!$R$1</f>
        <v>61394.902501941993</v>
      </c>
      <c r="S62" s="83">
        <f>'bezirksw Umlage § 2 PLAN'!L62*'Umlage Gesamt § 2 PLAN'!$S$1</f>
        <v>624.33051427995292</v>
      </c>
      <c r="T62" s="83">
        <f>'bezirksw Umlage § 2 PLAN'!M62*'Umlage Gesamt § 2 PLAN'!$T$1</f>
        <v>362.34846006025299</v>
      </c>
      <c r="V62" s="83">
        <f t="shared" si="3"/>
        <v>1655.2730231007674</v>
      </c>
      <c r="W62" s="83">
        <f t="shared" si="3"/>
        <v>67873.551432946362</v>
      </c>
      <c r="X62" s="83">
        <f t="shared" si="3"/>
        <v>6952.9533192985618</v>
      </c>
      <c r="Y62" s="83">
        <f t="shared" si="3"/>
        <v>194227.08643251576</v>
      </c>
      <c r="Z62" s="83">
        <f t="shared" si="3"/>
        <v>19761.392896672452</v>
      </c>
      <c r="AA62" s="83">
        <f t="shared" si="3"/>
        <v>67500.120715875091</v>
      </c>
      <c r="AB62" s="83">
        <f t="shared" si="7"/>
        <v>729.9078131701981</v>
      </c>
      <c r="AC62" s="83">
        <f t="shared" si="7"/>
        <v>429.87201533242478</v>
      </c>
      <c r="AE62" s="83">
        <f t="shared" si="4"/>
        <v>359130.1576489117</v>
      </c>
      <c r="AF62" s="83">
        <f t="shared" si="6"/>
        <v>29927.513137409307</v>
      </c>
    </row>
    <row r="63" spans="1:32" x14ac:dyDescent="0.25">
      <c r="A63" s="82">
        <v>61019</v>
      </c>
      <c r="B63" s="82" t="s">
        <v>65</v>
      </c>
      <c r="C63" s="82" t="s">
        <v>57</v>
      </c>
      <c r="D63" s="83">
        <f>'landesw Umlage § 2 PLAN'!F63*'Umlage Gesamt § 2 PLAN'!$D$1</f>
        <v>237.25168002337625</v>
      </c>
      <c r="E63" s="83">
        <f>'landesw Umlage § 2 PLAN'!G63*'Umlage Gesamt § 2 PLAN'!$E$1</f>
        <v>18233.225250919902</v>
      </c>
      <c r="F63" s="83">
        <f>'landesw Umlage § 2 PLAN'!H63*'Umlage Gesamt § 2 PLAN'!$F$1</f>
        <v>872.02997325128104</v>
      </c>
      <c r="G63" s="83">
        <f>'landesw Umlage § 2 PLAN'!I63*'Umlage Gesamt § 2 PLAN'!$G$1</f>
        <v>26743.647272527389</v>
      </c>
      <c r="H63" s="83">
        <f>'landesw Umlage § 2 PLAN'!J63*'Umlage Gesamt § 2 PLAN'!$H$1</f>
        <v>4547.1513538534164</v>
      </c>
      <c r="I63" s="83">
        <f>'landesw Umlage § 2 PLAN'!K63*'Umlage Gesamt § 2 PLAN'!$I$1</f>
        <v>7524.6539565311959</v>
      </c>
      <c r="J63" s="83">
        <f>'landesw Umlage § 2 PLAN'!L63*'Umlage Gesamt § 2 PLAN'!$J$1</f>
        <v>130.12354546170616</v>
      </c>
      <c r="K63" s="83">
        <f>'landesw Umlage § 2 PLAN'!M63*'Umlage Gesamt § 2 PLAN'!$K$1</f>
        <v>83.222477810580756</v>
      </c>
      <c r="M63" s="83">
        <f>'bezirksw Umlage § 2 PLAN'!F63*'Umlage Gesamt § 2 PLAN'!$M$1</f>
        <v>1802.8648671607043</v>
      </c>
      <c r="N63" s="83">
        <f>'bezirksw Umlage § 2 PLAN'!G63*'Umlage Gesamt § 2 PLAN'!$N$1</f>
        <v>65420.621251763099</v>
      </c>
      <c r="O63" s="83">
        <f>'bezirksw Umlage § 2 PLAN'!H63*'Umlage Gesamt § 2 PLAN'!$O$1</f>
        <v>7697.4536832439471</v>
      </c>
      <c r="P63" s="83">
        <f>'bezirksw Umlage § 2 PLAN'!I63*'Umlage Gesamt § 2 PLAN'!$P$1</f>
        <v>212640.36214004306</v>
      </c>
      <c r="Q63" s="83">
        <f>'bezirksw Umlage § 2 PLAN'!J63*'Umlage Gesamt § 2 PLAN'!$Q$1</f>
        <v>19808.676404630594</v>
      </c>
      <c r="R63" s="83">
        <f>'bezirksw Umlage § 2 PLAN'!K63*'Umlage Gesamt § 2 PLAN'!$R$1</f>
        <v>75668.94086894099</v>
      </c>
      <c r="S63" s="83">
        <f>'bezirksw Umlage § 2 PLAN'!L63*'Umlage Gesamt § 2 PLAN'!$S$1</f>
        <v>769.48454745458639</v>
      </c>
      <c r="T63" s="83">
        <f>'bezirksw Umlage § 2 PLAN'!M63*'Umlage Gesamt § 2 PLAN'!$T$1</f>
        <v>446.59284534874587</v>
      </c>
      <c r="V63" s="83">
        <f t="shared" si="3"/>
        <v>2040.1165471840804</v>
      </c>
      <c r="W63" s="83">
        <f t="shared" si="3"/>
        <v>83653.846502683009</v>
      </c>
      <c r="X63" s="83">
        <f t="shared" si="3"/>
        <v>8569.4836564952275</v>
      </c>
      <c r="Y63" s="83">
        <f t="shared" si="3"/>
        <v>239384.00941257045</v>
      </c>
      <c r="Z63" s="83">
        <f t="shared" si="3"/>
        <v>24355.827758484011</v>
      </c>
      <c r="AA63" s="83">
        <f t="shared" si="3"/>
        <v>83193.594825472188</v>
      </c>
      <c r="AB63" s="83">
        <f t="shared" si="7"/>
        <v>899.60809291629255</v>
      </c>
      <c r="AC63" s="83">
        <f t="shared" si="7"/>
        <v>529.81532315932668</v>
      </c>
      <c r="AE63" s="83">
        <f t="shared" si="4"/>
        <v>442626.30211896461</v>
      </c>
      <c r="AF63" s="83">
        <f t="shared" si="6"/>
        <v>36885.525176580384</v>
      </c>
    </row>
    <row r="64" spans="1:32" x14ac:dyDescent="0.25">
      <c r="A64" s="82">
        <v>61020</v>
      </c>
      <c r="B64" s="82" t="s">
        <v>66</v>
      </c>
      <c r="C64" s="82" t="s">
        <v>57</v>
      </c>
      <c r="D64" s="83">
        <f>'landesw Umlage § 2 PLAN'!F64*'Umlage Gesamt § 2 PLAN'!$D$1</f>
        <v>216.03075453870835</v>
      </c>
      <c r="E64" s="83">
        <f>'landesw Umlage § 2 PLAN'!G64*'Umlage Gesamt § 2 PLAN'!$E$1</f>
        <v>16602.358340486171</v>
      </c>
      <c r="F64" s="83">
        <f>'landesw Umlage § 2 PLAN'!H64*'Umlage Gesamt § 2 PLAN'!$F$1</f>
        <v>794.03143987550459</v>
      </c>
      <c r="G64" s="83">
        <f>'landesw Umlage § 2 PLAN'!I64*'Umlage Gesamt § 2 PLAN'!$G$1</f>
        <v>24351.567495041189</v>
      </c>
      <c r="H64" s="83">
        <f>'landesw Umlage § 2 PLAN'!J64*'Umlage Gesamt § 2 PLAN'!$H$1</f>
        <v>4140.432379142163</v>
      </c>
      <c r="I64" s="83">
        <f>'landesw Umlage § 2 PLAN'!K64*'Umlage Gesamt § 2 PLAN'!$I$1</f>
        <v>6851.6129020116805</v>
      </c>
      <c r="J64" s="83">
        <f>'landesw Umlage § 2 PLAN'!L64*'Umlage Gesamt § 2 PLAN'!$J$1</f>
        <v>118.48467292865777</v>
      </c>
      <c r="K64" s="83">
        <f>'landesw Umlage § 2 PLAN'!M64*'Umlage Gesamt § 2 PLAN'!$K$1</f>
        <v>75.778661184735356</v>
      </c>
      <c r="M64" s="83">
        <f>'bezirksw Umlage § 2 PLAN'!F64*'Umlage Gesamt § 2 PLAN'!$M$1</f>
        <v>1641.6080069303641</v>
      </c>
      <c r="N64" s="83">
        <f>'bezirksw Umlage § 2 PLAN'!G64*'Umlage Gesamt § 2 PLAN'!$N$1</f>
        <v>59569.087856477738</v>
      </c>
      <c r="O64" s="83">
        <f>'bezirksw Umlage § 2 PLAN'!H64*'Umlage Gesamt § 2 PLAN'!$O$1</f>
        <v>7008.9565943394236</v>
      </c>
      <c r="P64" s="83">
        <f>'bezirksw Umlage § 2 PLAN'!I64*'Umlage Gesamt § 2 PLAN'!$P$1</f>
        <v>193620.79068932863</v>
      </c>
      <c r="Q64" s="83">
        <f>'bezirksw Umlage § 2 PLAN'!J64*'Umlage Gesamt § 2 PLAN'!$Q$1</f>
        <v>18036.893604647274</v>
      </c>
      <c r="R64" s="83">
        <f>'bezirksw Umlage § 2 PLAN'!K64*'Umlage Gesamt § 2 PLAN'!$R$1</f>
        <v>68900.748730005143</v>
      </c>
      <c r="S64" s="83">
        <f>'bezirksw Umlage § 2 PLAN'!L64*'Umlage Gesamt § 2 PLAN'!$S$1</f>
        <v>700.65816763072894</v>
      </c>
      <c r="T64" s="83">
        <f>'bezirksw Umlage § 2 PLAN'!M64*'Umlage Gesamt § 2 PLAN'!$T$1</f>
        <v>406.64744436276442</v>
      </c>
      <c r="V64" s="83">
        <f t="shared" si="3"/>
        <v>1857.6387614690725</v>
      </c>
      <c r="W64" s="83">
        <f t="shared" si="3"/>
        <v>76171.446196963909</v>
      </c>
      <c r="X64" s="83">
        <f t="shared" si="3"/>
        <v>7802.9880342149281</v>
      </c>
      <c r="Y64" s="83">
        <f t="shared" si="3"/>
        <v>217972.3581843698</v>
      </c>
      <c r="Z64" s="83">
        <f t="shared" si="3"/>
        <v>22177.325983789437</v>
      </c>
      <c r="AA64" s="83">
        <f t="shared" si="3"/>
        <v>75752.361632016822</v>
      </c>
      <c r="AB64" s="83">
        <f t="shared" si="7"/>
        <v>819.14284055938674</v>
      </c>
      <c r="AC64" s="83">
        <f t="shared" si="7"/>
        <v>482.42610554749979</v>
      </c>
      <c r="AE64" s="83">
        <f t="shared" si="4"/>
        <v>403035.68773893092</v>
      </c>
      <c r="AF64" s="83">
        <f t="shared" si="6"/>
        <v>33586.307311577577</v>
      </c>
    </row>
    <row r="65" spans="1:32" x14ac:dyDescent="0.25">
      <c r="A65" s="82">
        <v>61021</v>
      </c>
      <c r="B65" s="82" t="s">
        <v>67</v>
      </c>
      <c r="C65" s="82" t="s">
        <v>57</v>
      </c>
      <c r="D65" s="83">
        <f>'landesw Umlage § 2 PLAN'!F65*'Umlage Gesamt § 2 PLAN'!$D$1</f>
        <v>550.93573510101646</v>
      </c>
      <c r="E65" s="83">
        <f>'landesw Umlage § 2 PLAN'!G65*'Umlage Gesamt § 2 PLAN'!$E$1</f>
        <v>42340.418225439804</v>
      </c>
      <c r="F65" s="83">
        <f>'landesw Umlage § 2 PLAN'!H65*'Umlage Gesamt § 2 PLAN'!$F$1</f>
        <v>2024.9908211228581</v>
      </c>
      <c r="G65" s="83">
        <f>'landesw Umlage § 2 PLAN'!I65*'Umlage Gesamt § 2 PLAN'!$G$1</f>
        <v>62102.957365445996</v>
      </c>
      <c r="H65" s="83">
        <f>'landesw Umlage § 2 PLAN'!J65*'Umlage Gesamt § 2 PLAN'!$H$1</f>
        <v>10559.200986496617</v>
      </c>
      <c r="I65" s="83">
        <f>'landesw Umlage § 2 PLAN'!K65*'Umlage Gesamt § 2 PLAN'!$I$1</f>
        <v>17473.430571761695</v>
      </c>
      <c r="J65" s="83">
        <f>'landesw Umlage § 2 PLAN'!L65*'Umlage Gesamt § 2 PLAN'!$J$1</f>
        <v>302.16734889224847</v>
      </c>
      <c r="K65" s="83">
        <f>'landesw Umlage § 2 PLAN'!M65*'Umlage Gesamt § 2 PLAN'!$K$1</f>
        <v>193.25568942223191</v>
      </c>
      <c r="M65" s="83">
        <f>'bezirksw Umlage § 2 PLAN'!F65*'Umlage Gesamt § 2 PLAN'!$M$1</f>
        <v>4186.5359215964809</v>
      </c>
      <c r="N65" s="83">
        <f>'bezirksw Umlage § 2 PLAN'!G65*'Umlage Gesamt § 2 PLAN'!$N$1</f>
        <v>151916.9771803261</v>
      </c>
      <c r="O65" s="83">
        <f>'bezirksw Umlage § 2 PLAN'!H65*'Umlage Gesamt § 2 PLAN'!$O$1</f>
        <v>17874.698729071955</v>
      </c>
      <c r="P65" s="83">
        <f>'bezirksw Umlage § 2 PLAN'!I65*'Umlage Gesamt § 2 PLAN'!$P$1</f>
        <v>493784.38212209137</v>
      </c>
      <c r="Q65" s="83">
        <f>'bezirksw Umlage § 2 PLAN'!J65*'Umlage Gesamt § 2 PLAN'!$Q$1</f>
        <v>45998.863718427769</v>
      </c>
      <c r="R65" s="83">
        <f>'bezirksw Umlage § 2 PLAN'!K65*'Umlage Gesamt § 2 PLAN'!$R$1</f>
        <v>175715.18801400176</v>
      </c>
      <c r="S65" s="83">
        <f>'bezirksw Umlage § 2 PLAN'!L65*'Umlage Gesamt § 2 PLAN'!$S$1</f>
        <v>1786.86420580455</v>
      </c>
      <c r="T65" s="83">
        <f>'bezirksw Umlage § 2 PLAN'!M65*'Umlage Gesamt § 2 PLAN'!$T$1</f>
        <v>1037.0588630555674</v>
      </c>
      <c r="V65" s="83">
        <f t="shared" si="3"/>
        <v>4737.4716566974976</v>
      </c>
      <c r="W65" s="83">
        <f t="shared" si="3"/>
        <v>194257.39540576591</v>
      </c>
      <c r="X65" s="83">
        <f t="shared" si="3"/>
        <v>19899.689550194813</v>
      </c>
      <c r="Y65" s="83">
        <f t="shared" si="3"/>
        <v>555887.33948753739</v>
      </c>
      <c r="Z65" s="83">
        <f t="shared" si="3"/>
        <v>56558.064704924385</v>
      </c>
      <c r="AA65" s="83">
        <f t="shared" si="3"/>
        <v>193188.61858576344</v>
      </c>
      <c r="AB65" s="83">
        <f t="shared" si="7"/>
        <v>2089.0315546967986</v>
      </c>
      <c r="AC65" s="83">
        <f t="shared" si="7"/>
        <v>1230.3145524777992</v>
      </c>
      <c r="AE65" s="83">
        <f t="shared" si="4"/>
        <v>1027847.9254980581</v>
      </c>
      <c r="AF65" s="83">
        <f t="shared" si="6"/>
        <v>85653.993791504836</v>
      </c>
    </row>
    <row r="66" spans="1:32" x14ac:dyDescent="0.25">
      <c r="A66" s="82">
        <v>61024</v>
      </c>
      <c r="B66" s="82" t="s">
        <v>68</v>
      </c>
      <c r="C66" s="82" t="s">
        <v>57</v>
      </c>
      <c r="D66" s="83">
        <f>'landesw Umlage § 2 PLAN'!F66*'Umlage Gesamt § 2 PLAN'!$D$1</f>
        <v>278.22897775169099</v>
      </c>
      <c r="E66" s="83">
        <f>'landesw Umlage § 2 PLAN'!G66*'Umlage Gesamt § 2 PLAN'!$E$1</f>
        <v>21382.405478350771</v>
      </c>
      <c r="F66" s="83">
        <f>'landesw Umlage § 2 PLAN'!H66*'Umlage Gesamt § 2 PLAN'!$F$1</f>
        <v>1022.6440040493404</v>
      </c>
      <c r="G66" s="83">
        <f>'landesw Umlage § 2 PLAN'!I66*'Umlage Gesamt § 2 PLAN'!$G$1</f>
        <v>31362.718448417108</v>
      </c>
      <c r="H66" s="83">
        <f>'landesw Umlage § 2 PLAN'!J66*'Umlage Gesamt § 2 PLAN'!$H$1</f>
        <v>5332.5197644130467</v>
      </c>
      <c r="I66" s="83">
        <f>'landesw Umlage § 2 PLAN'!K66*'Umlage Gesamt § 2 PLAN'!$I$1</f>
        <v>8824.2864204570142</v>
      </c>
      <c r="J66" s="83">
        <f>'landesw Umlage § 2 PLAN'!L66*'Umlage Gesamt § 2 PLAN'!$J$1</f>
        <v>152.59803863841566</v>
      </c>
      <c r="K66" s="83">
        <f>'landesw Umlage § 2 PLAN'!M66*'Umlage Gesamt § 2 PLAN'!$K$1</f>
        <v>97.596379190736329</v>
      </c>
      <c r="M66" s="83">
        <f>'bezirksw Umlage § 2 PLAN'!F66*'Umlage Gesamt § 2 PLAN'!$M$1</f>
        <v>2114.2495132811609</v>
      </c>
      <c r="N66" s="83">
        <f>'bezirksw Umlage § 2 PLAN'!G66*'Umlage Gesamt § 2 PLAN'!$N$1</f>
        <v>76719.846927807535</v>
      </c>
      <c r="O66" s="83">
        <f>'bezirksw Umlage § 2 PLAN'!H66*'Umlage Gesamt § 2 PLAN'!$O$1</f>
        <v>9026.9315242317207</v>
      </c>
      <c r="P66" s="83">
        <f>'bezirksw Umlage § 2 PLAN'!I66*'Umlage Gesamt § 2 PLAN'!$P$1</f>
        <v>249366.87732261495</v>
      </c>
      <c r="Q66" s="83">
        <f>'bezirksw Umlage § 2 PLAN'!J66*'Umlage Gesamt § 2 PLAN'!$Q$1</f>
        <v>23229.963160350995</v>
      </c>
      <c r="R66" s="83">
        <f>'bezirksw Umlage § 2 PLAN'!K66*'Umlage Gesamt § 2 PLAN'!$R$1</f>
        <v>88738.221214889752</v>
      </c>
      <c r="S66" s="83">
        <f>'bezirksw Umlage § 2 PLAN'!L66*'Umlage Gesamt § 2 PLAN'!$S$1</f>
        <v>902.38728346588618</v>
      </c>
      <c r="T66" s="83">
        <f>'bezirksw Umlage § 2 PLAN'!M66*'Umlage Gesamt § 2 PLAN'!$T$1</f>
        <v>523.72683228358096</v>
      </c>
      <c r="V66" s="83">
        <f t="shared" si="3"/>
        <v>2392.4784910328517</v>
      </c>
      <c r="W66" s="83">
        <f t="shared" si="3"/>
        <v>98102.25240615831</v>
      </c>
      <c r="X66" s="83">
        <f t="shared" si="3"/>
        <v>10049.575528281061</v>
      </c>
      <c r="Y66" s="83">
        <f t="shared" si="3"/>
        <v>280729.59577103204</v>
      </c>
      <c r="Z66" s="83">
        <f t="shared" si="3"/>
        <v>28562.482924764041</v>
      </c>
      <c r="AA66" s="83">
        <f t="shared" si="3"/>
        <v>97562.507635346759</v>
      </c>
      <c r="AB66" s="83">
        <f t="shared" si="7"/>
        <v>1054.9853221043018</v>
      </c>
      <c r="AC66" s="83">
        <f t="shared" si="7"/>
        <v>621.3232114743173</v>
      </c>
      <c r="AE66" s="83">
        <f t="shared" si="4"/>
        <v>519075.20129019371</v>
      </c>
      <c r="AF66" s="83">
        <f t="shared" si="6"/>
        <v>43256.266774182812</v>
      </c>
    </row>
    <row r="67" spans="1:32" x14ac:dyDescent="0.25">
      <c r="A67" s="82">
        <v>61027</v>
      </c>
      <c r="B67" s="82" t="s">
        <v>69</v>
      </c>
      <c r="C67" s="82" t="s">
        <v>57</v>
      </c>
      <c r="D67" s="83">
        <f>'landesw Umlage § 2 PLAN'!F67*'Umlage Gesamt § 2 PLAN'!$D$1</f>
        <v>226.00805801221642</v>
      </c>
      <c r="E67" s="83">
        <f>'landesw Umlage § 2 PLAN'!G67*'Umlage Gesamt § 2 PLAN'!$E$1</f>
        <v>17369.132348625266</v>
      </c>
      <c r="F67" s="83">
        <f>'landesw Umlage § 2 PLAN'!H67*'Umlage Gesamt § 2 PLAN'!$F$1</f>
        <v>830.70349918511999</v>
      </c>
      <c r="G67" s="83">
        <f>'landesw Umlage § 2 PLAN'!I67*'Umlage Gesamt § 2 PLAN'!$G$1</f>
        <v>25476.235968622372</v>
      </c>
      <c r="H67" s="83">
        <f>'landesw Umlage § 2 PLAN'!J67*'Umlage Gesamt § 2 PLAN'!$H$1</f>
        <v>4331.6567742355865</v>
      </c>
      <c r="I67" s="83">
        <f>'landesw Umlage § 2 PLAN'!K67*'Umlage Gesamt § 2 PLAN'!$I$1</f>
        <v>7168.0522041487511</v>
      </c>
      <c r="J67" s="83">
        <f>'landesw Umlage § 2 PLAN'!L67*'Umlage Gesamt § 2 PLAN'!$J$1</f>
        <v>123.95684535749936</v>
      </c>
      <c r="K67" s="83">
        <f>'landesw Umlage § 2 PLAN'!M67*'Umlage Gesamt § 2 PLAN'!$K$1</f>
        <v>79.278471668065308</v>
      </c>
      <c r="M67" s="83">
        <f>'bezirksw Umlage § 2 PLAN'!F67*'Umlage Gesamt § 2 PLAN'!$M$1</f>
        <v>1717.4250881818682</v>
      </c>
      <c r="N67" s="83">
        <f>'bezirksw Umlage § 2 PLAN'!G67*'Umlage Gesamt § 2 PLAN'!$N$1</f>
        <v>62320.264967594325</v>
      </c>
      <c r="O67" s="83">
        <f>'bezirksw Umlage § 2 PLAN'!H67*'Umlage Gesamt § 2 PLAN'!$O$1</f>
        <v>7332.6627588792498</v>
      </c>
      <c r="P67" s="83">
        <f>'bezirksw Umlage § 2 PLAN'!I67*'Umlage Gesamt § 2 PLAN'!$P$1</f>
        <v>202563.09796225847</v>
      </c>
      <c r="Q67" s="83">
        <f>'bezirksw Umlage § 2 PLAN'!J67*'Umlage Gesamt § 2 PLAN'!$Q$1</f>
        <v>18869.921113148139</v>
      </c>
      <c r="R67" s="83">
        <f>'bezirksw Umlage § 2 PLAN'!K67*'Umlage Gesamt § 2 PLAN'!$R$1</f>
        <v>72082.905275720535</v>
      </c>
      <c r="S67" s="83">
        <f>'bezirksw Umlage § 2 PLAN'!L67*'Umlage Gesamt § 2 PLAN'!$S$1</f>
        <v>733.01781561034693</v>
      </c>
      <c r="T67" s="83">
        <f>'bezirksw Umlage § 2 PLAN'!M67*'Umlage Gesamt § 2 PLAN'!$T$1</f>
        <v>425.42831178044872</v>
      </c>
      <c r="V67" s="83">
        <f t="shared" ref="V67:AC107" si="8">D67+M67</f>
        <v>1943.4331461940847</v>
      </c>
      <c r="W67" s="83">
        <f t="shared" si="8"/>
        <v>79689.397316219591</v>
      </c>
      <c r="X67" s="83">
        <f t="shared" si="8"/>
        <v>8163.3662580643695</v>
      </c>
      <c r="Y67" s="83">
        <f t="shared" si="8"/>
        <v>228039.33393088085</v>
      </c>
      <c r="Z67" s="83">
        <f t="shared" si="8"/>
        <v>23201.577887383726</v>
      </c>
      <c r="AA67" s="83">
        <f t="shared" si="8"/>
        <v>79250.957479869292</v>
      </c>
      <c r="AB67" s="83">
        <f t="shared" si="7"/>
        <v>856.97466096784626</v>
      </c>
      <c r="AC67" s="83">
        <f t="shared" si="7"/>
        <v>504.70678344851405</v>
      </c>
      <c r="AE67" s="83">
        <f t="shared" si="4"/>
        <v>421649.7474630283</v>
      </c>
      <c r="AF67" s="83">
        <f t="shared" si="6"/>
        <v>35137.478955252358</v>
      </c>
    </row>
    <row r="68" spans="1:32" x14ac:dyDescent="0.25">
      <c r="A68" s="82">
        <v>61030</v>
      </c>
      <c r="B68" s="82" t="s">
        <v>70</v>
      </c>
      <c r="C68" s="82" t="s">
        <v>57</v>
      </c>
      <c r="D68" s="83">
        <f>'landesw Umlage § 2 PLAN'!F68*'Umlage Gesamt § 2 PLAN'!$D$1</f>
        <v>221.83269223399395</v>
      </c>
      <c r="E68" s="83">
        <f>'landesw Umlage § 2 PLAN'!G68*'Umlage Gesamt § 2 PLAN'!$E$1</f>
        <v>17048.247856967242</v>
      </c>
      <c r="F68" s="83">
        <f>'landesw Umlage § 2 PLAN'!H68*'Umlage Gesamt § 2 PLAN'!$F$1</f>
        <v>815.35674122943794</v>
      </c>
      <c r="G68" s="83">
        <f>'landesw Umlage § 2 PLAN'!I68*'Umlage Gesamt § 2 PLAN'!$G$1</f>
        <v>25005.577511765241</v>
      </c>
      <c r="H68" s="83">
        <f>'landesw Umlage § 2 PLAN'!J68*'Umlage Gesamt § 2 PLAN'!$H$1</f>
        <v>4251.6319661945772</v>
      </c>
      <c r="I68" s="83">
        <f>'landesw Umlage § 2 PLAN'!K68*'Umlage Gesamt § 2 PLAN'!$I$1</f>
        <v>7035.6266608608339</v>
      </c>
      <c r="J68" s="83">
        <f>'landesw Umlage § 2 PLAN'!L68*'Umlage Gesamt § 2 PLAN'!$J$1</f>
        <v>121.6668156362841</v>
      </c>
      <c r="K68" s="83">
        <f>'landesw Umlage § 2 PLAN'!M68*'Umlage Gesamt § 2 PLAN'!$K$1</f>
        <v>77.813848590180498</v>
      </c>
      <c r="M68" s="83">
        <f>'bezirksw Umlage § 2 PLAN'!F68*'Umlage Gesamt § 2 PLAN'!$M$1</f>
        <v>1685.6966710496449</v>
      </c>
      <c r="N68" s="83">
        <f>'bezirksw Umlage § 2 PLAN'!G68*'Umlage Gesamt § 2 PLAN'!$N$1</f>
        <v>61168.934772007298</v>
      </c>
      <c r="O68" s="83">
        <f>'bezirksw Umlage § 2 PLAN'!H68*'Umlage Gesamt § 2 PLAN'!$O$1</f>
        <v>7197.1961325299544</v>
      </c>
      <c r="P68" s="83">
        <f>'bezirksw Umlage § 2 PLAN'!I68*'Umlage Gesamt § 2 PLAN'!$P$1</f>
        <v>198820.86401449089</v>
      </c>
      <c r="Q68" s="83">
        <f>'bezirksw Umlage § 2 PLAN'!J68*'Umlage Gesamt § 2 PLAN'!$Q$1</f>
        <v>18521.310432862851</v>
      </c>
      <c r="R68" s="83">
        <f>'bezirksw Umlage § 2 PLAN'!K68*'Umlage Gesamt § 2 PLAN'!$R$1</f>
        <v>70751.216049547787</v>
      </c>
      <c r="S68" s="83">
        <f>'bezirksw Umlage § 2 PLAN'!L68*'Umlage Gesamt § 2 PLAN'!$S$1</f>
        <v>719.47574313273026</v>
      </c>
      <c r="T68" s="83">
        <f>'bezirksw Umlage § 2 PLAN'!M68*'Umlage Gesamt § 2 PLAN'!$T$1</f>
        <v>417.56877425015841</v>
      </c>
      <c r="V68" s="83">
        <f t="shared" si="8"/>
        <v>1907.5293632836388</v>
      </c>
      <c r="W68" s="83">
        <f t="shared" si="8"/>
        <v>78217.182628974537</v>
      </c>
      <c r="X68" s="83">
        <f t="shared" si="8"/>
        <v>8012.5528737593922</v>
      </c>
      <c r="Y68" s="83">
        <f t="shared" si="8"/>
        <v>223826.44152625612</v>
      </c>
      <c r="Z68" s="83">
        <f t="shared" si="8"/>
        <v>22772.942399057429</v>
      </c>
      <c r="AA68" s="83">
        <f t="shared" si="8"/>
        <v>77786.842710408615</v>
      </c>
      <c r="AB68" s="83">
        <f t="shared" si="7"/>
        <v>841.14255876901439</v>
      </c>
      <c r="AC68" s="83">
        <f t="shared" si="7"/>
        <v>495.38262284033891</v>
      </c>
      <c r="AE68" s="83">
        <f t="shared" ref="AE68:AE131" si="9">SUM(V68:AC68)</f>
        <v>413860.01668334909</v>
      </c>
      <c r="AF68" s="83">
        <f t="shared" si="6"/>
        <v>34488.334723612425</v>
      </c>
    </row>
    <row r="69" spans="1:32" x14ac:dyDescent="0.25">
      <c r="A69" s="82">
        <v>61032</v>
      </c>
      <c r="B69" s="82" t="s">
        <v>71</v>
      </c>
      <c r="C69" s="82" t="s">
        <v>57</v>
      </c>
      <c r="D69" s="83">
        <f>'landesw Umlage § 2 PLAN'!F69*'Umlage Gesamt § 2 PLAN'!$D$1</f>
        <v>264.92598621917512</v>
      </c>
      <c r="E69" s="83">
        <f>'landesw Umlage § 2 PLAN'!G69*'Umlage Gesamt § 2 PLAN'!$E$1</f>
        <v>20360.046264289384</v>
      </c>
      <c r="F69" s="83">
        <f>'landesw Umlage § 2 PLAN'!H69*'Umlage Gesamt § 2 PLAN'!$F$1</f>
        <v>973.74821815177006</v>
      </c>
      <c r="G69" s="83">
        <f>'landesw Umlage § 2 PLAN'!I69*'Umlage Gesamt § 2 PLAN'!$G$1</f>
        <v>29863.169475023242</v>
      </c>
      <c r="H69" s="83">
        <f>'landesw Umlage § 2 PLAN'!J69*'Umlage Gesamt § 2 PLAN'!$H$1</f>
        <v>5077.555433069133</v>
      </c>
      <c r="I69" s="83">
        <f>'landesw Umlage § 2 PLAN'!K69*'Umlage Gesamt § 2 PLAN'!$I$1</f>
        <v>8402.3698807765195</v>
      </c>
      <c r="J69" s="83">
        <f>'landesw Umlage § 2 PLAN'!L69*'Umlage Gesamt § 2 PLAN'!$J$1</f>
        <v>145.30185248164128</v>
      </c>
      <c r="K69" s="83">
        <f>'landesw Umlage § 2 PLAN'!M69*'Umlage Gesamt § 2 PLAN'!$K$1</f>
        <v>92.929993192879252</v>
      </c>
      <c r="M69" s="83">
        <f>'bezirksw Umlage § 2 PLAN'!F69*'Umlage Gesamt § 2 PLAN'!$M$1</f>
        <v>2013.1606777469037</v>
      </c>
      <c r="N69" s="83">
        <f>'bezirksw Umlage § 2 PLAN'!G69*'Umlage Gesamt § 2 PLAN'!$N$1</f>
        <v>73051.632774473037</v>
      </c>
      <c r="O69" s="83">
        <f>'bezirksw Umlage § 2 PLAN'!H69*'Umlage Gesamt § 2 PLAN'!$O$1</f>
        <v>8595.3258927772313</v>
      </c>
      <c r="P69" s="83">
        <f>'bezirksw Umlage § 2 PLAN'!I69*'Umlage Gesamt § 2 PLAN'!$P$1</f>
        <v>237443.8724497247</v>
      </c>
      <c r="Q69" s="83">
        <f>'bezirksw Umlage § 2 PLAN'!J69*'Umlage Gesamt § 2 PLAN'!$Q$1</f>
        <v>22119.266475483746</v>
      </c>
      <c r="R69" s="83">
        <f>'bezirksw Umlage § 2 PLAN'!K69*'Umlage Gesamt § 2 PLAN'!$R$1</f>
        <v>84495.371260972519</v>
      </c>
      <c r="S69" s="83">
        <f>'bezirksw Umlage § 2 PLAN'!L69*'Umlage Gesamt § 2 PLAN'!$S$1</f>
        <v>859.24134486523371</v>
      </c>
      <c r="T69" s="83">
        <f>'bezirksw Umlage § 2 PLAN'!M69*'Umlage Gesamt § 2 PLAN'!$T$1</f>
        <v>498.68582587396907</v>
      </c>
      <c r="V69" s="83">
        <f t="shared" si="8"/>
        <v>2278.086663966079</v>
      </c>
      <c r="W69" s="83">
        <f t="shared" si="8"/>
        <v>93411.679038762421</v>
      </c>
      <c r="X69" s="83">
        <f t="shared" si="8"/>
        <v>9569.0741109290011</v>
      </c>
      <c r="Y69" s="83">
        <f t="shared" si="8"/>
        <v>267307.04192474793</v>
      </c>
      <c r="Z69" s="83">
        <f t="shared" si="8"/>
        <v>27196.82190855288</v>
      </c>
      <c r="AA69" s="83">
        <f t="shared" si="8"/>
        <v>92897.741141749037</v>
      </c>
      <c r="AB69" s="83">
        <f t="shared" si="7"/>
        <v>1004.543197346875</v>
      </c>
      <c r="AC69" s="83">
        <f t="shared" si="7"/>
        <v>591.6158190668483</v>
      </c>
      <c r="AE69" s="83">
        <f t="shared" si="9"/>
        <v>494256.60380512103</v>
      </c>
      <c r="AF69" s="83">
        <f t="shared" si="6"/>
        <v>41188.050317093417</v>
      </c>
    </row>
    <row r="70" spans="1:32" x14ac:dyDescent="0.25">
      <c r="A70" s="82">
        <v>61033</v>
      </c>
      <c r="B70" s="82" t="s">
        <v>72</v>
      </c>
      <c r="C70" s="82" t="s">
        <v>57</v>
      </c>
      <c r="D70" s="83">
        <f>'landesw Umlage § 2 PLAN'!F70*'Umlage Gesamt § 2 PLAN'!$D$1</f>
        <v>300.86633331337276</v>
      </c>
      <c r="E70" s="83">
        <f>'landesw Umlage § 2 PLAN'!G70*'Umlage Gesamt § 2 PLAN'!$E$1</f>
        <v>23122.127629109153</v>
      </c>
      <c r="F70" s="83">
        <f>'landesw Umlage § 2 PLAN'!H70*'Umlage Gesamt § 2 PLAN'!$F$1</f>
        <v>1105.8486943722417</v>
      </c>
      <c r="G70" s="83">
        <f>'landesw Umlage § 2 PLAN'!I70*'Umlage Gesamt § 2 PLAN'!$G$1</f>
        <v>33914.462032550007</v>
      </c>
      <c r="H70" s="83">
        <f>'landesw Umlage § 2 PLAN'!J70*'Umlage Gesamt § 2 PLAN'!$H$1</f>
        <v>5766.3859523355941</v>
      </c>
      <c r="I70" s="83">
        <f>'landesw Umlage § 2 PLAN'!K70*'Umlage Gesamt § 2 PLAN'!$I$1</f>
        <v>9542.2508499431569</v>
      </c>
      <c r="J70" s="83">
        <f>'landesw Umlage § 2 PLAN'!L70*'Umlage Gesamt § 2 PLAN'!$J$1</f>
        <v>165.0137693311259</v>
      </c>
      <c r="K70" s="83">
        <f>'landesw Umlage § 2 PLAN'!M70*'Umlage Gesamt § 2 PLAN'!$K$1</f>
        <v>105.5370471798383</v>
      </c>
      <c r="M70" s="83">
        <f>'bezirksw Umlage § 2 PLAN'!F70*'Umlage Gesamt § 2 PLAN'!$M$1</f>
        <v>2286.2697620885024</v>
      </c>
      <c r="N70" s="83">
        <f>'bezirksw Umlage § 2 PLAN'!G70*'Umlage Gesamt § 2 PLAN'!$N$1</f>
        <v>82961.951785384765</v>
      </c>
      <c r="O70" s="83">
        <f>'bezirksw Umlage § 2 PLAN'!H70*'Umlage Gesamt § 2 PLAN'!$O$1</f>
        <v>9761.3836298185015</v>
      </c>
      <c r="P70" s="83">
        <f>'bezirksw Umlage § 2 PLAN'!I70*'Umlage Gesamt § 2 PLAN'!$P$1</f>
        <v>269655.94538761087</v>
      </c>
      <c r="Q70" s="83">
        <f>'bezirksw Umlage § 2 PLAN'!J70*'Umlage Gesamt § 2 PLAN'!$Q$1</f>
        <v>25120.006893376347</v>
      </c>
      <c r="R70" s="83">
        <f>'bezirksw Umlage § 2 PLAN'!K70*'Umlage Gesamt § 2 PLAN'!$R$1</f>
        <v>95958.168906123436</v>
      </c>
      <c r="S70" s="83">
        <f>'bezirksw Umlage § 2 PLAN'!L70*'Umlage Gesamt § 2 PLAN'!$S$1</f>
        <v>975.80760781609911</v>
      </c>
      <c r="T70" s="83">
        <f>'bezirksw Umlage § 2 PLAN'!M70*'Umlage Gesamt § 2 PLAN'!$T$1</f>
        <v>566.33846323374587</v>
      </c>
      <c r="V70" s="83">
        <f t="shared" si="8"/>
        <v>2587.1360954018751</v>
      </c>
      <c r="W70" s="83">
        <f t="shared" si="8"/>
        <v>106084.07941449391</v>
      </c>
      <c r="X70" s="83">
        <f t="shared" si="8"/>
        <v>10867.232324190743</v>
      </c>
      <c r="Y70" s="83">
        <f t="shared" si="8"/>
        <v>303570.40742016089</v>
      </c>
      <c r="Z70" s="83">
        <f t="shared" si="8"/>
        <v>30886.39284571194</v>
      </c>
      <c r="AA70" s="83">
        <f t="shared" si="8"/>
        <v>105500.41975606659</v>
      </c>
      <c r="AB70" s="83">
        <f t="shared" si="7"/>
        <v>1140.8213771472251</v>
      </c>
      <c r="AC70" s="83">
        <f t="shared" si="7"/>
        <v>671.87551041358415</v>
      </c>
      <c r="AE70" s="83">
        <f t="shared" si="9"/>
        <v>561308.36474358675</v>
      </c>
      <c r="AF70" s="83">
        <f t="shared" si="6"/>
        <v>46775.697061965562</v>
      </c>
    </row>
    <row r="71" spans="1:32" x14ac:dyDescent="0.25">
      <c r="A71" s="82">
        <v>61043</v>
      </c>
      <c r="B71" s="82" t="s">
        <v>73</v>
      </c>
      <c r="C71" s="82" t="s">
        <v>57</v>
      </c>
      <c r="D71" s="83">
        <f>'landesw Umlage § 2 PLAN'!F71*'Umlage Gesamt § 2 PLAN'!$D$1</f>
        <v>555.25274089573418</v>
      </c>
      <c r="E71" s="83">
        <f>'landesw Umlage § 2 PLAN'!G71*'Umlage Gesamt § 2 PLAN'!$E$1</f>
        <v>42672.188011250633</v>
      </c>
      <c r="F71" s="83">
        <f>'landesw Umlage § 2 PLAN'!H71*'Umlage Gesamt § 2 PLAN'!$F$1</f>
        <v>2040.8581837789302</v>
      </c>
      <c r="G71" s="83">
        <f>'landesw Umlage § 2 PLAN'!I71*'Umlage Gesamt § 2 PLAN'!$G$1</f>
        <v>62589.581865790999</v>
      </c>
      <c r="H71" s="83">
        <f>'landesw Umlage § 2 PLAN'!J71*'Umlage Gesamt § 2 PLAN'!$H$1</f>
        <v>10641.94045852948</v>
      </c>
      <c r="I71" s="83">
        <f>'landesw Umlage § 2 PLAN'!K71*'Umlage Gesamt § 2 PLAN'!$I$1</f>
        <v>17610.348357677438</v>
      </c>
      <c r="J71" s="83">
        <f>'landesw Umlage § 2 PLAN'!L71*'Umlage Gesamt § 2 PLAN'!$J$1</f>
        <v>304.53506278886681</v>
      </c>
      <c r="K71" s="83">
        <f>'landesw Umlage § 2 PLAN'!M71*'Umlage Gesamt § 2 PLAN'!$K$1</f>
        <v>194.76999658719546</v>
      </c>
      <c r="M71" s="83">
        <f>'bezirksw Umlage § 2 PLAN'!F71*'Umlage Gesamt § 2 PLAN'!$M$1</f>
        <v>4219.3406548563635</v>
      </c>
      <c r="N71" s="83">
        <f>'bezirksw Umlage § 2 PLAN'!G71*'Umlage Gesamt § 2 PLAN'!$N$1</f>
        <v>153107.36369733652</v>
      </c>
      <c r="O71" s="83">
        <f>'bezirksw Umlage § 2 PLAN'!H71*'Umlage Gesamt § 2 PLAN'!$O$1</f>
        <v>18014.760760042031</v>
      </c>
      <c r="P71" s="83">
        <f>'bezirksw Umlage § 2 PLAN'!I71*'Umlage Gesamt § 2 PLAN'!$P$1</f>
        <v>497653.56305037392</v>
      </c>
      <c r="Q71" s="83">
        <f>'bezirksw Umlage § 2 PLAN'!J71*'Umlage Gesamt § 2 PLAN'!$Q$1</f>
        <v>46359.300242274738</v>
      </c>
      <c r="R71" s="83">
        <f>'bezirksw Umlage § 2 PLAN'!K71*'Umlage Gesamt § 2 PLAN'!$R$1</f>
        <v>177092.05184139044</v>
      </c>
      <c r="S71" s="83">
        <f>'bezirksw Umlage § 2 PLAN'!L71*'Umlage Gesamt § 2 PLAN'!$S$1</f>
        <v>1800.865663033346</v>
      </c>
      <c r="T71" s="83">
        <f>'bezirksw Umlage § 2 PLAN'!M71*'Umlage Gesamt § 2 PLAN'!$T$1</f>
        <v>1045.1850179517523</v>
      </c>
      <c r="V71" s="83">
        <f t="shared" si="8"/>
        <v>4774.5933957520974</v>
      </c>
      <c r="W71" s="83">
        <f t="shared" si="8"/>
        <v>195779.55170858715</v>
      </c>
      <c r="X71" s="83">
        <f t="shared" si="8"/>
        <v>20055.618943820962</v>
      </c>
      <c r="Y71" s="83">
        <f t="shared" si="8"/>
        <v>560243.14491616492</v>
      </c>
      <c r="Z71" s="83">
        <f t="shared" si="8"/>
        <v>57001.240700804221</v>
      </c>
      <c r="AA71" s="83">
        <f t="shared" si="8"/>
        <v>194702.40019906787</v>
      </c>
      <c r="AB71" s="83">
        <f t="shared" si="7"/>
        <v>2105.4007258222127</v>
      </c>
      <c r="AC71" s="83">
        <f t="shared" si="7"/>
        <v>1239.9550145389478</v>
      </c>
      <c r="AE71" s="83">
        <f t="shared" si="9"/>
        <v>1035901.9056045584</v>
      </c>
      <c r="AF71" s="83">
        <f t="shared" si="6"/>
        <v>86325.158800379868</v>
      </c>
    </row>
    <row r="72" spans="1:32" x14ac:dyDescent="0.25">
      <c r="A72" s="82">
        <v>61045</v>
      </c>
      <c r="B72" s="82" t="s">
        <v>74</v>
      </c>
      <c r="C72" s="82" t="s">
        <v>57</v>
      </c>
      <c r="D72" s="83">
        <f>'landesw Umlage § 2 PLAN'!F72*'Umlage Gesamt § 2 PLAN'!$D$1</f>
        <v>855.58993413089058</v>
      </c>
      <c r="E72" s="83">
        <f>'landesw Umlage § 2 PLAN'!G72*'Umlage Gesamt § 2 PLAN'!$E$1</f>
        <v>65753.650258203343</v>
      </c>
      <c r="F72" s="83">
        <f>'landesw Umlage § 2 PLAN'!H72*'Umlage Gesamt § 2 PLAN'!$F$1</f>
        <v>3144.7619983163581</v>
      </c>
      <c r="G72" s="83">
        <f>'landesw Umlage § 2 PLAN'!I72*'Umlage Gesamt § 2 PLAN'!$G$1</f>
        <v>96444.397806021734</v>
      </c>
      <c r="H72" s="83">
        <f>'landesw Umlage § 2 PLAN'!J72*'Umlage Gesamt § 2 PLAN'!$H$1</f>
        <v>16398.184944120549</v>
      </c>
      <c r="I72" s="83">
        <f>'landesw Umlage § 2 PLAN'!K72*'Umlage Gesamt § 2 PLAN'!$I$1</f>
        <v>27135.817046235192</v>
      </c>
      <c r="J72" s="83">
        <f>'landesw Umlage § 2 PLAN'!L72*'Umlage Gesamt § 2 PLAN'!$J$1</f>
        <v>469.25861886200181</v>
      </c>
      <c r="K72" s="83">
        <f>'landesw Umlage § 2 PLAN'!M72*'Umlage Gesamt § 2 PLAN'!$K$1</f>
        <v>300.12143349690325</v>
      </c>
      <c r="M72" s="83">
        <f>'bezirksw Umlage § 2 PLAN'!F72*'Umlage Gesamt § 2 PLAN'!$M$1</f>
        <v>6501.5895052416099</v>
      </c>
      <c r="N72" s="83">
        <f>'bezirksw Umlage § 2 PLAN'!G72*'Umlage Gesamt § 2 PLAN'!$N$1</f>
        <v>235923.40851741459</v>
      </c>
      <c r="O72" s="83">
        <f>'bezirksw Umlage § 2 PLAN'!H72*'Umlage Gesamt § 2 PLAN'!$O$1</f>
        <v>27758.976834951678</v>
      </c>
      <c r="P72" s="83">
        <f>'bezirksw Umlage § 2 PLAN'!I72*'Umlage Gesamt § 2 PLAN'!$P$1</f>
        <v>766835.25873891567</v>
      </c>
      <c r="Q72" s="83">
        <f>'bezirksw Umlage § 2 PLAN'!J72*'Umlage Gesamt § 2 PLAN'!$Q$1</f>
        <v>71435.128040349926</v>
      </c>
      <c r="R72" s="83">
        <f>'bezirksw Umlage § 2 PLAN'!K72*'Umlage Gesamt § 2 PLAN'!$R$1</f>
        <v>272881.45705620514</v>
      </c>
      <c r="S72" s="83">
        <f>'bezirksw Umlage § 2 PLAN'!L72*'Umlage Gesamt § 2 PLAN'!$S$1</f>
        <v>2774.9570970647692</v>
      </c>
      <c r="T72" s="83">
        <f>'bezirksw Umlage § 2 PLAN'!M72*'Umlage Gesamt § 2 PLAN'!$T$1</f>
        <v>1610.5274495742763</v>
      </c>
      <c r="V72" s="83">
        <f t="shared" si="8"/>
        <v>7357.1794393725004</v>
      </c>
      <c r="W72" s="83">
        <f t="shared" si="8"/>
        <v>301677.05877561792</v>
      </c>
      <c r="X72" s="83">
        <f t="shared" si="8"/>
        <v>30903.738833268035</v>
      </c>
      <c r="Y72" s="83">
        <f t="shared" si="8"/>
        <v>863279.6565449374</v>
      </c>
      <c r="Z72" s="83">
        <f t="shared" si="8"/>
        <v>87833.312984470482</v>
      </c>
      <c r="AA72" s="83">
        <f t="shared" si="8"/>
        <v>300017.27410244034</v>
      </c>
      <c r="AB72" s="83">
        <f t="shared" si="7"/>
        <v>3244.2157159267708</v>
      </c>
      <c r="AC72" s="83">
        <f t="shared" si="7"/>
        <v>1910.6488830711796</v>
      </c>
      <c r="AE72" s="83">
        <f t="shared" si="9"/>
        <v>1596223.0852791048</v>
      </c>
      <c r="AF72" s="83">
        <f t="shared" si="6"/>
        <v>133018.59043992541</v>
      </c>
    </row>
    <row r="73" spans="1:32" x14ac:dyDescent="0.25">
      <c r="A73" s="82">
        <v>61049</v>
      </c>
      <c r="B73" s="82" t="s">
        <v>75</v>
      </c>
      <c r="C73" s="82" t="s">
        <v>57</v>
      </c>
      <c r="D73" s="83">
        <f>'landesw Umlage § 2 PLAN'!F73*'Umlage Gesamt § 2 PLAN'!$D$1</f>
        <v>388.32458339734887</v>
      </c>
      <c r="E73" s="83">
        <f>'landesw Umlage § 2 PLAN'!G73*'Umlage Gesamt § 2 PLAN'!$E$1</f>
        <v>29843.454001488488</v>
      </c>
      <c r="F73" s="83">
        <f>'landesw Umlage § 2 PLAN'!H73*'Umlage Gesamt § 2 PLAN'!$F$1</f>
        <v>1427.3057035441855</v>
      </c>
      <c r="G73" s="83">
        <f>'landesw Umlage § 2 PLAN'!I73*'Umlage Gesamt § 2 PLAN'!$G$1</f>
        <v>43772.991131639603</v>
      </c>
      <c r="H73" s="83">
        <f>'landesw Umlage § 2 PLAN'!J73*'Umlage Gesamt § 2 PLAN'!$H$1</f>
        <v>7442.6054852629022</v>
      </c>
      <c r="I73" s="83">
        <f>'landesw Umlage § 2 PLAN'!K73*'Umlage Gesamt § 2 PLAN'!$I$1</f>
        <v>12316.069216417292</v>
      </c>
      <c r="J73" s="83">
        <f>'landesw Umlage § 2 PLAN'!L73*'Umlage Gesamt § 2 PLAN'!$J$1</f>
        <v>212.98130144589211</v>
      </c>
      <c r="K73" s="83">
        <f>'landesw Umlage § 2 PLAN'!M73*'Umlage Gesamt § 2 PLAN'!$K$1</f>
        <v>136.21540644898565</v>
      </c>
      <c r="M73" s="83">
        <f>'bezirksw Umlage § 2 PLAN'!F73*'Umlage Gesamt § 2 PLAN'!$M$1</f>
        <v>2950.8610788042347</v>
      </c>
      <c r="N73" s="83">
        <f>'bezirksw Umlage § 2 PLAN'!G73*'Umlage Gesamt § 2 PLAN'!$N$1</f>
        <v>107078.000419991</v>
      </c>
      <c r="O73" s="83">
        <f>'bezirksw Umlage § 2 PLAN'!H73*'Umlage Gesamt § 2 PLAN'!$O$1</f>
        <v>12598.901278471785</v>
      </c>
      <c r="P73" s="83">
        <f>'bezirksw Umlage § 2 PLAN'!I73*'Umlage Gesamt § 2 PLAN'!$P$1</f>
        <v>348041.70842270838</v>
      </c>
      <c r="Q73" s="83">
        <f>'bezirksw Umlage § 2 PLAN'!J73*'Umlage Gesamt § 2 PLAN'!$Q$1</f>
        <v>32422.092908775878</v>
      </c>
      <c r="R73" s="83">
        <f>'bezirksw Umlage § 2 PLAN'!K73*'Umlage Gesamt § 2 PLAN'!$R$1</f>
        <v>123852.06265411878</v>
      </c>
      <c r="S73" s="83">
        <f>'bezirksw Umlage § 2 PLAN'!L73*'Umlage Gesamt § 2 PLAN'!$S$1</f>
        <v>1259.4632261046929</v>
      </c>
      <c r="T73" s="83">
        <f>'bezirksw Umlage § 2 PLAN'!M73*'Umlage Gesamt § 2 PLAN'!$T$1</f>
        <v>730.96629116051417</v>
      </c>
      <c r="V73" s="83">
        <f t="shared" si="8"/>
        <v>3339.1856622015835</v>
      </c>
      <c r="W73" s="83">
        <f t="shared" si="8"/>
        <v>136921.45442147949</v>
      </c>
      <c r="X73" s="83">
        <f t="shared" si="8"/>
        <v>14026.20698201597</v>
      </c>
      <c r="Y73" s="83">
        <f t="shared" si="8"/>
        <v>391814.69955434802</v>
      </c>
      <c r="Z73" s="83">
        <f t="shared" si="8"/>
        <v>39864.69839403878</v>
      </c>
      <c r="AA73" s="83">
        <f t="shared" si="8"/>
        <v>136168.13187053608</v>
      </c>
      <c r="AB73" s="83">
        <f t="shared" si="7"/>
        <v>1472.444527550585</v>
      </c>
      <c r="AC73" s="83">
        <f t="shared" si="7"/>
        <v>867.18169760949979</v>
      </c>
      <c r="AE73" s="83">
        <f t="shared" si="9"/>
        <v>724474.00310978002</v>
      </c>
      <c r="AF73" s="83">
        <f t="shared" si="6"/>
        <v>60372.833592481671</v>
      </c>
    </row>
    <row r="74" spans="1:32" x14ac:dyDescent="0.25">
      <c r="A74" s="82">
        <v>61050</v>
      </c>
      <c r="B74" s="82" t="s">
        <v>76</v>
      </c>
      <c r="C74" s="82" t="s">
        <v>57</v>
      </c>
      <c r="D74" s="83">
        <f>'landesw Umlage § 2 PLAN'!F74*'Umlage Gesamt § 2 PLAN'!$D$1</f>
        <v>486.77203205163488</v>
      </c>
      <c r="E74" s="83">
        <f>'landesw Umlage § 2 PLAN'!G74*'Umlage Gesamt § 2 PLAN'!$E$1</f>
        <v>37409.320369706016</v>
      </c>
      <c r="F74" s="83">
        <f>'landesw Umlage § 2 PLAN'!H74*'Umlage Gesamt § 2 PLAN'!$F$1</f>
        <v>1789.1540411753258</v>
      </c>
      <c r="G74" s="83">
        <f>'landesw Umlage § 2 PLAN'!I74*'Umlage Gesamt § 2 PLAN'!$G$1</f>
        <v>54870.252240311471</v>
      </c>
      <c r="H74" s="83">
        <f>'landesw Umlage § 2 PLAN'!J74*'Umlage Gesamt § 2 PLAN'!$H$1</f>
        <v>9329.4433335244794</v>
      </c>
      <c r="I74" s="83">
        <f>'landesw Umlage § 2 PLAN'!K74*'Umlage Gesamt § 2 PLAN'!$I$1</f>
        <v>15438.420063222196</v>
      </c>
      <c r="J74" s="83">
        <f>'landesw Umlage § 2 PLAN'!L74*'Umlage Gesamt § 2 PLAN'!$J$1</f>
        <v>266.9759920600651</v>
      </c>
      <c r="K74" s="83">
        <f>'landesw Umlage § 2 PLAN'!M74*'Umlage Gesamt § 2 PLAN'!$K$1</f>
        <v>170.74852592081552</v>
      </c>
      <c r="M74" s="83">
        <f>'bezirksw Umlage § 2 PLAN'!F74*'Umlage Gesamt § 2 PLAN'!$M$1</f>
        <v>3698.9588221918966</v>
      </c>
      <c r="N74" s="83">
        <f>'bezirksw Umlage § 2 PLAN'!G74*'Umlage Gesamt § 2 PLAN'!$N$1</f>
        <v>134224.24971516925</v>
      </c>
      <c r="O74" s="83">
        <f>'bezirksw Umlage § 2 PLAN'!H74*'Umlage Gesamt § 2 PLAN'!$O$1</f>
        <v>15792.955272842817</v>
      </c>
      <c r="P74" s="83">
        <f>'bezirksw Umlage § 2 PLAN'!I74*'Umlage Gesamt § 2 PLAN'!$P$1</f>
        <v>436276.70482630836</v>
      </c>
      <c r="Q74" s="83">
        <f>'bezirksw Umlage § 2 PLAN'!J74*'Umlage Gesamt § 2 PLAN'!$Q$1</f>
        <v>40641.691830318145</v>
      </c>
      <c r="R74" s="83">
        <f>'bezirksw Umlage § 2 PLAN'!K74*'Umlage Gesamt § 2 PLAN'!$R$1</f>
        <v>155250.84630102606</v>
      </c>
      <c r="S74" s="83">
        <f>'bezirksw Umlage § 2 PLAN'!L74*'Umlage Gesamt § 2 PLAN'!$S$1</f>
        <v>1578.7603980713479</v>
      </c>
      <c r="T74" s="83">
        <f>'bezirksw Umlage § 2 PLAN'!M74*'Umlage Gesamt § 2 PLAN'!$T$1</f>
        <v>916.27973639095546</v>
      </c>
      <c r="V74" s="83">
        <f t="shared" si="8"/>
        <v>4185.7308542435312</v>
      </c>
      <c r="W74" s="83">
        <f t="shared" si="8"/>
        <v>171633.57008487527</v>
      </c>
      <c r="X74" s="83">
        <f t="shared" si="8"/>
        <v>17582.109314018144</v>
      </c>
      <c r="Y74" s="83">
        <f t="shared" si="8"/>
        <v>491146.95706661983</v>
      </c>
      <c r="Z74" s="83">
        <f t="shared" si="8"/>
        <v>49971.135163842628</v>
      </c>
      <c r="AA74" s="83">
        <f t="shared" si="8"/>
        <v>170689.26636424827</v>
      </c>
      <c r="AB74" s="83">
        <f t="shared" si="7"/>
        <v>1845.7363901314129</v>
      </c>
      <c r="AC74" s="83">
        <f t="shared" si="7"/>
        <v>1087.028262311771</v>
      </c>
      <c r="AE74" s="83">
        <f t="shared" si="9"/>
        <v>908141.53350029083</v>
      </c>
      <c r="AF74" s="83">
        <f t="shared" si="6"/>
        <v>75678.461125024231</v>
      </c>
    </row>
    <row r="75" spans="1:32" x14ac:dyDescent="0.25">
      <c r="A75" s="82">
        <v>61051</v>
      </c>
      <c r="B75" s="82" t="s">
        <v>77</v>
      </c>
      <c r="C75" s="82" t="s">
        <v>57</v>
      </c>
      <c r="D75" s="83">
        <f>'landesw Umlage § 2 PLAN'!F75*'Umlage Gesamt § 2 PLAN'!$D$1</f>
        <v>439.91386404164689</v>
      </c>
      <c r="E75" s="83">
        <f>'landesw Umlage § 2 PLAN'!G75*'Umlage Gesamt § 2 PLAN'!$E$1</f>
        <v>33808.184512259693</v>
      </c>
      <c r="F75" s="83">
        <f>'landesw Umlage § 2 PLAN'!H75*'Umlage Gesamt § 2 PLAN'!$F$1</f>
        <v>1616.9245885015753</v>
      </c>
      <c r="G75" s="83">
        <f>'landesw Umlage § 2 PLAN'!I75*'Umlage Gesamt § 2 PLAN'!$G$1</f>
        <v>49588.273554333464</v>
      </c>
      <c r="H75" s="83">
        <f>'landesw Umlage § 2 PLAN'!J75*'Umlage Gesamt § 2 PLAN'!$H$1</f>
        <v>8431.3625187344041</v>
      </c>
      <c r="I75" s="83">
        <f>'landesw Umlage § 2 PLAN'!K75*'Umlage Gesamt § 2 PLAN'!$I$1</f>
        <v>13952.270421300085</v>
      </c>
      <c r="J75" s="83">
        <f>'landesw Umlage § 2 PLAN'!L75*'Umlage Gesamt § 2 PLAN'!$J$1</f>
        <v>241.27606464669896</v>
      </c>
      <c r="K75" s="83">
        <f>'landesw Umlage § 2 PLAN'!M75*'Umlage Gesamt § 2 PLAN'!$K$1</f>
        <v>154.31174938430601</v>
      </c>
      <c r="M75" s="83">
        <f>'bezirksw Umlage § 2 PLAN'!F75*'Umlage Gesamt § 2 PLAN'!$M$1</f>
        <v>3342.8857067711879</v>
      </c>
      <c r="N75" s="83">
        <f>'bezirksw Umlage § 2 PLAN'!G75*'Umlage Gesamt § 2 PLAN'!$N$1</f>
        <v>121303.41197176167</v>
      </c>
      <c r="O75" s="83">
        <f>'bezirksw Umlage § 2 PLAN'!H75*'Umlage Gesamt § 2 PLAN'!$O$1</f>
        <v>14272.676984811278</v>
      </c>
      <c r="P75" s="83">
        <f>'bezirksw Umlage § 2 PLAN'!I75*'Umlage Gesamt § 2 PLAN'!$P$1</f>
        <v>394279.37180897809</v>
      </c>
      <c r="Q75" s="83">
        <f>'bezirksw Umlage § 2 PLAN'!J75*'Umlage Gesamt § 2 PLAN'!$Q$1</f>
        <v>36729.397987205179</v>
      </c>
      <c r="R75" s="83">
        <f>'bezirksw Umlage § 2 PLAN'!K75*'Umlage Gesamt § 2 PLAN'!$R$1</f>
        <v>140305.92391301465</v>
      </c>
      <c r="S75" s="83">
        <f>'bezirksw Umlage § 2 PLAN'!L75*'Umlage Gesamt § 2 PLAN'!$S$1</f>
        <v>1426.7840824466753</v>
      </c>
      <c r="T75" s="83">
        <f>'bezirksw Umlage § 2 PLAN'!M75*'Umlage Gesamt § 2 PLAN'!$T$1</f>
        <v>828.0758401009557</v>
      </c>
      <c r="V75" s="83">
        <f t="shared" si="8"/>
        <v>3782.7995708128346</v>
      </c>
      <c r="W75" s="83">
        <f t="shared" si="8"/>
        <v>155111.59648402137</v>
      </c>
      <c r="X75" s="83">
        <f t="shared" si="8"/>
        <v>15889.601573312853</v>
      </c>
      <c r="Y75" s="83">
        <f t="shared" si="8"/>
        <v>443867.64536331157</v>
      </c>
      <c r="Z75" s="83">
        <f t="shared" si="8"/>
        <v>45160.760505939586</v>
      </c>
      <c r="AA75" s="83">
        <f t="shared" si="8"/>
        <v>154258.19433431473</v>
      </c>
      <c r="AB75" s="83">
        <f t="shared" si="7"/>
        <v>1668.0601470933743</v>
      </c>
      <c r="AC75" s="83">
        <f t="shared" si="7"/>
        <v>982.38758948526174</v>
      </c>
      <c r="AE75" s="83">
        <f t="shared" si="9"/>
        <v>820721.04556829168</v>
      </c>
      <c r="AF75" s="83">
        <f t="shared" si="6"/>
        <v>68393.420464024312</v>
      </c>
    </row>
    <row r="76" spans="1:32" x14ac:dyDescent="0.25">
      <c r="A76" s="82">
        <v>61052</v>
      </c>
      <c r="B76" s="82" t="s">
        <v>78</v>
      </c>
      <c r="C76" s="82" t="s">
        <v>57</v>
      </c>
      <c r="D76" s="83">
        <f>'landesw Umlage § 2 PLAN'!F76*'Umlage Gesamt § 2 PLAN'!$D$1</f>
        <v>369.0321856714051</v>
      </c>
      <c r="E76" s="83">
        <f>'landesw Umlage § 2 PLAN'!G76*'Umlage Gesamt § 2 PLAN'!$E$1</f>
        <v>28360.797974214798</v>
      </c>
      <c r="F76" s="83">
        <f>'landesw Umlage § 2 PLAN'!H76*'Umlage Gesamt § 2 PLAN'!$F$1</f>
        <v>1356.3955668014228</v>
      </c>
      <c r="G76" s="83">
        <f>'landesw Umlage § 2 PLAN'!I76*'Umlage Gesamt § 2 PLAN'!$G$1</f>
        <v>41598.300188363188</v>
      </c>
      <c r="H76" s="83">
        <f>'landesw Umlage § 2 PLAN'!J76*'Umlage Gesamt § 2 PLAN'!$H$1</f>
        <v>7072.8485569665027</v>
      </c>
      <c r="I76" s="83">
        <f>'landesw Umlage § 2 PLAN'!K76*'Umlage Gesamt § 2 PLAN'!$I$1</f>
        <v>11704.193183062363</v>
      </c>
      <c r="J76" s="83">
        <f>'landesw Umlage § 2 PLAN'!L76*'Umlage Gesamt § 2 PLAN'!$J$1</f>
        <v>202.40015322258</v>
      </c>
      <c r="K76" s="83">
        <f>'landesw Umlage § 2 PLAN'!M76*'Umlage Gesamt § 2 PLAN'!$K$1</f>
        <v>129.44807337255787</v>
      </c>
      <c r="M76" s="83">
        <f>'bezirksw Umlage § 2 PLAN'!F76*'Umlage Gesamt § 2 PLAN'!$M$1</f>
        <v>2804.259014448071</v>
      </c>
      <c r="N76" s="83">
        <f>'bezirksw Umlage § 2 PLAN'!G76*'Umlage Gesamt § 2 PLAN'!$N$1</f>
        <v>101758.24612133658</v>
      </c>
      <c r="O76" s="83">
        <f>'bezirksw Umlage § 2 PLAN'!H76*'Umlage Gesamt § 2 PLAN'!$O$1</f>
        <v>11972.973833323491</v>
      </c>
      <c r="P76" s="83">
        <f>'bezirksw Umlage § 2 PLAN'!I76*'Umlage Gesamt § 2 PLAN'!$P$1</f>
        <v>330750.60878290719</v>
      </c>
      <c r="Q76" s="83">
        <f>'bezirksw Umlage § 2 PLAN'!J76*'Umlage Gesamt § 2 PLAN'!$Q$1</f>
        <v>30811.327229118742</v>
      </c>
      <c r="R76" s="83">
        <f>'bezirksw Umlage § 2 PLAN'!K76*'Umlage Gesamt § 2 PLAN'!$R$1</f>
        <v>117698.9542647464</v>
      </c>
      <c r="S76" s="83">
        <f>'bezirksw Umlage § 2 PLAN'!L76*'Umlage Gesamt § 2 PLAN'!$S$1</f>
        <v>1196.8916905438107</v>
      </c>
      <c r="T76" s="83">
        <f>'bezirksw Umlage § 2 PLAN'!M76*'Umlage Gesamt § 2 PLAN'!$T$1</f>
        <v>694.65107184076066</v>
      </c>
      <c r="V76" s="83">
        <f t="shared" si="8"/>
        <v>3173.2912001194759</v>
      </c>
      <c r="W76" s="83">
        <f t="shared" si="8"/>
        <v>130119.04409555138</v>
      </c>
      <c r="X76" s="83">
        <f t="shared" si="8"/>
        <v>13329.369400124913</v>
      </c>
      <c r="Y76" s="83">
        <f t="shared" si="8"/>
        <v>372348.90897127037</v>
      </c>
      <c r="Z76" s="83">
        <f t="shared" si="8"/>
        <v>37884.175786085245</v>
      </c>
      <c r="AA76" s="83">
        <f t="shared" si="8"/>
        <v>129403.14744780876</v>
      </c>
      <c r="AB76" s="83">
        <f t="shared" si="7"/>
        <v>1399.2918437663907</v>
      </c>
      <c r="AC76" s="83">
        <f t="shared" si="7"/>
        <v>824.09914521331848</v>
      </c>
      <c r="AE76" s="83">
        <f t="shared" si="9"/>
        <v>688481.32788993977</v>
      </c>
      <c r="AF76" s="83">
        <f t="shared" si="6"/>
        <v>57373.443990828317</v>
      </c>
    </row>
    <row r="77" spans="1:32" x14ac:dyDescent="0.25">
      <c r="A77" s="82">
        <v>61053</v>
      </c>
      <c r="B77" s="82" t="s">
        <v>57</v>
      </c>
      <c r="C77" s="82" t="s">
        <v>57</v>
      </c>
      <c r="D77" s="83">
        <f>'landesw Umlage § 2 PLAN'!F77*'Umlage Gesamt § 2 PLAN'!$D$1</f>
        <v>2260.4330285903443</v>
      </c>
      <c r="E77" s="83">
        <f>'landesw Umlage § 2 PLAN'!G77*'Umlage Gesamt § 2 PLAN'!$E$1</f>
        <v>173718.40979522644</v>
      </c>
      <c r="F77" s="83">
        <f>'landesw Umlage § 2 PLAN'!H77*'Umlage Gesamt § 2 PLAN'!$F$1</f>
        <v>8308.3304331658783</v>
      </c>
      <c r="G77" s="83">
        <f>'landesw Umlage § 2 PLAN'!I77*'Umlage Gesamt § 2 PLAN'!$G$1</f>
        <v>254802.08862518767</v>
      </c>
      <c r="H77" s="83">
        <f>'landesw Umlage § 2 PLAN'!J77*'Umlage Gesamt § 2 PLAN'!$H$1</f>
        <v>43323.322748386126</v>
      </c>
      <c r="I77" s="83">
        <f>'landesw Umlage § 2 PLAN'!K77*'Umlage Gesamt § 2 PLAN'!$I$1</f>
        <v>71691.700266907457</v>
      </c>
      <c r="J77" s="83">
        <f>'landesw Umlage § 2 PLAN'!L77*'Umlage Gesamt § 2 PLAN'!$J$1</f>
        <v>1239.7617581883376</v>
      </c>
      <c r="K77" s="83">
        <f>'landesw Umlage § 2 PLAN'!M77*'Umlage Gesamt § 2 PLAN'!$K$1</f>
        <v>792.90834756419235</v>
      </c>
      <c r="M77" s="83">
        <f>'bezirksw Umlage § 2 PLAN'!F77*'Umlage Gesamt § 2 PLAN'!$M$1</f>
        <v>17176.929121908288</v>
      </c>
      <c r="N77" s="83">
        <f>'bezirksw Umlage § 2 PLAN'!G77*'Umlage Gesamt § 2 PLAN'!$N$1</f>
        <v>623299.83506887825</v>
      </c>
      <c r="O77" s="83">
        <f>'bezirksw Umlage § 2 PLAN'!H77*'Umlage Gesamt § 2 PLAN'!$O$1</f>
        <v>73338.06251628921</v>
      </c>
      <c r="P77" s="83">
        <f>'bezirksw Umlage § 2 PLAN'!I77*'Umlage Gesamt § 2 PLAN'!$P$1</f>
        <v>2025946.8668268484</v>
      </c>
      <c r="Q77" s="83">
        <f>'bezirksw Umlage § 2 PLAN'!J77*'Umlage Gesamt § 2 PLAN'!$Q$1</f>
        <v>188728.63784683615</v>
      </c>
      <c r="R77" s="83">
        <f>'bezirksw Umlage § 2 PLAN'!K77*'Umlage Gesamt § 2 PLAN'!$R$1</f>
        <v>720941.46250829927</v>
      </c>
      <c r="S77" s="83">
        <f>'bezirksw Umlage § 2 PLAN'!L77*'Umlage Gesamt § 2 PLAN'!$S$1</f>
        <v>7331.3212613915402</v>
      </c>
      <c r="T77" s="83">
        <f>'bezirksw Umlage § 2 PLAN'!M77*'Umlage Gesamt § 2 PLAN'!$T$1</f>
        <v>4254.9465523657418</v>
      </c>
      <c r="V77" s="83">
        <f t="shared" si="8"/>
        <v>19437.362150498633</v>
      </c>
      <c r="W77" s="83">
        <f t="shared" si="8"/>
        <v>797018.24486410466</v>
      </c>
      <c r="X77" s="83">
        <f t="shared" si="8"/>
        <v>81646.392949455083</v>
      </c>
      <c r="Y77" s="83">
        <f t="shared" si="8"/>
        <v>2280748.9554520361</v>
      </c>
      <c r="Z77" s="83">
        <f t="shared" si="8"/>
        <v>232051.96059522228</v>
      </c>
      <c r="AA77" s="83">
        <f t="shared" si="8"/>
        <v>792633.16277520673</v>
      </c>
      <c r="AB77" s="83">
        <f t="shared" si="7"/>
        <v>8571.0830195798771</v>
      </c>
      <c r="AC77" s="83">
        <f t="shared" si="7"/>
        <v>5047.8548999299346</v>
      </c>
      <c r="AE77" s="83">
        <f t="shared" si="9"/>
        <v>4217155.0167060327</v>
      </c>
      <c r="AF77" s="83">
        <f t="shared" si="6"/>
        <v>351429.5847255027</v>
      </c>
    </row>
    <row r="78" spans="1:32" x14ac:dyDescent="0.25">
      <c r="A78" s="82">
        <v>61054</v>
      </c>
      <c r="B78" s="82" t="s">
        <v>79</v>
      </c>
      <c r="C78" s="82" t="s">
        <v>57</v>
      </c>
      <c r="D78" s="83">
        <f>'landesw Umlage § 2 PLAN'!F78*'Umlage Gesamt § 2 PLAN'!$D$1</f>
        <v>498.00675415648925</v>
      </c>
      <c r="E78" s="83">
        <f>'landesw Umlage § 2 PLAN'!G78*'Umlage Gesamt § 2 PLAN'!$E$1</f>
        <v>38272.729297934107</v>
      </c>
      <c r="F78" s="83">
        <f>'landesw Umlage § 2 PLAN'!H78*'Umlage Gesamt § 2 PLAN'!$F$1</f>
        <v>1830.4478032073434</v>
      </c>
      <c r="G78" s="83">
        <f>'landesw Umlage § 2 PLAN'!I78*'Umlage Gesamt § 2 PLAN'!$G$1</f>
        <v>56136.660322848489</v>
      </c>
      <c r="H78" s="83">
        <f>'landesw Umlage § 2 PLAN'!J78*'Umlage Gesamt § 2 PLAN'!$H$1</f>
        <v>9544.7673380761935</v>
      </c>
      <c r="I78" s="83">
        <f>'landesw Umlage § 2 PLAN'!K78*'Umlage Gesamt § 2 PLAN'!$I$1</f>
        <v>15794.739546938776</v>
      </c>
      <c r="J78" s="83">
        <f>'landesw Umlage § 2 PLAN'!L78*'Umlage Gesamt § 2 PLAN'!$J$1</f>
        <v>273.13781090331463</v>
      </c>
      <c r="K78" s="83">
        <f>'landesw Umlage § 2 PLAN'!M78*'Umlage Gesamt § 2 PLAN'!$K$1</f>
        <v>174.68941017919951</v>
      </c>
      <c r="M78" s="83">
        <f>'bezirksw Umlage § 2 PLAN'!F78*'Umlage Gesamt § 2 PLAN'!$M$1</f>
        <v>3784.3309711822017</v>
      </c>
      <c r="N78" s="83">
        <f>'bezirksw Umlage § 2 PLAN'!G78*'Umlage Gesamt § 2 PLAN'!$N$1</f>
        <v>137322.15190755026</v>
      </c>
      <c r="O78" s="83">
        <f>'bezirksw Umlage § 2 PLAN'!H78*'Umlage Gesamt § 2 PLAN'!$O$1</f>
        <v>16157.457446389968</v>
      </c>
      <c r="P78" s="83">
        <f>'bezirksw Umlage § 2 PLAN'!I78*'Umlage Gesamt § 2 PLAN'!$P$1</f>
        <v>446345.99233012542</v>
      </c>
      <c r="Q78" s="83">
        <f>'bezirksw Umlage § 2 PLAN'!J78*'Umlage Gesamt § 2 PLAN'!$Q$1</f>
        <v>41579.70404860501</v>
      </c>
      <c r="R78" s="83">
        <f>'bezirksw Umlage § 2 PLAN'!K78*'Umlage Gesamt § 2 PLAN'!$R$1</f>
        <v>158834.04336225425</v>
      </c>
      <c r="S78" s="83">
        <f>'bezirksw Umlage § 2 PLAN'!L78*'Umlage Gesamt § 2 PLAN'!$S$1</f>
        <v>1615.1982646178785</v>
      </c>
      <c r="T78" s="83">
        <f>'bezirksw Umlage § 2 PLAN'!M78*'Umlage Gesamt § 2 PLAN'!$T$1</f>
        <v>937.4275171401373</v>
      </c>
      <c r="V78" s="83">
        <f t="shared" si="8"/>
        <v>4282.3377253386907</v>
      </c>
      <c r="W78" s="83">
        <f t="shared" si="8"/>
        <v>175594.88120548436</v>
      </c>
      <c r="X78" s="83">
        <f t="shared" si="8"/>
        <v>17987.905249597312</v>
      </c>
      <c r="Y78" s="83">
        <f t="shared" si="8"/>
        <v>502482.65265297389</v>
      </c>
      <c r="Z78" s="83">
        <f t="shared" si="8"/>
        <v>51124.471386681202</v>
      </c>
      <c r="AA78" s="83">
        <f t="shared" si="8"/>
        <v>174628.78290919302</v>
      </c>
      <c r="AB78" s="83">
        <f t="shared" si="7"/>
        <v>1888.3360755211932</v>
      </c>
      <c r="AC78" s="83">
        <f t="shared" si="7"/>
        <v>1112.1169273193368</v>
      </c>
      <c r="AE78" s="83">
        <f t="shared" si="9"/>
        <v>929101.48413210898</v>
      </c>
      <c r="AF78" s="83">
        <f t="shared" si="6"/>
        <v>77425.123677675743</v>
      </c>
    </row>
    <row r="79" spans="1:32" x14ac:dyDescent="0.25">
      <c r="A79" s="82">
        <v>61055</v>
      </c>
      <c r="B79" s="82" t="s">
        <v>80</v>
      </c>
      <c r="C79" s="82" t="s">
        <v>57</v>
      </c>
      <c r="D79" s="83">
        <f>'landesw Umlage § 2 PLAN'!F79*'Umlage Gesamt § 2 PLAN'!$D$1</f>
        <v>205.84930766158183</v>
      </c>
      <c r="E79" s="83">
        <f>'landesw Umlage § 2 PLAN'!G79*'Umlage Gesamt § 2 PLAN'!$E$1</f>
        <v>15819.895538652136</v>
      </c>
      <c r="F79" s="83">
        <f>'landesw Umlage § 2 PLAN'!H79*'Umlage Gesamt § 2 PLAN'!$F$1</f>
        <v>756.60904165667978</v>
      </c>
      <c r="G79" s="83">
        <f>'landesw Umlage § 2 PLAN'!I79*'Umlage Gesamt § 2 PLAN'!$G$1</f>
        <v>23203.887428122296</v>
      </c>
      <c r="H79" s="83">
        <f>'landesw Umlage § 2 PLAN'!J79*'Umlage Gesamt § 2 PLAN'!$H$1</f>
        <v>3945.2953839185629</v>
      </c>
      <c r="I79" s="83">
        <f>'landesw Umlage § 2 PLAN'!K79*'Umlage Gesamt § 2 PLAN'!$I$1</f>
        <v>6528.6990051759067</v>
      </c>
      <c r="J79" s="83">
        <f>'landesw Umlage § 2 PLAN'!L79*'Umlage Gesamt § 2 PLAN'!$J$1</f>
        <v>112.90053558787611</v>
      </c>
      <c r="K79" s="83">
        <f>'landesw Umlage § 2 PLAN'!M79*'Umlage Gesamt § 2 PLAN'!$K$1</f>
        <v>72.20724185178149</v>
      </c>
      <c r="M79" s="83">
        <f>'bezirksw Umlage § 2 PLAN'!F79*'Umlage Gesamt § 2 PLAN'!$M$1</f>
        <v>1564.2396491179941</v>
      </c>
      <c r="N79" s="83">
        <f>'bezirksw Umlage § 2 PLAN'!G79*'Umlage Gesamt § 2 PLAN'!$N$1</f>
        <v>56761.619517885505</v>
      </c>
      <c r="O79" s="83">
        <f>'bezirksw Umlage § 2 PLAN'!H79*'Umlage Gesamt § 2 PLAN'!$O$1</f>
        <v>6678.6271494336224</v>
      </c>
      <c r="P79" s="83">
        <f>'bezirksw Umlage § 2 PLAN'!I79*'Umlage Gesamt § 2 PLAN'!$P$1</f>
        <v>184495.51684153758</v>
      </c>
      <c r="Q79" s="83">
        <f>'bezirksw Umlage § 2 PLAN'!J79*'Umlage Gesamt § 2 PLAN'!$Q$1</f>
        <v>17186.82170420777</v>
      </c>
      <c r="R79" s="83">
        <f>'bezirksw Umlage § 2 PLAN'!K79*'Umlage Gesamt § 2 PLAN'!$R$1</f>
        <v>65653.482781752871</v>
      </c>
      <c r="S79" s="83">
        <f>'bezirksw Umlage § 2 PLAN'!L79*'Umlage Gesamt § 2 PLAN'!$S$1</f>
        <v>667.63641603804604</v>
      </c>
      <c r="T79" s="83">
        <f>'bezirksw Umlage § 2 PLAN'!M79*'Umlage Gesamt § 2 PLAN'!$T$1</f>
        <v>387.48230576321873</v>
      </c>
      <c r="V79" s="83">
        <f t="shared" si="8"/>
        <v>1770.0889567795759</v>
      </c>
      <c r="W79" s="83">
        <f t="shared" si="8"/>
        <v>72581.515056537639</v>
      </c>
      <c r="X79" s="83">
        <f t="shared" si="8"/>
        <v>7435.2361910903019</v>
      </c>
      <c r="Y79" s="83">
        <f t="shared" si="8"/>
        <v>207699.40426965989</v>
      </c>
      <c r="Z79" s="83">
        <f t="shared" si="8"/>
        <v>21132.117088126332</v>
      </c>
      <c r="AA79" s="83">
        <f t="shared" si="8"/>
        <v>72182.181786928777</v>
      </c>
      <c r="AB79" s="83">
        <f t="shared" si="7"/>
        <v>780.53695162592214</v>
      </c>
      <c r="AC79" s="83">
        <f t="shared" si="7"/>
        <v>459.68954761500021</v>
      </c>
      <c r="AE79" s="83">
        <f t="shared" si="9"/>
        <v>384040.76984836342</v>
      </c>
      <c r="AF79" s="83">
        <f t="shared" si="6"/>
        <v>32003.397487363618</v>
      </c>
    </row>
    <row r="80" spans="1:32" x14ac:dyDescent="0.25">
      <c r="A80" s="82">
        <v>61057</v>
      </c>
      <c r="B80" s="82" t="s">
        <v>81</v>
      </c>
      <c r="C80" s="82" t="s">
        <v>57</v>
      </c>
      <c r="D80" s="83">
        <f>'landesw Umlage § 2 PLAN'!F80*'Umlage Gesamt § 2 PLAN'!$D$1</f>
        <v>380.43461294867222</v>
      </c>
      <c r="E80" s="83">
        <f>'landesw Umlage § 2 PLAN'!G80*'Umlage Gesamt § 2 PLAN'!$E$1</f>
        <v>29237.095351469026</v>
      </c>
      <c r="F80" s="83">
        <f>'landesw Umlage § 2 PLAN'!H80*'Umlage Gesamt § 2 PLAN'!$F$1</f>
        <v>1398.305737269405</v>
      </c>
      <c r="G80" s="83">
        <f>'landesw Umlage § 2 PLAN'!I80*'Umlage Gesamt § 2 PLAN'!$G$1</f>
        <v>42883.612448844673</v>
      </c>
      <c r="H80" s="83">
        <f>'landesw Umlage § 2 PLAN'!J80*'Umlage Gesamt § 2 PLAN'!$H$1</f>
        <v>7291.3867887123506</v>
      </c>
      <c r="I80" s="83">
        <f>'landesw Umlage § 2 PLAN'!K80*'Umlage Gesamt § 2 PLAN'!$I$1</f>
        <v>12065.831589658656</v>
      </c>
      <c r="J80" s="83">
        <f>'landesw Umlage § 2 PLAN'!L80*'Umlage Gesamt § 2 PLAN'!$J$1</f>
        <v>208.65395199037408</v>
      </c>
      <c r="K80" s="83">
        <f>'landesw Umlage § 2 PLAN'!M80*'Umlage Gesamt § 2 PLAN'!$K$1</f>
        <v>133.44778478018887</v>
      </c>
      <c r="M80" s="83">
        <f>'bezirksw Umlage § 2 PLAN'!F80*'Umlage Gesamt § 2 PLAN'!$M$1</f>
        <v>2890.9055475158839</v>
      </c>
      <c r="N80" s="83">
        <f>'bezirksw Umlage § 2 PLAN'!G80*'Umlage Gesamt § 2 PLAN'!$N$1</f>
        <v>104902.39193384825</v>
      </c>
      <c r="O80" s="83">
        <f>'bezirksw Umlage § 2 PLAN'!H80*'Umlage Gesamt § 2 PLAN'!$O$1</f>
        <v>12342.917076021171</v>
      </c>
      <c r="P80" s="83">
        <f>'bezirksw Umlage § 2 PLAN'!I80*'Umlage Gesamt § 2 PLAN'!$P$1</f>
        <v>340970.20455257542</v>
      </c>
      <c r="Q80" s="83">
        <f>'bezirksw Umlage § 2 PLAN'!J80*'Umlage Gesamt § 2 PLAN'!$Q$1</f>
        <v>31763.341529461992</v>
      </c>
      <c r="R80" s="83">
        <f>'bezirksw Umlage § 2 PLAN'!K80*'Umlage Gesamt § 2 PLAN'!$R$1</f>
        <v>121335.6391359385</v>
      </c>
      <c r="S80" s="83">
        <f>'bezirksw Umlage § 2 PLAN'!L80*'Umlage Gesamt § 2 PLAN'!$S$1</f>
        <v>1233.8734796399601</v>
      </c>
      <c r="T80" s="83">
        <f>'bezirksw Umlage § 2 PLAN'!M80*'Umlage Gesamt § 2 PLAN'!$T$1</f>
        <v>716.11453393778413</v>
      </c>
      <c r="V80" s="83">
        <f t="shared" si="8"/>
        <v>3271.340160464556</v>
      </c>
      <c r="W80" s="83">
        <f t="shared" si="8"/>
        <v>134139.48728531727</v>
      </c>
      <c r="X80" s="83">
        <f t="shared" si="8"/>
        <v>13741.222813290577</v>
      </c>
      <c r="Y80" s="83">
        <f t="shared" si="8"/>
        <v>383853.81700142007</v>
      </c>
      <c r="Z80" s="83">
        <f t="shared" si="8"/>
        <v>39054.728318174341</v>
      </c>
      <c r="AA80" s="83">
        <f t="shared" si="8"/>
        <v>133401.47072559714</v>
      </c>
      <c r="AB80" s="83">
        <f t="shared" si="7"/>
        <v>1442.5274316303341</v>
      </c>
      <c r="AC80" s="83">
        <f t="shared" si="7"/>
        <v>849.56231871797297</v>
      </c>
      <c r="AE80" s="83">
        <f t="shared" si="9"/>
        <v>709754.15605461213</v>
      </c>
      <c r="AF80" s="83">
        <f t="shared" si="6"/>
        <v>59146.17967121768</v>
      </c>
    </row>
    <row r="81" spans="1:32" x14ac:dyDescent="0.25">
      <c r="A81" s="82">
        <v>61059</v>
      </c>
      <c r="B81" s="82" t="s">
        <v>82</v>
      </c>
      <c r="C81" s="82" t="s">
        <v>57</v>
      </c>
      <c r="D81" s="83">
        <f>'landesw Umlage § 2 PLAN'!F81*'Umlage Gesamt § 2 PLAN'!$D$1</f>
        <v>828.51246862095422</v>
      </c>
      <c r="E81" s="83">
        <f>'landesw Umlage § 2 PLAN'!G81*'Umlage Gesamt § 2 PLAN'!$E$1</f>
        <v>63672.697542428941</v>
      </c>
      <c r="F81" s="83">
        <f>'landesw Umlage § 2 PLAN'!H81*'Umlage Gesamt § 2 PLAN'!$F$1</f>
        <v>3045.2374700937726</v>
      </c>
      <c r="G81" s="83">
        <f>'landesw Umlage § 2 PLAN'!I81*'Umlage Gesamt § 2 PLAN'!$G$1</f>
        <v>93392.153090366133</v>
      </c>
      <c r="H81" s="83">
        <f>'landesw Umlage § 2 PLAN'!J81*'Umlage Gesamt § 2 PLAN'!$H$1</f>
        <v>15879.219877401971</v>
      </c>
      <c r="I81" s="83">
        <f>'landesw Umlage § 2 PLAN'!K81*'Umlage Gesamt § 2 PLAN'!$I$1</f>
        <v>26277.030470046968</v>
      </c>
      <c r="J81" s="83">
        <f>'landesw Umlage § 2 PLAN'!L81*'Umlage Gesamt § 2 PLAN'!$J$1</f>
        <v>454.4076563148754</v>
      </c>
      <c r="K81" s="83">
        <f>'landesw Umlage § 2 PLAN'!M81*'Umlage Gesamt § 2 PLAN'!$K$1</f>
        <v>290.62327621369491</v>
      </c>
      <c r="M81" s="83">
        <f>'bezirksw Umlage § 2 PLAN'!F81*'Umlage Gesamt § 2 PLAN'!$M$1</f>
        <v>6295.8290602373418</v>
      </c>
      <c r="N81" s="83">
        <f>'bezirksw Umlage § 2 PLAN'!G81*'Umlage Gesamt § 2 PLAN'!$N$1</f>
        <v>228456.97196611727</v>
      </c>
      <c r="O81" s="83">
        <f>'bezirksw Umlage § 2 PLAN'!H81*'Umlage Gesamt § 2 PLAN'!$O$1</f>
        <v>26880.468676013308</v>
      </c>
      <c r="P81" s="83">
        <f>'bezirksw Umlage § 2 PLAN'!I81*'Umlage Gesamt § 2 PLAN'!$P$1</f>
        <v>742566.67580917582</v>
      </c>
      <c r="Q81" s="83">
        <f>'bezirksw Umlage § 2 PLAN'!J81*'Umlage Gesamt § 2 PLAN'!$Q$1</f>
        <v>69174.369540806219</v>
      </c>
      <c r="R81" s="83">
        <f>'bezirksw Umlage § 2 PLAN'!K81*'Umlage Gesamt § 2 PLAN'!$R$1</f>
        <v>264245.38275590813</v>
      </c>
      <c r="S81" s="83">
        <f>'bezirksw Umlage § 2 PLAN'!L81*'Umlage Gesamt § 2 PLAN'!$S$1</f>
        <v>2687.1360485812443</v>
      </c>
      <c r="T81" s="83">
        <f>'bezirksw Umlage § 2 PLAN'!M81*'Umlage Gesamt § 2 PLAN'!$T$1</f>
        <v>1559.5579375112911</v>
      </c>
      <c r="V81" s="83">
        <f t="shared" si="8"/>
        <v>7124.3415288582964</v>
      </c>
      <c r="W81" s="83">
        <f t="shared" si="8"/>
        <v>292129.66950854624</v>
      </c>
      <c r="X81" s="83">
        <f t="shared" si="8"/>
        <v>29925.706146107081</v>
      </c>
      <c r="Y81" s="83">
        <f t="shared" si="8"/>
        <v>835958.82889954199</v>
      </c>
      <c r="Z81" s="83">
        <f t="shared" si="8"/>
        <v>85053.589418208197</v>
      </c>
      <c r="AA81" s="83">
        <f t="shared" si="8"/>
        <v>290522.4132259551</v>
      </c>
      <c r="AB81" s="83">
        <f t="shared" si="7"/>
        <v>3141.5437048961198</v>
      </c>
      <c r="AC81" s="83">
        <f t="shared" si="7"/>
        <v>1850.181213724986</v>
      </c>
      <c r="AE81" s="83">
        <f t="shared" si="9"/>
        <v>1545706.273645838</v>
      </c>
      <c r="AF81" s="83">
        <f t="shared" si="6"/>
        <v>128808.85613715317</v>
      </c>
    </row>
    <row r="82" spans="1:32" x14ac:dyDescent="0.25">
      <c r="A82" s="82">
        <v>61060</v>
      </c>
      <c r="B82" s="82" t="s">
        <v>83</v>
      </c>
      <c r="C82" s="82" t="s">
        <v>57</v>
      </c>
      <c r="D82" s="83">
        <f>'landesw Umlage § 2 PLAN'!F82*'Umlage Gesamt § 2 PLAN'!$D$1</f>
        <v>610.92052886128658</v>
      </c>
      <c r="E82" s="83">
        <f>'landesw Umlage § 2 PLAN'!G82*'Umlage Gesamt § 2 PLAN'!$E$1</f>
        <v>46950.359264227038</v>
      </c>
      <c r="F82" s="83">
        <f>'landesw Umlage § 2 PLAN'!H82*'Umlage Gesamt § 2 PLAN'!$F$1</f>
        <v>2245.4678187698214</v>
      </c>
      <c r="G82" s="83">
        <f>'landesw Umlage § 2 PLAN'!I82*'Umlage Gesamt § 2 PLAN'!$G$1</f>
        <v>68864.604599648534</v>
      </c>
      <c r="H82" s="83">
        <f>'landesw Umlage § 2 PLAN'!J82*'Umlage Gesamt § 2 PLAN'!$H$1</f>
        <v>11708.865916712308</v>
      </c>
      <c r="I82" s="83">
        <f>'landesw Umlage § 2 PLAN'!K82*'Umlage Gesamt § 2 PLAN'!$I$1</f>
        <v>19375.903151325525</v>
      </c>
      <c r="J82" s="83">
        <f>'landesw Umlage § 2 PLAN'!L82*'Umlage Gesamt § 2 PLAN'!$J$1</f>
        <v>335.06673252193031</v>
      </c>
      <c r="K82" s="83">
        <f>'landesw Umlage § 2 PLAN'!M82*'Umlage Gesamt § 2 PLAN'!$K$1</f>
        <v>214.29698686296857</v>
      </c>
      <c r="M82" s="83">
        <f>'bezirksw Umlage § 2 PLAN'!F82*'Umlage Gesamt § 2 PLAN'!$M$1</f>
        <v>4642.3576768886505</v>
      </c>
      <c r="N82" s="83">
        <f>'bezirksw Umlage § 2 PLAN'!G82*'Umlage Gesamt § 2 PLAN'!$N$1</f>
        <v>168457.39734961255</v>
      </c>
      <c r="O82" s="83">
        <f>'bezirksw Umlage § 2 PLAN'!H82*'Umlage Gesamt § 2 PLAN'!$O$1</f>
        <v>19820.860592385739</v>
      </c>
      <c r="P82" s="83">
        <f>'bezirksw Umlage § 2 PLAN'!I82*'Umlage Gesamt § 2 PLAN'!$P$1</f>
        <v>547546.64954554173</v>
      </c>
      <c r="Q82" s="83">
        <f>'bezirksw Umlage § 2 PLAN'!J82*'Umlage Gesamt § 2 PLAN'!$Q$1</f>
        <v>51007.129070557705</v>
      </c>
      <c r="R82" s="83">
        <f>'bezirksw Umlage § 2 PLAN'!K82*'Umlage Gesamt § 2 PLAN'!$R$1</f>
        <v>194846.71033508406</v>
      </c>
      <c r="S82" s="83">
        <f>'bezirksw Umlage § 2 PLAN'!L82*'Umlage Gesamt § 2 PLAN'!$S$1</f>
        <v>1981.4144482990616</v>
      </c>
      <c r="T82" s="83">
        <f>'bezirksw Umlage § 2 PLAN'!M82*'Umlage Gesamt § 2 PLAN'!$T$1</f>
        <v>1149.971782030123</v>
      </c>
      <c r="V82" s="83">
        <f t="shared" si="8"/>
        <v>5253.2782057499371</v>
      </c>
      <c r="W82" s="83">
        <f t="shared" si="8"/>
        <v>215407.75661383959</v>
      </c>
      <c r="X82" s="83">
        <f t="shared" si="8"/>
        <v>22066.328411155562</v>
      </c>
      <c r="Y82" s="83">
        <f t="shared" si="8"/>
        <v>616411.25414519024</v>
      </c>
      <c r="Z82" s="83">
        <f t="shared" si="8"/>
        <v>62715.994987270009</v>
      </c>
      <c r="AA82" s="83">
        <f t="shared" si="8"/>
        <v>214222.61348640959</v>
      </c>
      <c r="AB82" s="83">
        <f t="shared" si="7"/>
        <v>2316.481180820992</v>
      </c>
      <c r="AC82" s="83">
        <f t="shared" si="7"/>
        <v>1364.2687688930916</v>
      </c>
      <c r="AE82" s="83">
        <f t="shared" si="9"/>
        <v>1139757.9757993291</v>
      </c>
      <c r="AF82" s="83">
        <f t="shared" si="6"/>
        <v>94979.831316610755</v>
      </c>
    </row>
    <row r="83" spans="1:32" x14ac:dyDescent="0.25">
      <c r="A83" s="82">
        <v>61061</v>
      </c>
      <c r="B83" s="82" t="s">
        <v>84</v>
      </c>
      <c r="C83" s="82" t="s">
        <v>57</v>
      </c>
      <c r="D83" s="83">
        <f>'landesw Umlage § 2 PLAN'!F83*'Umlage Gesamt § 2 PLAN'!$D$1</f>
        <v>951.17710502277885</v>
      </c>
      <c r="E83" s="83">
        <f>'landesw Umlage § 2 PLAN'!G83*'Umlage Gesamt § 2 PLAN'!$E$1</f>
        <v>73099.699052455297</v>
      </c>
      <c r="F83" s="83">
        <f>'landesw Umlage § 2 PLAN'!H83*'Umlage Gesamt § 2 PLAN'!$F$1</f>
        <v>3496.0972473135666</v>
      </c>
      <c r="G83" s="83">
        <f>'landesw Umlage § 2 PLAN'!I83*'Umlage Gesamt § 2 PLAN'!$G$1</f>
        <v>107219.24071486681</v>
      </c>
      <c r="H83" s="83">
        <f>'landesw Umlage § 2 PLAN'!J83*'Umlage Gesamt § 2 PLAN'!$H$1</f>
        <v>18230.202881735331</v>
      </c>
      <c r="I83" s="83">
        <f>'landesw Umlage § 2 PLAN'!K83*'Umlage Gesamt § 2 PLAN'!$I$1</f>
        <v>30167.451568588851</v>
      </c>
      <c r="J83" s="83">
        <f>'landesw Umlage § 2 PLAN'!L83*'Umlage Gesamt § 2 PLAN'!$J$1</f>
        <v>521.68455563884982</v>
      </c>
      <c r="K83" s="83">
        <f>'landesw Umlage § 2 PLAN'!M83*'Umlage Gesamt § 2 PLAN'!$K$1</f>
        <v>333.6512327705799</v>
      </c>
      <c r="M83" s="83">
        <f>'bezirksw Umlage § 2 PLAN'!F83*'Umlage Gesamt § 2 PLAN'!$M$1</f>
        <v>7227.9521262999406</v>
      </c>
      <c r="N83" s="83">
        <f>'bezirksw Umlage § 2 PLAN'!G83*'Umlage Gesamt § 2 PLAN'!$N$1</f>
        <v>262280.95465925708</v>
      </c>
      <c r="O83" s="83">
        <f>'bezirksw Umlage § 2 PLAN'!H83*'Umlage Gesamt § 2 PLAN'!$O$1</f>
        <v>30860.231252118032</v>
      </c>
      <c r="P83" s="83">
        <f>'bezirksw Umlage § 2 PLAN'!I83*'Umlage Gesamt § 2 PLAN'!$P$1</f>
        <v>852506.6884729038</v>
      </c>
      <c r="Q83" s="83">
        <f>'bezirksw Umlage § 2 PLAN'!J83*'Umlage Gesamt § 2 PLAN'!$Q$1</f>
        <v>79415.915938016158</v>
      </c>
      <c r="R83" s="83">
        <f>'bezirksw Umlage § 2 PLAN'!K83*'Umlage Gesamt § 2 PLAN'!$R$1</f>
        <v>303367.98503921035</v>
      </c>
      <c r="S83" s="83">
        <f>'bezirksw Umlage § 2 PLAN'!L83*'Umlage Gesamt § 2 PLAN'!$S$1</f>
        <v>3084.9774557360406</v>
      </c>
      <c r="T83" s="83">
        <f>'bezirksw Umlage § 2 PLAN'!M83*'Umlage Gesamt § 2 PLAN'!$T$1</f>
        <v>1790.4568250932998</v>
      </c>
      <c r="V83" s="83">
        <f t="shared" si="8"/>
        <v>8179.1292313227195</v>
      </c>
      <c r="W83" s="83">
        <f t="shared" si="8"/>
        <v>335380.6537117124</v>
      </c>
      <c r="X83" s="83">
        <f t="shared" si="8"/>
        <v>34356.328499431598</v>
      </c>
      <c r="Y83" s="83">
        <f t="shared" si="8"/>
        <v>959725.92918777058</v>
      </c>
      <c r="Z83" s="83">
        <f t="shared" si="8"/>
        <v>97646.118819751486</v>
      </c>
      <c r="AA83" s="83">
        <f t="shared" si="8"/>
        <v>333535.4366077992</v>
      </c>
      <c r="AB83" s="83">
        <f t="shared" si="7"/>
        <v>3606.6620113748904</v>
      </c>
      <c r="AC83" s="83">
        <f t="shared" si="7"/>
        <v>2124.1080578638798</v>
      </c>
      <c r="AE83" s="83">
        <f t="shared" si="9"/>
        <v>1774554.3661270267</v>
      </c>
      <c r="AF83" s="83">
        <f t="shared" ref="AF83:AF146" si="10">AE83/12</f>
        <v>147879.53051058555</v>
      </c>
    </row>
    <row r="84" spans="1:32" x14ac:dyDescent="0.25">
      <c r="A84" s="82">
        <v>61101</v>
      </c>
      <c r="B84" s="82" t="s">
        <v>85</v>
      </c>
      <c r="C84" s="82" t="s">
        <v>86</v>
      </c>
      <c r="D84" s="83">
        <f>'landesw Umlage § 2 PLAN'!F84*'Umlage Gesamt § 2 PLAN'!$D$1</f>
        <v>588.57912322681977</v>
      </c>
      <c r="E84" s="83">
        <f>'landesw Umlage § 2 PLAN'!G84*'Umlage Gesamt § 2 PLAN'!$E$1</f>
        <v>45233.381406303051</v>
      </c>
      <c r="F84" s="83">
        <f>'landesw Umlage § 2 PLAN'!H84*'Umlage Gesamt § 2 PLAN'!$F$1</f>
        <v>2163.3509066539596</v>
      </c>
      <c r="G84" s="83">
        <f>'landesw Umlage § 2 PLAN'!I84*'Umlage Gesamt § 2 PLAN'!$G$1</f>
        <v>66346.221287033986</v>
      </c>
      <c r="H84" s="83">
        <f>'landesw Umlage § 2 PLAN'!J84*'Umlage Gesamt § 2 PLAN'!$H$1</f>
        <v>11280.671887200086</v>
      </c>
      <c r="I84" s="83">
        <f>'landesw Umlage § 2 PLAN'!K84*'Umlage Gesamt § 2 PLAN'!$I$1</f>
        <v>18667.325044374731</v>
      </c>
      <c r="J84" s="83">
        <f>'landesw Umlage § 2 PLAN'!L84*'Umlage Gesamt § 2 PLAN'!$J$1</f>
        <v>322.81331913632846</v>
      </c>
      <c r="K84" s="83">
        <f>'landesw Umlage § 2 PLAN'!M84*'Umlage Gesamt § 2 PLAN'!$K$1</f>
        <v>206.46013135792683</v>
      </c>
      <c r="M84" s="83">
        <f>'bezirksw Umlage § 2 PLAN'!F84*'Umlage Gesamt § 2 PLAN'!$M$1</f>
        <v>3698.7875766296825</v>
      </c>
      <c r="N84" s="83">
        <f>'bezirksw Umlage § 2 PLAN'!G84*'Umlage Gesamt § 2 PLAN'!$N$1</f>
        <v>422196.3066229744</v>
      </c>
      <c r="O84" s="83">
        <f>'bezirksw Umlage § 2 PLAN'!H84*'Umlage Gesamt § 2 PLAN'!$O$1</f>
        <v>16332.431985138144</v>
      </c>
      <c r="P84" s="83">
        <f>'bezirksw Umlage § 2 PLAN'!I84*'Umlage Gesamt § 2 PLAN'!$P$1</f>
        <v>472258.65334750514</v>
      </c>
      <c r="Q84" s="83">
        <f>'bezirksw Umlage § 2 PLAN'!J84*'Umlage Gesamt § 2 PLAN'!$Q$1</f>
        <v>90054.345580927242</v>
      </c>
      <c r="R84" s="83">
        <f>'bezirksw Umlage § 2 PLAN'!K84*'Umlage Gesamt § 2 PLAN'!$R$1</f>
        <v>123004.79919731669</v>
      </c>
      <c r="S84" s="83">
        <f>'bezirksw Umlage § 2 PLAN'!L84*'Umlage Gesamt § 2 PLAN'!$S$1</f>
        <v>1375.1182948016271</v>
      </c>
      <c r="T84" s="83">
        <f>'bezirksw Umlage § 2 PLAN'!M84*'Umlage Gesamt § 2 PLAN'!$T$1</f>
        <v>1803.556511821454</v>
      </c>
      <c r="V84" s="83">
        <f t="shared" si="8"/>
        <v>4287.3666998565022</v>
      </c>
      <c r="W84" s="83">
        <f t="shared" si="8"/>
        <v>467429.68802927743</v>
      </c>
      <c r="X84" s="83">
        <f t="shared" si="8"/>
        <v>18495.782891792103</v>
      </c>
      <c r="Y84" s="83">
        <f t="shared" si="8"/>
        <v>538604.87463453913</v>
      </c>
      <c r="Z84" s="83">
        <f t="shared" si="8"/>
        <v>101335.01746812733</v>
      </c>
      <c r="AA84" s="83">
        <f t="shared" si="8"/>
        <v>141672.12424169143</v>
      </c>
      <c r="AB84" s="83">
        <f t="shared" si="7"/>
        <v>1697.9316139379557</v>
      </c>
      <c r="AC84" s="83">
        <f t="shared" si="7"/>
        <v>2010.0166431793809</v>
      </c>
      <c r="AE84" s="83">
        <f t="shared" si="9"/>
        <v>1275532.8022224011</v>
      </c>
      <c r="AF84" s="83">
        <f t="shared" si="10"/>
        <v>106294.40018520009</v>
      </c>
    </row>
    <row r="85" spans="1:32" x14ac:dyDescent="0.25">
      <c r="A85" s="82">
        <v>61105</v>
      </c>
      <c r="B85" s="82" t="s">
        <v>87</v>
      </c>
      <c r="C85" s="82" t="s">
        <v>86</v>
      </c>
      <c r="D85" s="83">
        <f>'landesw Umlage § 2 PLAN'!F85*'Umlage Gesamt § 2 PLAN'!$D$1</f>
        <v>153.96537292326386</v>
      </c>
      <c r="E85" s="83">
        <f>'landesw Umlage § 2 PLAN'!G85*'Umlage Gesamt § 2 PLAN'!$E$1</f>
        <v>11832.520322196051</v>
      </c>
      <c r="F85" s="83">
        <f>'landesw Umlage § 2 PLAN'!H85*'Umlage Gesamt § 2 PLAN'!$F$1</f>
        <v>565.90714138955104</v>
      </c>
      <c r="G85" s="83">
        <f>'landesw Umlage § 2 PLAN'!I85*'Umlage Gesamt § 2 PLAN'!$G$1</f>
        <v>17355.390803711922</v>
      </c>
      <c r="H85" s="83">
        <f>'landesw Umlage § 2 PLAN'!J85*'Umlage Gesamt § 2 PLAN'!$H$1</f>
        <v>2950.8910278973985</v>
      </c>
      <c r="I85" s="83">
        <f>'landesw Umlage § 2 PLAN'!K85*'Umlage Gesamt § 2 PLAN'!$I$1</f>
        <v>4883.152576292352</v>
      </c>
      <c r="J85" s="83">
        <f>'landesw Umlage § 2 PLAN'!L85*'Umlage Gesamt § 2 PLAN'!$J$1</f>
        <v>84.444165795305992</v>
      </c>
      <c r="K85" s="83">
        <f>'landesw Umlage § 2 PLAN'!M85*'Umlage Gesamt § 2 PLAN'!$K$1</f>
        <v>54.007540981128663</v>
      </c>
      <c r="M85" s="83">
        <f>'bezirksw Umlage § 2 PLAN'!F85*'Umlage Gesamt § 2 PLAN'!$M$1</f>
        <v>967.55930702670014</v>
      </c>
      <c r="N85" s="83">
        <f>'bezirksw Umlage § 2 PLAN'!G85*'Umlage Gesamt § 2 PLAN'!$N$1</f>
        <v>110441.58589869076</v>
      </c>
      <c r="O85" s="83">
        <f>'bezirksw Umlage § 2 PLAN'!H85*'Umlage Gesamt § 2 PLAN'!$O$1</f>
        <v>4272.3720262952293</v>
      </c>
      <c r="P85" s="83">
        <f>'bezirksw Umlage § 2 PLAN'!I85*'Umlage Gesamt § 2 PLAN'!$P$1</f>
        <v>123537.30672650163</v>
      </c>
      <c r="Q85" s="83">
        <f>'bezirksw Umlage § 2 PLAN'!J85*'Umlage Gesamt § 2 PLAN'!$Q$1</f>
        <v>23557.157149430037</v>
      </c>
      <c r="R85" s="83">
        <f>'bezirksw Umlage § 2 PLAN'!K85*'Umlage Gesamt § 2 PLAN'!$R$1</f>
        <v>32176.608092957729</v>
      </c>
      <c r="S85" s="83">
        <f>'bezirksw Umlage § 2 PLAN'!L85*'Umlage Gesamt § 2 PLAN'!$S$1</f>
        <v>359.71476513132251</v>
      </c>
      <c r="T85" s="83">
        <f>'bezirksw Umlage § 2 PLAN'!M85*'Umlage Gesamt § 2 PLAN'!$T$1</f>
        <v>471.78916134230599</v>
      </c>
      <c r="V85" s="83">
        <f t="shared" si="8"/>
        <v>1121.5246799499639</v>
      </c>
      <c r="W85" s="83">
        <f t="shared" si="8"/>
        <v>122274.10622088681</v>
      </c>
      <c r="X85" s="83">
        <f t="shared" si="8"/>
        <v>4838.2791676847801</v>
      </c>
      <c r="Y85" s="83">
        <f t="shared" si="8"/>
        <v>140892.69753021354</v>
      </c>
      <c r="Z85" s="83">
        <f t="shared" si="8"/>
        <v>26508.048177327437</v>
      </c>
      <c r="AA85" s="83">
        <f t="shared" si="8"/>
        <v>37059.760669250085</v>
      </c>
      <c r="AB85" s="83">
        <f t="shared" si="7"/>
        <v>444.1589309266285</v>
      </c>
      <c r="AC85" s="83">
        <f t="shared" si="7"/>
        <v>525.7967023234346</v>
      </c>
      <c r="AE85" s="83">
        <f t="shared" si="9"/>
        <v>333664.37207856268</v>
      </c>
      <c r="AF85" s="83">
        <f t="shared" si="10"/>
        <v>27805.364339880223</v>
      </c>
    </row>
    <row r="86" spans="1:32" x14ac:dyDescent="0.25">
      <c r="A86" s="82">
        <v>61106</v>
      </c>
      <c r="B86" s="82" t="s">
        <v>88</v>
      </c>
      <c r="C86" s="82" t="s">
        <v>86</v>
      </c>
      <c r="D86" s="83">
        <f>'landesw Umlage § 2 PLAN'!F86*'Umlage Gesamt § 2 PLAN'!$D$1</f>
        <v>233.11036592124171</v>
      </c>
      <c r="E86" s="83">
        <f>'landesw Umlage § 2 PLAN'!G86*'Umlage Gesamt § 2 PLAN'!$E$1</f>
        <v>17914.957692807817</v>
      </c>
      <c r="F86" s="83">
        <f>'landesw Umlage § 2 PLAN'!H86*'Umlage Gesamt § 2 PLAN'!$F$1</f>
        <v>856.80837387059933</v>
      </c>
      <c r="G86" s="83">
        <f>'landesw Umlage § 2 PLAN'!I86*'Umlage Gesamt § 2 PLAN'!$G$1</f>
        <v>26276.827212153876</v>
      </c>
      <c r="H86" s="83">
        <f>'landesw Umlage § 2 PLAN'!J86*'Umlage Gesamt § 2 PLAN'!$H$1</f>
        <v>4467.7791781773667</v>
      </c>
      <c r="I86" s="83">
        <f>'landesw Umlage § 2 PLAN'!K86*'Umlage Gesamt § 2 PLAN'!$I$1</f>
        <v>7393.3083932846266</v>
      </c>
      <c r="J86" s="83">
        <f>'landesw Umlage § 2 PLAN'!L86*'Umlage Gesamt § 2 PLAN'!$J$1</f>
        <v>127.85219179294727</v>
      </c>
      <c r="K86" s="83">
        <f>'landesw Umlage § 2 PLAN'!M86*'Umlage Gesamt § 2 PLAN'!$K$1</f>
        <v>81.769799283973143</v>
      </c>
      <c r="M86" s="83">
        <f>'bezirksw Umlage § 2 PLAN'!F86*'Umlage Gesamt § 2 PLAN'!$M$1</f>
        <v>1464.9274692687554</v>
      </c>
      <c r="N86" s="83">
        <f>'bezirksw Umlage § 2 PLAN'!G86*'Umlage Gesamt § 2 PLAN'!$N$1</f>
        <v>167213.43255926354</v>
      </c>
      <c r="O86" s="83">
        <f>'bezirksw Umlage § 2 PLAN'!H86*'Umlage Gesamt § 2 PLAN'!$O$1</f>
        <v>6468.5596994444313</v>
      </c>
      <c r="P86" s="83">
        <f>'bezirksw Umlage § 2 PLAN'!I86*'Umlage Gesamt § 2 PLAN'!$P$1</f>
        <v>187040.93153654921</v>
      </c>
      <c r="Q86" s="83">
        <f>'bezirksw Umlage § 2 PLAN'!J86*'Umlage Gesamt § 2 PLAN'!$Q$1</f>
        <v>35666.575015570197</v>
      </c>
      <c r="R86" s="83">
        <f>'bezirksw Umlage § 2 PLAN'!K86*'Umlage Gesamt § 2 PLAN'!$R$1</f>
        <v>48716.803942611827</v>
      </c>
      <c r="S86" s="83">
        <f>'bezirksw Umlage § 2 PLAN'!L86*'Umlage Gesamt § 2 PLAN'!$S$1</f>
        <v>544.62402120006846</v>
      </c>
      <c r="T86" s="83">
        <f>'bezirksw Umlage § 2 PLAN'!M86*'Umlage Gesamt § 2 PLAN'!$T$1</f>
        <v>714.30960059437541</v>
      </c>
      <c r="V86" s="83">
        <f t="shared" si="8"/>
        <v>1698.0378351899972</v>
      </c>
      <c r="W86" s="83">
        <f t="shared" si="8"/>
        <v>185128.39025207137</v>
      </c>
      <c r="X86" s="83">
        <f t="shared" si="8"/>
        <v>7325.3680733150304</v>
      </c>
      <c r="Y86" s="83">
        <f t="shared" si="8"/>
        <v>213317.75874870308</v>
      </c>
      <c r="Z86" s="83">
        <f t="shared" si="8"/>
        <v>40134.354193747567</v>
      </c>
      <c r="AA86" s="83">
        <f t="shared" si="8"/>
        <v>56110.112335896454</v>
      </c>
      <c r="AB86" s="83">
        <f t="shared" si="7"/>
        <v>672.47621299301568</v>
      </c>
      <c r="AC86" s="83">
        <f t="shared" si="7"/>
        <v>796.07939987834857</v>
      </c>
      <c r="AE86" s="83">
        <f t="shared" si="9"/>
        <v>505182.57705179485</v>
      </c>
      <c r="AF86" s="83">
        <f t="shared" si="10"/>
        <v>42098.548087649571</v>
      </c>
    </row>
    <row r="87" spans="1:32" x14ac:dyDescent="0.25">
      <c r="A87" s="82">
        <v>61107</v>
      </c>
      <c r="B87" s="82" t="s">
        <v>89</v>
      </c>
      <c r="C87" s="82" t="s">
        <v>86</v>
      </c>
      <c r="D87" s="83">
        <f>'landesw Umlage § 2 PLAN'!F87*'Umlage Gesamt § 2 PLAN'!$D$1</f>
        <v>176.93120564144766</v>
      </c>
      <c r="E87" s="83">
        <f>'landesw Umlage § 2 PLAN'!G87*'Umlage Gesamt § 2 PLAN'!$E$1</f>
        <v>13597.486542811783</v>
      </c>
      <c r="F87" s="83">
        <f>'landesw Umlage § 2 PLAN'!H87*'Umlage Gesamt § 2 PLAN'!$F$1</f>
        <v>650.31916531687568</v>
      </c>
      <c r="G87" s="83">
        <f>'landesw Umlage § 2 PLAN'!I87*'Umlage Gesamt § 2 PLAN'!$G$1</f>
        <v>19944.161216104621</v>
      </c>
      <c r="H87" s="83">
        <f>'landesw Umlage § 2 PLAN'!J87*'Umlage Gesamt § 2 PLAN'!$H$1</f>
        <v>3391.0527891400216</v>
      </c>
      <c r="I87" s="83">
        <f>'landesw Umlage § 2 PLAN'!K87*'Umlage Gesamt § 2 PLAN'!$I$1</f>
        <v>5611.5349591310678</v>
      </c>
      <c r="J87" s="83">
        <f>'landesw Umlage § 2 PLAN'!L87*'Umlage Gesamt § 2 PLAN'!$J$1</f>
        <v>97.040053746346345</v>
      </c>
      <c r="K87" s="83">
        <f>'landesw Umlage § 2 PLAN'!M87*'Umlage Gesamt § 2 PLAN'!$K$1</f>
        <v>62.063431264401871</v>
      </c>
      <c r="M87" s="83">
        <f>'bezirksw Umlage § 2 PLAN'!F87*'Umlage Gesamt § 2 PLAN'!$M$1</f>
        <v>1111.8827011003264</v>
      </c>
      <c r="N87" s="83">
        <f>'bezirksw Umlage § 2 PLAN'!G87*'Umlage Gesamt § 2 PLAN'!$N$1</f>
        <v>126915.30942965891</v>
      </c>
      <c r="O87" s="83">
        <f>'bezirksw Umlage § 2 PLAN'!H87*'Umlage Gesamt § 2 PLAN'!$O$1</f>
        <v>4909.6489633286374</v>
      </c>
      <c r="P87" s="83">
        <f>'bezirksw Umlage § 2 PLAN'!I87*'Umlage Gesamt § 2 PLAN'!$P$1</f>
        <v>141964.41840017532</v>
      </c>
      <c r="Q87" s="83">
        <f>'bezirksw Umlage § 2 PLAN'!J87*'Umlage Gesamt § 2 PLAN'!$Q$1</f>
        <v>27070.997437917606</v>
      </c>
      <c r="R87" s="83">
        <f>'bezirksw Umlage § 2 PLAN'!K87*'Umlage Gesamt § 2 PLAN'!$R$1</f>
        <v>36976.14570892365</v>
      </c>
      <c r="S87" s="83">
        <f>'bezirksw Umlage § 2 PLAN'!L87*'Umlage Gesamt § 2 PLAN'!$S$1</f>
        <v>413.37065518904399</v>
      </c>
      <c r="T87" s="83">
        <f>'bezirksw Umlage § 2 PLAN'!M87*'Umlage Gesamt § 2 PLAN'!$T$1</f>
        <v>542.1623287105283</v>
      </c>
      <c r="V87" s="83">
        <f t="shared" si="8"/>
        <v>1288.813906741774</v>
      </c>
      <c r="W87" s="83">
        <f t="shared" si="8"/>
        <v>140512.79597247069</v>
      </c>
      <c r="X87" s="83">
        <f t="shared" si="8"/>
        <v>5559.9681286455134</v>
      </c>
      <c r="Y87" s="83">
        <f t="shared" si="8"/>
        <v>161908.57961627992</v>
      </c>
      <c r="Z87" s="83">
        <f t="shared" si="8"/>
        <v>30462.050227057625</v>
      </c>
      <c r="AA87" s="83">
        <f t="shared" si="8"/>
        <v>42587.680668054716</v>
      </c>
      <c r="AB87" s="83">
        <f t="shared" si="7"/>
        <v>510.41070893539035</v>
      </c>
      <c r="AC87" s="83">
        <f t="shared" si="7"/>
        <v>604.22575997493016</v>
      </c>
      <c r="AE87" s="83">
        <f t="shared" si="9"/>
        <v>383434.52498816053</v>
      </c>
      <c r="AF87" s="83">
        <f t="shared" si="10"/>
        <v>31952.877082346709</v>
      </c>
    </row>
    <row r="88" spans="1:32" x14ac:dyDescent="0.25">
      <c r="A88" s="82">
        <v>61108</v>
      </c>
      <c r="B88" s="82" t="s">
        <v>86</v>
      </c>
      <c r="C88" s="82" t="s">
        <v>86</v>
      </c>
      <c r="D88" s="83">
        <f>'landesw Umlage § 2 PLAN'!F88*'Umlage Gesamt § 2 PLAN'!$D$1</f>
        <v>5601.3647073862239</v>
      </c>
      <c r="E88" s="83">
        <f>'landesw Umlage § 2 PLAN'!G88*'Umlage Gesamt § 2 PLAN'!$E$1</f>
        <v>430475.11576003674</v>
      </c>
      <c r="F88" s="83">
        <f>'landesw Umlage § 2 PLAN'!H88*'Umlage Gesamt § 2 PLAN'!$F$1</f>
        <v>20588.085679609969</v>
      </c>
      <c r="G88" s="83">
        <f>'landesw Umlage § 2 PLAN'!I88*'Umlage Gesamt § 2 PLAN'!$G$1</f>
        <v>631400.89024600794</v>
      </c>
      <c r="H88" s="83">
        <f>'landesw Umlage § 2 PLAN'!J88*'Umlage Gesamt § 2 PLAN'!$H$1</f>
        <v>107355.41729402485</v>
      </c>
      <c r="I88" s="83">
        <f>'landesw Umlage § 2 PLAN'!K88*'Umlage Gesamt § 2 PLAN'!$I$1</f>
        <v>177652.40314949554</v>
      </c>
      <c r="J88" s="83">
        <f>'landesw Umlage § 2 PLAN'!L88*'Umlage Gesamt § 2 PLAN'!$J$1</f>
        <v>3072.1360332510726</v>
      </c>
      <c r="K88" s="83">
        <f>'landesw Umlage § 2 PLAN'!M88*'Umlage Gesamt § 2 PLAN'!$K$1</f>
        <v>1964.830976216859</v>
      </c>
      <c r="M88" s="83">
        <f>'bezirksw Umlage § 2 PLAN'!F88*'Umlage Gesamt § 2 PLAN'!$M$1</f>
        <v>35200.463921089431</v>
      </c>
      <c r="N88" s="83">
        <f>'bezirksw Umlage § 2 PLAN'!G88*'Umlage Gesamt § 2 PLAN'!$N$1</f>
        <v>4017939.8116290192</v>
      </c>
      <c r="O88" s="83">
        <f>'bezirksw Umlage § 2 PLAN'!H88*'Umlage Gesamt § 2 PLAN'!$O$1</f>
        <v>155431.79242544033</v>
      </c>
      <c r="P88" s="83">
        <f>'bezirksw Umlage § 2 PLAN'!I88*'Umlage Gesamt § 2 PLAN'!$P$1</f>
        <v>4494371.0186591996</v>
      </c>
      <c r="Q88" s="83">
        <f>'bezirksw Umlage § 2 PLAN'!J88*'Umlage Gesamt § 2 PLAN'!$Q$1</f>
        <v>857025.35679196706</v>
      </c>
      <c r="R88" s="83">
        <f>'bezirksw Umlage § 2 PLAN'!K88*'Umlage Gesamt § 2 PLAN'!$R$1</f>
        <v>1170606.8290116065</v>
      </c>
      <c r="S88" s="83">
        <f>'bezirksw Umlage § 2 PLAN'!L88*'Umlage Gesamt § 2 PLAN'!$S$1</f>
        <v>13086.667163379228</v>
      </c>
      <c r="T88" s="83">
        <f>'bezirksw Umlage § 2 PLAN'!M88*'Umlage Gesamt § 2 PLAN'!$T$1</f>
        <v>17164.009721765411</v>
      </c>
      <c r="V88" s="83">
        <f t="shared" si="8"/>
        <v>40801.828628475654</v>
      </c>
      <c r="W88" s="83">
        <f t="shared" si="8"/>
        <v>4448414.9273890555</v>
      </c>
      <c r="X88" s="83">
        <f t="shared" si="8"/>
        <v>176019.8781050503</v>
      </c>
      <c r="Y88" s="83">
        <f t="shared" si="8"/>
        <v>5125771.9089052072</v>
      </c>
      <c r="Z88" s="83">
        <f t="shared" si="8"/>
        <v>964380.7740859919</v>
      </c>
      <c r="AA88" s="83">
        <f t="shared" si="8"/>
        <v>1348259.2321611021</v>
      </c>
      <c r="AB88" s="83">
        <f t="shared" si="7"/>
        <v>16158.803196630301</v>
      </c>
      <c r="AC88" s="83">
        <f t="shared" si="7"/>
        <v>19128.840697982268</v>
      </c>
      <c r="AE88" s="83">
        <f t="shared" si="9"/>
        <v>12138936.193169493</v>
      </c>
      <c r="AF88" s="83">
        <f t="shared" si="10"/>
        <v>1011578.0160974577</v>
      </c>
    </row>
    <row r="89" spans="1:32" x14ac:dyDescent="0.25">
      <c r="A89" s="82">
        <v>61109</v>
      </c>
      <c r="B89" s="82" t="s">
        <v>90</v>
      </c>
      <c r="C89" s="82" t="s">
        <v>86</v>
      </c>
      <c r="D89" s="83">
        <f>'landesw Umlage § 2 PLAN'!F89*'Umlage Gesamt § 2 PLAN'!$D$1</f>
        <v>246.94037270738613</v>
      </c>
      <c r="E89" s="83">
        <f>'landesw Umlage § 2 PLAN'!G89*'Umlage Gesamt § 2 PLAN'!$E$1</f>
        <v>18977.81899237238</v>
      </c>
      <c r="F89" s="83">
        <f>'landesw Umlage § 2 PLAN'!H89*'Umlage Gesamt § 2 PLAN'!$F$1</f>
        <v>907.64122970790368</v>
      </c>
      <c r="G89" s="83">
        <f>'landesw Umlage § 2 PLAN'!I89*'Umlage Gesamt § 2 PLAN'!$G$1</f>
        <v>27835.782761926439</v>
      </c>
      <c r="H89" s="83">
        <f>'landesw Umlage § 2 PLAN'!J89*'Umlage Gesamt § 2 PLAN'!$H$1</f>
        <v>4732.8442520062317</v>
      </c>
      <c r="I89" s="83">
        <f>'landesw Umlage § 2 PLAN'!K89*'Umlage Gesamt § 2 PLAN'!$I$1</f>
        <v>7831.9397035959437</v>
      </c>
      <c r="J89" s="83">
        <f>'landesw Umlage § 2 PLAN'!L89*'Umlage Gesamt § 2 PLAN'!$J$1</f>
        <v>135.4374258220393</v>
      </c>
      <c r="K89" s="83">
        <f>'landesw Umlage § 2 PLAN'!M89*'Umlage Gesamt § 2 PLAN'!$K$1</f>
        <v>86.62105021196102</v>
      </c>
      <c r="M89" s="83">
        <f>'bezirksw Umlage § 2 PLAN'!F89*'Umlage Gesamt § 2 PLAN'!$M$1</f>
        <v>1551.838906094526</v>
      </c>
      <c r="N89" s="83">
        <f>'bezirksw Umlage § 2 PLAN'!G89*'Umlage Gesamt § 2 PLAN'!$N$1</f>
        <v>177133.89618982747</v>
      </c>
      <c r="O89" s="83">
        <f>'bezirksw Umlage § 2 PLAN'!H89*'Umlage Gesamt § 2 PLAN'!$O$1</f>
        <v>6852.3273804154342</v>
      </c>
      <c r="P89" s="83">
        <f>'bezirksw Umlage § 2 PLAN'!I89*'Umlage Gesamt § 2 PLAN'!$P$1</f>
        <v>198137.72400313226</v>
      </c>
      <c r="Q89" s="83">
        <f>'bezirksw Umlage § 2 PLAN'!J89*'Umlage Gesamt § 2 PLAN'!$Q$1</f>
        <v>37782.606932703049</v>
      </c>
      <c r="R89" s="83">
        <f>'bezirksw Umlage § 2 PLAN'!K89*'Umlage Gesamt § 2 PLAN'!$R$1</f>
        <v>51607.081800754029</v>
      </c>
      <c r="S89" s="83">
        <f>'bezirksw Umlage § 2 PLAN'!L89*'Umlage Gesamt § 2 PLAN'!$S$1</f>
        <v>576.93555689401967</v>
      </c>
      <c r="T89" s="83">
        <f>'bezirksw Umlage § 2 PLAN'!M89*'Umlage Gesamt § 2 PLAN'!$T$1</f>
        <v>756.68826781746236</v>
      </c>
      <c r="V89" s="83">
        <f t="shared" si="8"/>
        <v>1798.7792788019121</v>
      </c>
      <c r="W89" s="83">
        <f t="shared" si="8"/>
        <v>196111.71518219984</v>
      </c>
      <c r="X89" s="83">
        <f t="shared" si="8"/>
        <v>7759.9686101233383</v>
      </c>
      <c r="Y89" s="83">
        <f t="shared" si="8"/>
        <v>225973.5067650587</v>
      </c>
      <c r="Z89" s="83">
        <f t="shared" si="8"/>
        <v>42515.45118470928</v>
      </c>
      <c r="AA89" s="83">
        <f t="shared" si="8"/>
        <v>59439.02150434997</v>
      </c>
      <c r="AB89" s="83">
        <f t="shared" si="7"/>
        <v>712.37298271605891</v>
      </c>
      <c r="AC89" s="83">
        <f t="shared" si="7"/>
        <v>843.30931802942337</v>
      </c>
      <c r="AE89" s="83">
        <f t="shared" si="9"/>
        <v>535154.12482598855</v>
      </c>
      <c r="AF89" s="83">
        <f t="shared" si="10"/>
        <v>44596.177068832381</v>
      </c>
    </row>
    <row r="90" spans="1:32" x14ac:dyDescent="0.25">
      <c r="A90" s="82">
        <v>61110</v>
      </c>
      <c r="B90" s="82" t="s">
        <v>91</v>
      </c>
      <c r="C90" s="82" t="s">
        <v>86</v>
      </c>
      <c r="D90" s="83">
        <f>'landesw Umlage § 2 PLAN'!F90*'Umlage Gesamt § 2 PLAN'!$D$1</f>
        <v>453.17359739314867</v>
      </c>
      <c r="E90" s="83">
        <f>'landesw Umlage § 2 PLAN'!G90*'Umlage Gesamt § 2 PLAN'!$E$1</f>
        <v>34827.219256044213</v>
      </c>
      <c r="F90" s="83">
        <f>'landesw Umlage § 2 PLAN'!H90*'Umlage Gesamt § 2 PLAN'!$F$1</f>
        <v>1665.6613768720092</v>
      </c>
      <c r="G90" s="83">
        <f>'landesw Umlage § 2 PLAN'!I90*'Umlage Gesamt § 2 PLAN'!$G$1</f>
        <v>51082.946349254838</v>
      </c>
      <c r="H90" s="83">
        <f>'landesw Umlage § 2 PLAN'!J90*'Umlage Gesamt § 2 PLAN'!$H$1</f>
        <v>8685.4977663966165</v>
      </c>
      <c r="I90" s="83">
        <f>'landesw Umlage § 2 PLAN'!K90*'Umlage Gesamt § 2 PLAN'!$I$1</f>
        <v>14372.814988217782</v>
      </c>
      <c r="J90" s="83">
        <f>'landesw Umlage § 2 PLAN'!L90*'Umlage Gesamt § 2 PLAN'!$J$1</f>
        <v>248.54852533234825</v>
      </c>
      <c r="K90" s="83">
        <f>'landesw Umlage § 2 PLAN'!M90*'Umlage Gesamt § 2 PLAN'!$K$1</f>
        <v>158.96296139895159</v>
      </c>
      <c r="M90" s="83">
        <f>'bezirksw Umlage § 2 PLAN'!F90*'Umlage Gesamt § 2 PLAN'!$M$1</f>
        <v>2847.8632794598934</v>
      </c>
      <c r="N90" s="83">
        <f>'bezirksw Umlage § 2 PLAN'!G90*'Umlage Gesamt § 2 PLAN'!$N$1</f>
        <v>325067.96712309192</v>
      </c>
      <c r="O90" s="83">
        <f>'bezirksw Umlage § 2 PLAN'!H90*'Umlage Gesamt § 2 PLAN'!$O$1</f>
        <v>12575.07557574668</v>
      </c>
      <c r="P90" s="83">
        <f>'bezirksw Umlage § 2 PLAN'!I90*'Umlage Gesamt § 2 PLAN'!$P$1</f>
        <v>363613.22444503044</v>
      </c>
      <c r="Q90" s="83">
        <f>'bezirksw Umlage § 2 PLAN'!J90*'Umlage Gesamt § 2 PLAN'!$Q$1</f>
        <v>69336.8998955602</v>
      </c>
      <c r="R90" s="83">
        <f>'bezirksw Umlage § 2 PLAN'!K90*'Umlage Gesamt § 2 PLAN'!$R$1</f>
        <v>94706.939388654602</v>
      </c>
      <c r="S90" s="83">
        <f>'bezirksw Umlage § 2 PLAN'!L90*'Umlage Gesamt § 2 PLAN'!$S$1</f>
        <v>1058.7655591315233</v>
      </c>
      <c r="T90" s="83">
        <f>'bezirksw Umlage § 2 PLAN'!M90*'Umlage Gesamt § 2 PLAN'!$T$1</f>
        <v>1388.6394544255625</v>
      </c>
      <c r="V90" s="83">
        <f t="shared" si="8"/>
        <v>3301.036876853042</v>
      </c>
      <c r="W90" s="83">
        <f t="shared" si="8"/>
        <v>359895.18637913611</v>
      </c>
      <c r="X90" s="83">
        <f t="shared" si="8"/>
        <v>14240.736952618689</v>
      </c>
      <c r="Y90" s="83">
        <f t="shared" si="8"/>
        <v>414696.17079428525</v>
      </c>
      <c r="Z90" s="83">
        <f t="shared" si="8"/>
        <v>78022.397661956813</v>
      </c>
      <c r="AA90" s="83">
        <f t="shared" si="8"/>
        <v>109079.75437687238</v>
      </c>
      <c r="AB90" s="83">
        <f t="shared" si="7"/>
        <v>1307.3140844638715</v>
      </c>
      <c r="AC90" s="83">
        <f t="shared" si="7"/>
        <v>1547.6024158245141</v>
      </c>
      <c r="AE90" s="83">
        <f t="shared" si="9"/>
        <v>982090.19954201079</v>
      </c>
      <c r="AF90" s="83">
        <f t="shared" si="10"/>
        <v>81840.849961834232</v>
      </c>
    </row>
    <row r="91" spans="1:32" x14ac:dyDescent="0.25">
      <c r="A91" s="82">
        <v>61111</v>
      </c>
      <c r="B91" s="82" t="s">
        <v>92</v>
      </c>
      <c r="C91" s="82" t="s">
        <v>86</v>
      </c>
      <c r="D91" s="83">
        <f>'landesw Umlage § 2 PLAN'!F91*'Umlage Gesamt § 2 PLAN'!$D$1</f>
        <v>198.2204321115486</v>
      </c>
      <c r="E91" s="83">
        <f>'landesw Umlage § 2 PLAN'!G91*'Umlage Gesamt § 2 PLAN'!$E$1</f>
        <v>15233.602508814431</v>
      </c>
      <c r="F91" s="83">
        <f>'landesw Umlage § 2 PLAN'!H91*'Umlage Gesamt § 2 PLAN'!$F$1</f>
        <v>728.56874225320519</v>
      </c>
      <c r="G91" s="83">
        <f>'landesw Umlage § 2 PLAN'!I91*'Umlage Gesamt § 2 PLAN'!$G$1</f>
        <v>22343.940064310187</v>
      </c>
      <c r="H91" s="83">
        <f>'landesw Umlage § 2 PLAN'!J91*'Umlage Gesamt § 2 PLAN'!$H$1</f>
        <v>3799.0808164082518</v>
      </c>
      <c r="I91" s="83">
        <f>'landesw Umlage § 2 PLAN'!K91*'Umlage Gesamt § 2 PLAN'!$I$1</f>
        <v>6286.7422418527331</v>
      </c>
      <c r="J91" s="83">
        <f>'landesw Umlage § 2 PLAN'!L91*'Umlage Gesamt § 2 PLAN'!$J$1</f>
        <v>108.71638677865108</v>
      </c>
      <c r="K91" s="83">
        <f>'landesw Umlage § 2 PLAN'!M91*'Umlage Gesamt § 2 PLAN'!$K$1</f>
        <v>69.531206318040418</v>
      </c>
      <c r="M91" s="83">
        <f>'bezirksw Umlage § 2 PLAN'!F91*'Umlage Gesamt § 2 PLAN'!$M$1</f>
        <v>1245.6698560914144</v>
      </c>
      <c r="N91" s="83">
        <f>'bezirksw Umlage § 2 PLAN'!G91*'Umlage Gesamt § 2 PLAN'!$N$1</f>
        <v>142186.37908170451</v>
      </c>
      <c r="O91" s="83">
        <f>'bezirksw Umlage § 2 PLAN'!H91*'Umlage Gesamt § 2 PLAN'!$O$1</f>
        <v>5500.4018963121816</v>
      </c>
      <c r="P91" s="83">
        <f>'bezirksw Umlage § 2 PLAN'!I91*'Umlage Gesamt § 2 PLAN'!$P$1</f>
        <v>159046.27031578505</v>
      </c>
      <c r="Q91" s="83">
        <f>'bezirksw Umlage § 2 PLAN'!J91*'Umlage Gesamt § 2 PLAN'!$Q$1</f>
        <v>30328.31201472137</v>
      </c>
      <c r="R91" s="83">
        <f>'bezirksw Umlage § 2 PLAN'!K91*'Umlage Gesamt § 2 PLAN'!$R$1</f>
        <v>41425.296084262081</v>
      </c>
      <c r="S91" s="83">
        <f>'bezirksw Umlage § 2 PLAN'!L91*'Umlage Gesamt § 2 PLAN'!$S$1</f>
        <v>463.10943056509342</v>
      </c>
      <c r="T91" s="83">
        <f>'bezirksw Umlage § 2 PLAN'!M91*'Umlage Gesamt § 2 PLAN'!$T$1</f>
        <v>607.39794702687084</v>
      </c>
      <c r="V91" s="83">
        <f t="shared" si="8"/>
        <v>1443.8902882029631</v>
      </c>
      <c r="W91" s="83">
        <f t="shared" si="8"/>
        <v>157419.98159051893</v>
      </c>
      <c r="X91" s="83">
        <f t="shared" si="8"/>
        <v>6228.9706385653872</v>
      </c>
      <c r="Y91" s="83">
        <f t="shared" si="8"/>
        <v>181390.21038009523</v>
      </c>
      <c r="Z91" s="83">
        <f t="shared" si="8"/>
        <v>34127.392831129619</v>
      </c>
      <c r="AA91" s="83">
        <f t="shared" si="8"/>
        <v>47712.038326114816</v>
      </c>
      <c r="AB91" s="83">
        <f t="shared" si="7"/>
        <v>571.82581734374446</v>
      </c>
      <c r="AC91" s="83">
        <f t="shared" si="7"/>
        <v>676.92915334491124</v>
      </c>
      <c r="AE91" s="83">
        <f t="shared" si="9"/>
        <v>429571.23902531556</v>
      </c>
      <c r="AF91" s="83">
        <f t="shared" si="10"/>
        <v>35797.603252109628</v>
      </c>
    </row>
    <row r="92" spans="1:32" x14ac:dyDescent="0.25">
      <c r="A92" s="82">
        <v>61112</v>
      </c>
      <c r="B92" s="82" t="s">
        <v>93</v>
      </c>
      <c r="C92" s="82" t="s">
        <v>86</v>
      </c>
      <c r="D92" s="83">
        <f>'landesw Umlage § 2 PLAN'!F92*'Umlage Gesamt § 2 PLAN'!$D$1</f>
        <v>70.078458354233774</v>
      </c>
      <c r="E92" s="83">
        <f>'landesw Umlage § 2 PLAN'!G92*'Umlage Gesamt § 2 PLAN'!$E$1</f>
        <v>5385.6576117145205</v>
      </c>
      <c r="F92" s="83">
        <f>'landesw Umlage § 2 PLAN'!H92*'Umlage Gesamt § 2 PLAN'!$F$1</f>
        <v>257.57674785743274</v>
      </c>
      <c r="G92" s="83">
        <f>'landesw Umlage § 2 PLAN'!I92*'Umlage Gesamt § 2 PLAN'!$G$1</f>
        <v>7899.4322461424472</v>
      </c>
      <c r="H92" s="83">
        <f>'landesw Umlage § 2 PLAN'!J92*'Umlage Gesamt § 2 PLAN'!$H$1</f>
        <v>1343.1194955079654</v>
      </c>
      <c r="I92" s="83">
        <f>'landesw Umlage § 2 PLAN'!K92*'Umlage Gesamt § 2 PLAN'!$I$1</f>
        <v>2222.6023810277579</v>
      </c>
      <c r="J92" s="83">
        <f>'landesw Umlage § 2 PLAN'!L92*'Umlage Gesamt § 2 PLAN'!$J$1</f>
        <v>38.435375718498371</v>
      </c>
      <c r="K92" s="83">
        <f>'landesw Umlage § 2 PLAN'!M92*'Umlage Gesamt § 2 PLAN'!$K$1</f>
        <v>24.581924751008273</v>
      </c>
      <c r="M92" s="83">
        <f>'bezirksw Umlage § 2 PLAN'!F92*'Umlage Gesamt § 2 PLAN'!$M$1</f>
        <v>440.39164985828239</v>
      </c>
      <c r="N92" s="83">
        <f>'bezirksw Umlage § 2 PLAN'!G92*'Umlage Gesamt § 2 PLAN'!$N$1</f>
        <v>50268.290402117404</v>
      </c>
      <c r="O92" s="83">
        <f>'bezirksw Umlage § 2 PLAN'!H92*'Umlage Gesamt § 2 PLAN'!$O$1</f>
        <v>1944.60117514699</v>
      </c>
      <c r="P92" s="83">
        <f>'bezirksw Umlage § 2 PLAN'!I92*'Umlage Gesamt § 2 PLAN'!$P$1</f>
        <v>56228.902903655719</v>
      </c>
      <c r="Q92" s="83">
        <f>'bezirksw Umlage § 2 PLAN'!J92*'Umlage Gesamt § 2 PLAN'!$Q$1</f>
        <v>10722.211266706405</v>
      </c>
      <c r="R92" s="83">
        <f>'bezirksw Umlage § 2 PLAN'!K92*'Umlage Gesamt § 2 PLAN'!$R$1</f>
        <v>14645.417001306339</v>
      </c>
      <c r="S92" s="83">
        <f>'bezirksw Umlage § 2 PLAN'!L92*'Umlage Gesamt § 2 PLAN'!$S$1</f>
        <v>163.72678940103063</v>
      </c>
      <c r="T92" s="83">
        <f>'bezirksw Umlage § 2 PLAN'!M92*'Umlage Gesamt § 2 PLAN'!$T$1</f>
        <v>214.73826528244018</v>
      </c>
      <c r="V92" s="83">
        <f t="shared" si="8"/>
        <v>510.47010821251615</v>
      </c>
      <c r="W92" s="83">
        <f t="shared" si="8"/>
        <v>55653.948013831927</v>
      </c>
      <c r="X92" s="83">
        <f t="shared" si="8"/>
        <v>2202.1779230044226</v>
      </c>
      <c r="Y92" s="83">
        <f t="shared" si="8"/>
        <v>64128.335149798164</v>
      </c>
      <c r="Z92" s="83">
        <f t="shared" si="8"/>
        <v>12065.330762214369</v>
      </c>
      <c r="AA92" s="83">
        <f t="shared" si="8"/>
        <v>16868.019382334096</v>
      </c>
      <c r="AB92" s="83">
        <f t="shared" si="7"/>
        <v>202.16216511952899</v>
      </c>
      <c r="AC92" s="83">
        <f t="shared" si="7"/>
        <v>239.32019003344845</v>
      </c>
      <c r="AE92" s="83">
        <f t="shared" si="9"/>
        <v>151869.76369454846</v>
      </c>
      <c r="AF92" s="83">
        <f t="shared" si="10"/>
        <v>12655.813641212371</v>
      </c>
    </row>
    <row r="93" spans="1:32" x14ac:dyDescent="0.25">
      <c r="A93" s="82">
        <v>61113</v>
      </c>
      <c r="B93" s="82" t="s">
        <v>94</v>
      </c>
      <c r="C93" s="82" t="s">
        <v>86</v>
      </c>
      <c r="D93" s="83">
        <f>'landesw Umlage § 2 PLAN'!F93*'Umlage Gesamt § 2 PLAN'!$D$1</f>
        <v>437.3485095818142</v>
      </c>
      <c r="E93" s="83">
        <f>'landesw Umlage § 2 PLAN'!G93*'Umlage Gesamt § 2 PLAN'!$E$1</f>
        <v>33611.032333147741</v>
      </c>
      <c r="F93" s="83">
        <f>'landesw Umlage § 2 PLAN'!H93*'Umlage Gesamt § 2 PLAN'!$F$1</f>
        <v>1607.4955046663522</v>
      </c>
      <c r="G93" s="83">
        <f>'landesw Umlage § 2 PLAN'!I93*'Umlage Gesamt § 2 PLAN'!$G$1</f>
        <v>49299.099902134207</v>
      </c>
      <c r="H93" s="83">
        <f>'landesw Umlage § 2 PLAN'!J93*'Umlage Gesamt § 2 PLAN'!$H$1</f>
        <v>8382.1950902719691</v>
      </c>
      <c r="I93" s="83">
        <f>'landesw Umlage § 2 PLAN'!K93*'Umlage Gesamt § 2 PLAN'!$I$1</f>
        <v>13870.90785904475</v>
      </c>
      <c r="J93" s="83">
        <f>'landesw Umlage § 2 PLAN'!L93*'Umlage Gesamt § 2 PLAN'!$J$1</f>
        <v>239.86906505181079</v>
      </c>
      <c r="K93" s="83">
        <f>'landesw Umlage § 2 PLAN'!M93*'Umlage Gesamt § 2 PLAN'!$K$1</f>
        <v>153.41188155370239</v>
      </c>
      <c r="M93" s="83">
        <f>'bezirksw Umlage § 2 PLAN'!F93*'Umlage Gesamt § 2 PLAN'!$M$1</f>
        <v>2748.4142234438841</v>
      </c>
      <c r="N93" s="83">
        <f>'bezirksw Umlage § 2 PLAN'!G93*'Umlage Gesamt § 2 PLAN'!$N$1</f>
        <v>313716.40305588511</v>
      </c>
      <c r="O93" s="83">
        <f>'bezirksw Umlage § 2 PLAN'!H93*'Umlage Gesamt § 2 PLAN'!$O$1</f>
        <v>12135.946561247374</v>
      </c>
      <c r="P93" s="83">
        <f>'bezirksw Umlage § 2 PLAN'!I93*'Umlage Gesamt § 2 PLAN'!$P$1</f>
        <v>350915.63738500362</v>
      </c>
      <c r="Q93" s="83">
        <f>'bezirksw Umlage § 2 PLAN'!J93*'Umlage Gesamt § 2 PLAN'!$Q$1</f>
        <v>66915.614684495667</v>
      </c>
      <c r="R93" s="83">
        <f>'bezirksw Umlage § 2 PLAN'!K93*'Umlage Gesamt § 2 PLAN'!$R$1</f>
        <v>91399.717518736274</v>
      </c>
      <c r="S93" s="83">
        <f>'bezirksw Umlage § 2 PLAN'!L93*'Umlage Gesamt § 2 PLAN'!$S$1</f>
        <v>1021.7928448311861</v>
      </c>
      <c r="T93" s="83">
        <f>'bezirksw Umlage § 2 PLAN'!M93*'Umlage Gesamt § 2 PLAN'!$T$1</f>
        <v>1340.1473502275692</v>
      </c>
      <c r="V93" s="83">
        <f t="shared" si="8"/>
        <v>3185.7627330256983</v>
      </c>
      <c r="W93" s="83">
        <f t="shared" si="8"/>
        <v>347327.43538903282</v>
      </c>
      <c r="X93" s="83">
        <f t="shared" si="8"/>
        <v>13743.442065913727</v>
      </c>
      <c r="Y93" s="83">
        <f t="shared" si="8"/>
        <v>400214.73728713783</v>
      </c>
      <c r="Z93" s="83">
        <f t="shared" si="8"/>
        <v>75297.809774767637</v>
      </c>
      <c r="AA93" s="83">
        <f t="shared" si="8"/>
        <v>105270.62537778102</v>
      </c>
      <c r="AB93" s="83">
        <f t="shared" si="7"/>
        <v>1261.661909882997</v>
      </c>
      <c r="AC93" s="83">
        <f t="shared" si="7"/>
        <v>1493.5592317812716</v>
      </c>
      <c r="AE93" s="83">
        <f t="shared" si="9"/>
        <v>947795.03376932302</v>
      </c>
      <c r="AF93" s="83">
        <f t="shared" si="10"/>
        <v>78982.919480776924</v>
      </c>
    </row>
    <row r="94" spans="1:32" x14ac:dyDescent="0.25">
      <c r="A94" s="82">
        <v>61114</v>
      </c>
      <c r="B94" s="82" t="s">
        <v>95</v>
      </c>
      <c r="C94" s="82" t="s">
        <v>86</v>
      </c>
      <c r="D94" s="83">
        <f>'landesw Umlage § 2 PLAN'!F94*'Umlage Gesamt § 2 PLAN'!$D$1</f>
        <v>400.68922077053401</v>
      </c>
      <c r="E94" s="83">
        <f>'landesw Umlage § 2 PLAN'!G94*'Umlage Gesamt § 2 PLAN'!$E$1</f>
        <v>30793.698983311224</v>
      </c>
      <c r="F94" s="83">
        <f>'landesw Umlage § 2 PLAN'!H94*'Umlage Gesamt § 2 PLAN'!$F$1</f>
        <v>1472.7525235487396</v>
      </c>
      <c r="G94" s="83">
        <f>'landesw Umlage § 2 PLAN'!I94*'Umlage Gesamt § 2 PLAN'!$G$1</f>
        <v>45166.766301234151</v>
      </c>
      <c r="H94" s="83">
        <f>'landesw Umlage § 2 PLAN'!J94*'Umlage Gesamt § 2 PLAN'!$H$1</f>
        <v>7679.5853775268715</v>
      </c>
      <c r="I94" s="83">
        <f>'landesw Umlage § 2 PLAN'!K94*'Umlage Gesamt § 2 PLAN'!$I$1</f>
        <v>12708.22499597613</v>
      </c>
      <c r="J94" s="83">
        <f>'landesw Umlage § 2 PLAN'!L94*'Umlage Gesamt § 2 PLAN'!$J$1</f>
        <v>219.76283594625326</v>
      </c>
      <c r="K94" s="83">
        <f>'landesw Umlage § 2 PLAN'!M94*'Umlage Gesamt § 2 PLAN'!$K$1</f>
        <v>140.55263921093865</v>
      </c>
      <c r="M94" s="83">
        <f>'bezirksw Umlage § 2 PLAN'!F94*'Umlage Gesamt § 2 PLAN'!$M$1</f>
        <v>2518.0375133766656</v>
      </c>
      <c r="N94" s="83">
        <f>'bezirksw Umlage § 2 PLAN'!G94*'Umlage Gesamt § 2 PLAN'!$N$1</f>
        <v>287420.16567883681</v>
      </c>
      <c r="O94" s="83">
        <f>'bezirksw Umlage § 2 PLAN'!H94*'Umlage Gesamt § 2 PLAN'!$O$1</f>
        <v>11118.6910767999</v>
      </c>
      <c r="P94" s="83">
        <f>'bezirksw Umlage § 2 PLAN'!I94*'Umlage Gesamt § 2 PLAN'!$P$1</f>
        <v>321501.29752228869</v>
      </c>
      <c r="Q94" s="83">
        <f>'bezirksw Umlage § 2 PLAN'!J94*'Umlage Gesamt § 2 PLAN'!$Q$1</f>
        <v>61306.635138529302</v>
      </c>
      <c r="R94" s="83">
        <f>'bezirksw Umlage § 2 PLAN'!K94*'Umlage Gesamt § 2 PLAN'!$R$1</f>
        <v>83738.439228357252</v>
      </c>
      <c r="S94" s="83">
        <f>'bezirksw Umlage § 2 PLAN'!L94*'Umlage Gesamt § 2 PLAN'!$S$1</f>
        <v>936.14444730998957</v>
      </c>
      <c r="T94" s="83">
        <f>'bezirksw Umlage § 2 PLAN'!M94*'Umlage Gesamt § 2 PLAN'!$T$1</f>
        <v>1227.8139417779998</v>
      </c>
      <c r="V94" s="83">
        <f t="shared" si="8"/>
        <v>2918.7267341471997</v>
      </c>
      <c r="W94" s="83">
        <f t="shared" si="8"/>
        <v>318213.86466214806</v>
      </c>
      <c r="X94" s="83">
        <f t="shared" si="8"/>
        <v>12591.443600348639</v>
      </c>
      <c r="Y94" s="83">
        <f t="shared" si="8"/>
        <v>366668.06382352283</v>
      </c>
      <c r="Z94" s="83">
        <f t="shared" si="8"/>
        <v>68986.220516056172</v>
      </c>
      <c r="AA94" s="83">
        <f t="shared" si="8"/>
        <v>96446.664224333377</v>
      </c>
      <c r="AB94" s="83">
        <f t="shared" si="7"/>
        <v>1155.9072832562429</v>
      </c>
      <c r="AC94" s="83">
        <f t="shared" si="7"/>
        <v>1368.3665809889385</v>
      </c>
      <c r="AE94" s="83">
        <f t="shared" si="9"/>
        <v>868349.25742480147</v>
      </c>
      <c r="AF94" s="83">
        <f t="shared" si="10"/>
        <v>72362.438118733451</v>
      </c>
    </row>
    <row r="95" spans="1:32" x14ac:dyDescent="0.25">
      <c r="A95" s="82">
        <v>61115</v>
      </c>
      <c r="B95" s="82" t="s">
        <v>96</v>
      </c>
      <c r="C95" s="82" t="s">
        <v>86</v>
      </c>
      <c r="D95" s="83">
        <f>'landesw Umlage § 2 PLAN'!F95*'Umlage Gesamt § 2 PLAN'!$D$1</f>
        <v>254.43545267880674</v>
      </c>
      <c r="E95" s="83">
        <f>'landesw Umlage § 2 PLAN'!G95*'Umlage Gesamt § 2 PLAN'!$E$1</f>
        <v>19553.82958744638</v>
      </c>
      <c r="F95" s="83">
        <f>'landesw Umlage § 2 PLAN'!H95*'Umlage Gesamt § 2 PLAN'!$F$1</f>
        <v>935.18975702012403</v>
      </c>
      <c r="G95" s="83">
        <f>'landesw Umlage § 2 PLAN'!I95*'Umlage Gesamt § 2 PLAN'!$G$1</f>
        <v>28680.648328380204</v>
      </c>
      <c r="H95" s="83">
        <f>'landesw Umlage § 2 PLAN'!J95*'Umlage Gesamt § 2 PLAN'!$H$1</f>
        <v>4876.4945015468338</v>
      </c>
      <c r="I95" s="83">
        <f>'landesw Umlage § 2 PLAN'!K95*'Umlage Gesamt § 2 PLAN'!$I$1</f>
        <v>8069.6530178110888</v>
      </c>
      <c r="J95" s="83">
        <f>'landesw Umlage § 2 PLAN'!L95*'Umlage Gesamt § 2 PLAN'!$J$1</f>
        <v>139.54819283243174</v>
      </c>
      <c r="K95" s="83">
        <f>'landesw Umlage § 2 PLAN'!M95*'Umlage Gesamt § 2 PLAN'!$K$1</f>
        <v>89.250153308506526</v>
      </c>
      <c r="M95" s="83">
        <f>'bezirksw Umlage § 2 PLAN'!F95*'Umlage Gesamt § 2 PLAN'!$M$1</f>
        <v>1598.9399798331765</v>
      </c>
      <c r="N95" s="83">
        <f>'bezirksw Umlage § 2 PLAN'!G95*'Umlage Gesamt § 2 PLAN'!$N$1</f>
        <v>182510.22531347896</v>
      </c>
      <c r="O95" s="83">
        <f>'bezirksw Umlage § 2 PLAN'!H95*'Umlage Gesamt § 2 PLAN'!$O$1</f>
        <v>7060.3077164920596</v>
      </c>
      <c r="P95" s="83">
        <f>'bezirksw Umlage § 2 PLAN'!I95*'Umlage Gesamt § 2 PLAN'!$P$1</f>
        <v>204151.55669673753</v>
      </c>
      <c r="Q95" s="83">
        <f>'bezirksw Umlage § 2 PLAN'!J95*'Umlage Gesamt § 2 PLAN'!$Q$1</f>
        <v>38929.376322352109</v>
      </c>
      <c r="R95" s="83">
        <f>'bezirksw Umlage § 2 PLAN'!K95*'Umlage Gesamt § 2 PLAN'!$R$1</f>
        <v>53173.448616141643</v>
      </c>
      <c r="S95" s="83">
        <f>'bezirksw Umlage § 2 PLAN'!L95*'Umlage Gesamt § 2 PLAN'!$S$1</f>
        <v>594.44657823843431</v>
      </c>
      <c r="T95" s="83">
        <f>'bezirksw Umlage § 2 PLAN'!M95*'Umlage Gesamt § 2 PLAN'!$T$1</f>
        <v>779.65510397530716</v>
      </c>
      <c r="V95" s="83">
        <f t="shared" si="8"/>
        <v>1853.3754325119833</v>
      </c>
      <c r="W95" s="83">
        <f t="shared" si="8"/>
        <v>202064.05490092534</v>
      </c>
      <c r="X95" s="83">
        <f t="shared" si="8"/>
        <v>7995.4974735121832</v>
      </c>
      <c r="Y95" s="83">
        <f t="shared" si="8"/>
        <v>232832.20502511773</v>
      </c>
      <c r="Z95" s="83">
        <f t="shared" si="8"/>
        <v>43805.870823898942</v>
      </c>
      <c r="AA95" s="83">
        <f t="shared" si="8"/>
        <v>61243.101633952734</v>
      </c>
      <c r="AB95" s="83">
        <f t="shared" si="7"/>
        <v>733.99477107086602</v>
      </c>
      <c r="AC95" s="83">
        <f t="shared" si="7"/>
        <v>868.90525728381363</v>
      </c>
      <c r="AE95" s="83">
        <f t="shared" si="9"/>
        <v>551397.00531827367</v>
      </c>
      <c r="AF95" s="83">
        <f t="shared" si="10"/>
        <v>45949.75044318947</v>
      </c>
    </row>
    <row r="96" spans="1:32" x14ac:dyDescent="0.25">
      <c r="A96" s="82">
        <v>61116</v>
      </c>
      <c r="B96" s="82" t="s">
        <v>97</v>
      </c>
      <c r="C96" s="82" t="s">
        <v>86</v>
      </c>
      <c r="D96" s="83">
        <f>'landesw Umlage § 2 PLAN'!F96*'Umlage Gesamt § 2 PLAN'!$D$1</f>
        <v>304.20042452482312</v>
      </c>
      <c r="E96" s="83">
        <f>'landesw Umlage § 2 PLAN'!G96*'Umlage Gesamt § 2 PLAN'!$E$1</f>
        <v>23378.358632655672</v>
      </c>
      <c r="F96" s="83">
        <f>'landesw Umlage § 2 PLAN'!H96*'Umlage Gesamt § 2 PLAN'!$F$1</f>
        <v>1118.1033071515988</v>
      </c>
      <c r="G96" s="83">
        <f>'landesw Umlage § 2 PLAN'!I96*'Umlage Gesamt § 2 PLAN'!$G$1</f>
        <v>34290.28975829963</v>
      </c>
      <c r="H96" s="83">
        <f>'landesw Umlage § 2 PLAN'!J96*'Umlage Gesamt § 2 PLAN'!$H$1</f>
        <v>5830.2869428977001</v>
      </c>
      <c r="I96" s="83">
        <f>'landesw Umlage § 2 PLAN'!K96*'Umlage Gesamt § 2 PLAN'!$I$1</f>
        <v>9647.9946011494885</v>
      </c>
      <c r="J96" s="83">
        <f>'landesw Umlage § 2 PLAN'!L96*'Umlage Gesamt § 2 PLAN'!$J$1</f>
        <v>166.84239186936838</v>
      </c>
      <c r="K96" s="83">
        <f>'landesw Umlage § 2 PLAN'!M96*'Umlage Gesamt § 2 PLAN'!$K$1</f>
        <v>106.70657032857234</v>
      </c>
      <c r="M96" s="83">
        <f>'bezirksw Umlage § 2 PLAN'!F96*'Umlage Gesamt § 2 PLAN'!$M$1</f>
        <v>1911.6762838431248</v>
      </c>
      <c r="N96" s="83">
        <f>'bezirksw Umlage § 2 PLAN'!G96*'Umlage Gesamt § 2 PLAN'!$N$1</f>
        <v>218207.35843195627</v>
      </c>
      <c r="O96" s="83">
        <f>'bezirksw Umlage § 2 PLAN'!H96*'Umlage Gesamt § 2 PLAN'!$O$1</f>
        <v>8441.2316837938288</v>
      </c>
      <c r="P96" s="83">
        <f>'bezirksw Umlage § 2 PLAN'!I96*'Umlage Gesamt § 2 PLAN'!$P$1</f>
        <v>244081.5128579915</v>
      </c>
      <c r="Q96" s="83">
        <f>'bezirksw Umlage § 2 PLAN'!J96*'Umlage Gesamt § 2 PLAN'!$Q$1</f>
        <v>46543.564110523497</v>
      </c>
      <c r="R96" s="83">
        <f>'bezirksw Umlage § 2 PLAN'!K96*'Umlage Gesamt § 2 PLAN'!$R$1</f>
        <v>63573.631238012167</v>
      </c>
      <c r="S96" s="83">
        <f>'bezirksw Umlage § 2 PLAN'!L96*'Umlage Gesamt § 2 PLAN'!$S$1</f>
        <v>710.71424816626029</v>
      </c>
      <c r="T96" s="83">
        <f>'bezirksw Umlage § 2 PLAN'!M96*'Umlage Gesamt § 2 PLAN'!$T$1</f>
        <v>932.14766698268681</v>
      </c>
      <c r="V96" s="83">
        <f t="shared" si="8"/>
        <v>2215.8767083679477</v>
      </c>
      <c r="W96" s="83">
        <f t="shared" si="8"/>
        <v>241585.71706461193</v>
      </c>
      <c r="X96" s="83">
        <f t="shared" si="8"/>
        <v>9559.3349909454282</v>
      </c>
      <c r="Y96" s="83">
        <f t="shared" si="8"/>
        <v>278371.80261629116</v>
      </c>
      <c r="Z96" s="83">
        <f t="shared" si="8"/>
        <v>52373.851053421196</v>
      </c>
      <c r="AA96" s="83">
        <f t="shared" si="8"/>
        <v>73221.625839161657</v>
      </c>
      <c r="AB96" s="83">
        <f t="shared" si="7"/>
        <v>877.55664003562867</v>
      </c>
      <c r="AC96" s="83">
        <f t="shared" si="7"/>
        <v>1038.8542373112591</v>
      </c>
      <c r="AE96" s="83">
        <f t="shared" si="9"/>
        <v>659244.61915014626</v>
      </c>
      <c r="AF96" s="83">
        <f t="shared" si="10"/>
        <v>54937.051595845522</v>
      </c>
    </row>
    <row r="97" spans="1:32" x14ac:dyDescent="0.25">
      <c r="A97" s="82">
        <v>61118</v>
      </c>
      <c r="B97" s="82" t="s">
        <v>98</v>
      </c>
      <c r="C97" s="82" t="s">
        <v>86</v>
      </c>
      <c r="D97" s="83">
        <f>'landesw Umlage § 2 PLAN'!F97*'Umlage Gesamt § 2 PLAN'!$D$1</f>
        <v>140.42383911748146</v>
      </c>
      <c r="E97" s="83">
        <f>'landesw Umlage § 2 PLAN'!G97*'Umlage Gesamt § 2 PLAN'!$E$1</f>
        <v>10791.828698434103</v>
      </c>
      <c r="F97" s="83">
        <f>'landesw Umlage § 2 PLAN'!H97*'Umlage Gesamt § 2 PLAN'!$F$1</f>
        <v>516.13458188112418</v>
      </c>
      <c r="G97" s="83">
        <f>'landesw Umlage § 2 PLAN'!I97*'Umlage Gesamt § 2 PLAN'!$G$1</f>
        <v>15828.952703905135</v>
      </c>
      <c r="H97" s="83">
        <f>'landesw Umlage § 2 PLAN'!J97*'Umlage Gesamt § 2 PLAN'!$H$1</f>
        <v>2691.3548097675698</v>
      </c>
      <c r="I97" s="83">
        <f>'landesw Umlage § 2 PLAN'!K97*'Umlage Gesamt § 2 PLAN'!$I$1</f>
        <v>4453.6704503106021</v>
      </c>
      <c r="J97" s="83">
        <f>'landesw Umlage § 2 PLAN'!L97*'Umlage Gesamt § 2 PLAN'!$J$1</f>
        <v>77.017148251639526</v>
      </c>
      <c r="K97" s="83">
        <f>'landesw Umlage § 2 PLAN'!M97*'Umlage Gesamt § 2 PLAN'!$K$1</f>
        <v>49.257479794788836</v>
      </c>
      <c r="M97" s="83">
        <f>'bezirksw Umlage § 2 PLAN'!F97*'Umlage Gesamt § 2 PLAN'!$M$1</f>
        <v>882.46071104738473</v>
      </c>
      <c r="N97" s="83">
        <f>'bezirksw Umlage § 2 PLAN'!G97*'Umlage Gesamt § 2 PLAN'!$N$1</f>
        <v>100728.04810369108</v>
      </c>
      <c r="O97" s="83">
        <f>'bezirksw Umlage § 2 PLAN'!H97*'Umlage Gesamt § 2 PLAN'!$O$1</f>
        <v>3896.6091574988109</v>
      </c>
      <c r="P97" s="83">
        <f>'bezirksw Umlage § 2 PLAN'!I97*'Umlage Gesamt § 2 PLAN'!$P$1</f>
        <v>112671.97653212087</v>
      </c>
      <c r="Q97" s="83">
        <f>'bezirksw Umlage § 2 PLAN'!J97*'Umlage Gesamt § 2 PLAN'!$Q$1</f>
        <v>21485.262450963492</v>
      </c>
      <c r="R97" s="83">
        <f>'bezirksw Umlage § 2 PLAN'!K97*'Umlage Gesamt § 2 PLAN'!$R$1</f>
        <v>29346.617050339581</v>
      </c>
      <c r="S97" s="83">
        <f>'bezirksw Umlage § 2 PLAN'!L97*'Umlage Gesamt § 2 PLAN'!$S$1</f>
        <v>328.07719909955881</v>
      </c>
      <c r="T97" s="83">
        <f>'bezirksw Umlage § 2 PLAN'!M97*'Umlage Gesamt § 2 PLAN'!$T$1</f>
        <v>430.2944488870404</v>
      </c>
      <c r="V97" s="83">
        <f t="shared" si="8"/>
        <v>1022.8845501648661</v>
      </c>
      <c r="W97" s="83">
        <f t="shared" si="8"/>
        <v>111519.87680212519</v>
      </c>
      <c r="X97" s="83">
        <f t="shared" si="8"/>
        <v>4412.7437393799355</v>
      </c>
      <c r="Y97" s="83">
        <f t="shared" si="8"/>
        <v>128500.929236026</v>
      </c>
      <c r="Z97" s="83">
        <f t="shared" si="8"/>
        <v>24176.617260731062</v>
      </c>
      <c r="AA97" s="83">
        <f t="shared" si="8"/>
        <v>33800.287500650185</v>
      </c>
      <c r="AB97" s="83">
        <f t="shared" si="7"/>
        <v>405.09434735119834</v>
      </c>
      <c r="AC97" s="83">
        <f t="shared" si="7"/>
        <v>479.55192868182922</v>
      </c>
      <c r="AE97" s="83">
        <f t="shared" si="9"/>
        <v>304317.98536511022</v>
      </c>
      <c r="AF97" s="83">
        <f t="shared" si="10"/>
        <v>25359.832113759185</v>
      </c>
    </row>
    <row r="98" spans="1:32" x14ac:dyDescent="0.25">
      <c r="A98" s="82">
        <v>61119</v>
      </c>
      <c r="B98" s="82" t="s">
        <v>99</v>
      </c>
      <c r="C98" s="82" t="s">
        <v>86</v>
      </c>
      <c r="D98" s="83">
        <f>'landesw Umlage § 2 PLAN'!F98*'Umlage Gesamt § 2 PLAN'!$D$1</f>
        <v>79.261587005190634</v>
      </c>
      <c r="E98" s="83">
        <f>'landesw Umlage § 2 PLAN'!G98*'Umlage Gesamt § 2 PLAN'!$E$1</f>
        <v>6091.3978331729104</v>
      </c>
      <c r="F98" s="83">
        <f>'landesw Umlage § 2 PLAN'!H98*'Umlage Gesamt § 2 PLAN'!$F$1</f>
        <v>291.32977936839171</v>
      </c>
      <c r="G98" s="83">
        <f>'landesw Umlage § 2 PLAN'!I98*'Umlage Gesamt § 2 PLAN'!$G$1</f>
        <v>8934.5791984221214</v>
      </c>
      <c r="H98" s="83">
        <f>'landesw Umlage § 2 PLAN'!J98*'Umlage Gesamt § 2 PLAN'!$H$1</f>
        <v>1519.1227839723267</v>
      </c>
      <c r="I98" s="83">
        <f>'landesw Umlage § 2 PLAN'!K98*'Umlage Gesamt § 2 PLAN'!$I$1</f>
        <v>2513.8537025355727</v>
      </c>
      <c r="J98" s="83">
        <f>'landesw Umlage § 2 PLAN'!L98*'Umlage Gesamt § 2 PLAN'!$J$1</f>
        <v>43.471973387167125</v>
      </c>
      <c r="K98" s="83">
        <f>'landesw Umlage § 2 PLAN'!M98*'Umlage Gesamt § 2 PLAN'!$K$1</f>
        <v>27.80315682114858</v>
      </c>
      <c r="M98" s="83">
        <f>'bezirksw Umlage § 2 PLAN'!F98*'Umlage Gesamt § 2 PLAN'!$M$1</f>
        <v>498.10086995860473</v>
      </c>
      <c r="N98" s="83">
        <f>'bezirksw Umlage § 2 PLAN'!G98*'Umlage Gesamt § 2 PLAN'!$N$1</f>
        <v>56855.48122604932</v>
      </c>
      <c r="O98" s="83">
        <f>'bezirksw Umlage § 2 PLAN'!H98*'Umlage Gesamt § 2 PLAN'!$O$1</f>
        <v>2199.4230303297936</v>
      </c>
      <c r="P98" s="83">
        <f>'bezirksw Umlage § 2 PLAN'!I98*'Umlage Gesamt § 2 PLAN'!$P$1</f>
        <v>63597.176427258935</v>
      </c>
      <c r="Q98" s="83">
        <f>'bezirksw Umlage § 2 PLAN'!J98*'Umlage Gesamt § 2 PLAN'!$Q$1</f>
        <v>12127.257093873282</v>
      </c>
      <c r="R98" s="83">
        <f>'bezirksw Umlage § 2 PLAN'!K98*'Umlage Gesamt § 2 PLAN'!$R$1</f>
        <v>16564.56236535075</v>
      </c>
      <c r="S98" s="83">
        <f>'bezirksw Umlage § 2 PLAN'!L98*'Umlage Gesamt § 2 PLAN'!$S$1</f>
        <v>185.18165878582423</v>
      </c>
      <c r="T98" s="83">
        <f>'bezirksw Umlage § 2 PLAN'!M98*'Umlage Gesamt § 2 PLAN'!$T$1</f>
        <v>242.87771301977489</v>
      </c>
      <c r="V98" s="83">
        <f t="shared" si="8"/>
        <v>577.36245696379535</v>
      </c>
      <c r="W98" s="83">
        <f t="shared" si="8"/>
        <v>62946.879059222229</v>
      </c>
      <c r="X98" s="83">
        <f t="shared" si="8"/>
        <v>2490.7528096981855</v>
      </c>
      <c r="Y98" s="83">
        <f t="shared" si="8"/>
        <v>72531.755625681049</v>
      </c>
      <c r="Z98" s="83">
        <f t="shared" si="8"/>
        <v>13646.379877845609</v>
      </c>
      <c r="AA98" s="83">
        <f t="shared" si="8"/>
        <v>19078.416067886323</v>
      </c>
      <c r="AB98" s="83">
        <f t="shared" si="7"/>
        <v>228.65363217299137</v>
      </c>
      <c r="AC98" s="83">
        <f t="shared" si="7"/>
        <v>270.68086984092349</v>
      </c>
      <c r="AE98" s="83">
        <f t="shared" si="9"/>
        <v>171770.88039931111</v>
      </c>
      <c r="AF98" s="83">
        <f t="shared" si="10"/>
        <v>14314.240033275926</v>
      </c>
    </row>
    <row r="99" spans="1:32" x14ac:dyDescent="0.25">
      <c r="A99" s="82">
        <v>61120</v>
      </c>
      <c r="B99" s="82" t="s">
        <v>100</v>
      </c>
      <c r="C99" s="82" t="s">
        <v>86</v>
      </c>
      <c r="D99" s="83">
        <f>'landesw Umlage § 2 PLAN'!F99*'Umlage Gesamt § 2 PLAN'!$D$1</f>
        <v>1672.1103638927807</v>
      </c>
      <c r="E99" s="83">
        <f>'landesw Umlage § 2 PLAN'!G99*'Umlage Gesamt § 2 PLAN'!$E$1</f>
        <v>128504.73769564353</v>
      </c>
      <c r="F99" s="83">
        <f>'landesw Umlage § 2 PLAN'!H99*'Umlage Gesamt § 2 PLAN'!$F$1</f>
        <v>6145.9221521843083</v>
      </c>
      <c r="G99" s="83">
        <f>'landesw Umlage § 2 PLAN'!I99*'Umlage Gesamt § 2 PLAN'!$G$1</f>
        <v>188484.77603311333</v>
      </c>
      <c r="H99" s="83">
        <f>'landesw Umlage § 2 PLAN'!J99*'Umlage Gesamt § 2 PLAN'!$H$1</f>
        <v>32047.566129850944</v>
      </c>
      <c r="I99" s="83">
        <f>'landesw Umlage § 2 PLAN'!K99*'Umlage Gesamt § 2 PLAN'!$I$1</f>
        <v>53032.509039273937</v>
      </c>
      <c r="J99" s="83">
        <f>'landesw Umlage § 2 PLAN'!L99*'Umlage Gesamt § 2 PLAN'!$J$1</f>
        <v>917.08909682559124</v>
      </c>
      <c r="K99" s="83">
        <f>'landesw Umlage § 2 PLAN'!M99*'Umlage Gesamt § 2 PLAN'!$K$1</f>
        <v>586.53817600869252</v>
      </c>
      <c r="M99" s="83">
        <f>'bezirksw Umlage § 2 PLAN'!F99*'Umlage Gesamt § 2 PLAN'!$M$1</f>
        <v>10507.985751878148</v>
      </c>
      <c r="N99" s="83">
        <f>'bezirksw Umlage § 2 PLAN'!G99*'Umlage Gesamt § 2 PLAN'!$N$1</f>
        <v>1199428.9162537549</v>
      </c>
      <c r="O99" s="83">
        <f>'bezirksw Umlage § 2 PLAN'!H99*'Umlage Gesamt § 2 PLAN'!$O$1</f>
        <v>46399.248142206299</v>
      </c>
      <c r="P99" s="83">
        <f>'bezirksw Umlage § 2 PLAN'!I99*'Umlage Gesamt § 2 PLAN'!$P$1</f>
        <v>1341652.3922410652</v>
      </c>
      <c r="Q99" s="83">
        <f>'bezirksw Umlage § 2 PLAN'!J99*'Umlage Gesamt § 2 PLAN'!$Q$1</f>
        <v>255837.82811375961</v>
      </c>
      <c r="R99" s="83">
        <f>'bezirksw Umlage § 2 PLAN'!K99*'Umlage Gesamt § 2 PLAN'!$R$1</f>
        <v>349447.66375466902</v>
      </c>
      <c r="S99" s="83">
        <f>'bezirksw Umlage § 2 PLAN'!L99*'Umlage Gesamt § 2 PLAN'!$S$1</f>
        <v>3906.6107878757903</v>
      </c>
      <c r="T99" s="83">
        <f>'bezirksw Umlage § 2 PLAN'!M99*'Umlage Gesamt § 2 PLAN'!$T$1</f>
        <v>5123.7725163432142</v>
      </c>
      <c r="V99" s="83">
        <f t="shared" si="8"/>
        <v>12180.096115770928</v>
      </c>
      <c r="W99" s="83">
        <f t="shared" si="8"/>
        <v>1327933.6539493983</v>
      </c>
      <c r="X99" s="83">
        <f t="shared" si="8"/>
        <v>52545.170294390606</v>
      </c>
      <c r="Y99" s="83">
        <f t="shared" si="8"/>
        <v>1530137.1682741784</v>
      </c>
      <c r="Z99" s="83">
        <f t="shared" si="8"/>
        <v>287885.39424361056</v>
      </c>
      <c r="AA99" s="83">
        <f t="shared" si="8"/>
        <v>402480.17279394297</v>
      </c>
      <c r="AB99" s="83">
        <f t="shared" si="7"/>
        <v>4823.699884701382</v>
      </c>
      <c r="AC99" s="83">
        <f t="shared" si="7"/>
        <v>5710.3106923519063</v>
      </c>
      <c r="AE99" s="83">
        <f t="shared" si="9"/>
        <v>3623695.6662483453</v>
      </c>
      <c r="AF99" s="83">
        <f t="shared" si="10"/>
        <v>301974.63885402877</v>
      </c>
    </row>
    <row r="100" spans="1:32" x14ac:dyDescent="0.25">
      <c r="A100" s="82">
        <v>61203</v>
      </c>
      <c r="B100" s="82" t="s">
        <v>101</v>
      </c>
      <c r="C100" s="82" t="s">
        <v>102</v>
      </c>
      <c r="D100" s="83">
        <f>'landesw Umlage § 2 PLAN'!F100*'Umlage Gesamt § 2 PLAN'!$D$1</f>
        <v>391.51887204745287</v>
      </c>
      <c r="E100" s="83">
        <f>'landesw Umlage § 2 PLAN'!G100*'Umlage Gesamt § 2 PLAN'!$E$1</f>
        <v>30088.940922668829</v>
      </c>
      <c r="F100" s="83">
        <f>'landesw Umlage § 2 PLAN'!H100*'Umlage Gesamt § 2 PLAN'!$F$1</f>
        <v>1439.0464652780227</v>
      </c>
      <c r="G100" s="83">
        <f>'landesw Umlage § 2 PLAN'!I100*'Umlage Gesamt § 2 PLAN'!$G$1</f>
        <v>44133.059936786107</v>
      </c>
      <c r="H100" s="83">
        <f>'landesw Umlage § 2 PLAN'!J100*'Umlage Gesamt § 2 PLAN'!$H$1</f>
        <v>7503.8270283874344</v>
      </c>
      <c r="I100" s="83">
        <f>'landesw Umlage § 2 PLAN'!K100*'Umlage Gesamt § 2 PLAN'!$I$1</f>
        <v>12417.379001565871</v>
      </c>
      <c r="J100" s="83">
        <f>'landesw Umlage § 2 PLAN'!L100*'Umlage Gesamt § 2 PLAN'!$J$1</f>
        <v>214.73324758316988</v>
      </c>
      <c r="K100" s="83">
        <f>'landesw Umlage § 2 PLAN'!M100*'Umlage Gesamt § 2 PLAN'!$K$1</f>
        <v>137.33589004799609</v>
      </c>
      <c r="M100" s="83">
        <f>'bezirksw Umlage § 2 PLAN'!F100*'Umlage Gesamt § 2 PLAN'!$M$1</f>
        <v>3033.856289257852</v>
      </c>
      <c r="N100" s="83">
        <f>'bezirksw Umlage § 2 PLAN'!G100*'Umlage Gesamt § 2 PLAN'!$N$1</f>
        <v>261938.65691671905</v>
      </c>
      <c r="O100" s="83">
        <f>'bezirksw Umlage § 2 PLAN'!H100*'Umlage Gesamt § 2 PLAN'!$O$1</f>
        <v>10076.906603622085</v>
      </c>
      <c r="P100" s="83">
        <f>'bezirksw Umlage § 2 PLAN'!I100*'Umlage Gesamt § 2 PLAN'!$P$1</f>
        <v>328379.69539974129</v>
      </c>
      <c r="Q100" s="83">
        <f>'bezirksw Umlage § 2 PLAN'!J100*'Umlage Gesamt § 2 PLAN'!$Q$1</f>
        <v>21172.077006245116</v>
      </c>
      <c r="R100" s="83">
        <f>'bezirksw Umlage § 2 PLAN'!K100*'Umlage Gesamt § 2 PLAN'!$R$1</f>
        <v>59959.995595753731</v>
      </c>
      <c r="S100" s="83">
        <f>'bezirksw Umlage § 2 PLAN'!L100*'Umlage Gesamt § 2 PLAN'!$S$1</f>
        <v>1174.5923045672328</v>
      </c>
      <c r="T100" s="83">
        <f>'bezirksw Umlage § 2 PLAN'!M100*'Umlage Gesamt § 2 PLAN'!$T$1</f>
        <v>1313.5552974219052</v>
      </c>
      <c r="V100" s="83">
        <f t="shared" si="8"/>
        <v>3425.375161305305</v>
      </c>
      <c r="W100" s="83">
        <f t="shared" si="8"/>
        <v>292027.59783938789</v>
      </c>
      <c r="X100" s="83">
        <f t="shared" si="8"/>
        <v>11515.953068900108</v>
      </c>
      <c r="Y100" s="83">
        <f t="shared" si="8"/>
        <v>372512.75533652742</v>
      </c>
      <c r="Z100" s="83">
        <f t="shared" si="8"/>
        <v>28675.904034632549</v>
      </c>
      <c r="AA100" s="83">
        <f t="shared" si="8"/>
        <v>72377.374597319606</v>
      </c>
      <c r="AB100" s="83">
        <f t="shared" si="7"/>
        <v>1389.3255521504027</v>
      </c>
      <c r="AC100" s="83">
        <f t="shared" si="7"/>
        <v>1450.8911874699013</v>
      </c>
      <c r="AE100" s="83">
        <f t="shared" si="9"/>
        <v>783375.17677769321</v>
      </c>
      <c r="AF100" s="83">
        <f t="shared" si="10"/>
        <v>65281.264731474432</v>
      </c>
    </row>
    <row r="101" spans="1:32" x14ac:dyDescent="0.25">
      <c r="A101" s="82">
        <v>61204</v>
      </c>
      <c r="B101" s="82" t="s">
        <v>103</v>
      </c>
      <c r="C101" s="82" t="s">
        <v>102</v>
      </c>
      <c r="D101" s="83">
        <f>'landesw Umlage § 2 PLAN'!F101*'Umlage Gesamt § 2 PLAN'!$D$1</f>
        <v>341.59466334702677</v>
      </c>
      <c r="E101" s="83">
        <f>'landesw Umlage § 2 PLAN'!G101*'Umlage Gesamt § 2 PLAN'!$E$1</f>
        <v>26252.174234150061</v>
      </c>
      <c r="F101" s="83">
        <f>'landesw Umlage § 2 PLAN'!H101*'Umlage Gesamt § 2 PLAN'!$F$1</f>
        <v>1255.5476324211409</v>
      </c>
      <c r="G101" s="83">
        <f>'landesw Umlage § 2 PLAN'!I101*'Umlage Gesamt § 2 PLAN'!$G$1</f>
        <v>38505.468900496344</v>
      </c>
      <c r="H101" s="83">
        <f>'landesw Umlage § 2 PLAN'!J101*'Umlage Gesamt § 2 PLAN'!$H$1</f>
        <v>6546.9826631132437</v>
      </c>
      <c r="I101" s="83">
        <f>'landesw Umlage § 2 PLAN'!K101*'Umlage Gesamt § 2 PLAN'!$I$1</f>
        <v>10833.987075796003</v>
      </c>
      <c r="J101" s="83">
        <f>'landesw Umlage § 2 PLAN'!L101*'Umlage Gesamt § 2 PLAN'!$J$1</f>
        <v>187.35171317283601</v>
      </c>
      <c r="K101" s="83">
        <f>'landesw Umlage § 2 PLAN'!M101*'Umlage Gesamt § 2 PLAN'!$K$1</f>
        <v>119.82361637148244</v>
      </c>
      <c r="M101" s="83">
        <f>'bezirksw Umlage § 2 PLAN'!F101*'Umlage Gesamt § 2 PLAN'!$M$1</f>
        <v>2646.9965862761483</v>
      </c>
      <c r="N101" s="83">
        <f>'bezirksw Umlage § 2 PLAN'!G101*'Umlage Gesamt § 2 PLAN'!$N$1</f>
        <v>228537.76334999816</v>
      </c>
      <c r="O101" s="83">
        <f>'bezirksw Umlage § 2 PLAN'!H101*'Umlage Gesamt § 2 PLAN'!$O$1</f>
        <v>8791.9581011321279</v>
      </c>
      <c r="P101" s="83">
        <f>'bezirksw Umlage § 2 PLAN'!I101*'Umlage Gesamt § 2 PLAN'!$P$1</f>
        <v>286506.6271606909</v>
      </c>
      <c r="Q101" s="83">
        <f>'bezirksw Umlage § 2 PLAN'!J101*'Umlage Gesamt § 2 PLAN'!$Q$1</f>
        <v>18472.33692589169</v>
      </c>
      <c r="R101" s="83">
        <f>'bezirksw Umlage § 2 PLAN'!K101*'Umlage Gesamt § 2 PLAN'!$R$1</f>
        <v>52314.245805597449</v>
      </c>
      <c r="S101" s="83">
        <f>'bezirksw Umlage § 2 PLAN'!L101*'Umlage Gesamt § 2 PLAN'!$S$1</f>
        <v>1024.8151276856502</v>
      </c>
      <c r="T101" s="83">
        <f>'bezirksw Umlage § 2 PLAN'!M101*'Umlage Gesamt § 2 PLAN'!$T$1</f>
        <v>1146.0583681804119</v>
      </c>
      <c r="V101" s="83">
        <f t="shared" si="8"/>
        <v>2988.5912496231749</v>
      </c>
      <c r="W101" s="83">
        <f t="shared" si="8"/>
        <v>254789.93758414823</v>
      </c>
      <c r="X101" s="83">
        <f t="shared" si="8"/>
        <v>10047.505733553269</v>
      </c>
      <c r="Y101" s="83">
        <f t="shared" si="8"/>
        <v>325012.09606118721</v>
      </c>
      <c r="Z101" s="83">
        <f t="shared" si="8"/>
        <v>25019.319589004932</v>
      </c>
      <c r="AA101" s="83">
        <f t="shared" si="8"/>
        <v>63148.232881393451</v>
      </c>
      <c r="AB101" s="83">
        <f t="shared" si="7"/>
        <v>1212.1668408584862</v>
      </c>
      <c r="AC101" s="83">
        <f t="shared" si="7"/>
        <v>1265.8819845518942</v>
      </c>
      <c r="AE101" s="83">
        <f t="shared" si="9"/>
        <v>683483.73192432069</v>
      </c>
      <c r="AF101" s="83">
        <f t="shared" si="10"/>
        <v>56956.977660360055</v>
      </c>
    </row>
    <row r="102" spans="1:32" x14ac:dyDescent="0.25">
      <c r="A102" s="82">
        <v>61205</v>
      </c>
      <c r="B102" s="82" t="s">
        <v>104</v>
      </c>
      <c r="C102" s="82" t="s">
        <v>102</v>
      </c>
      <c r="D102" s="83">
        <f>'landesw Umlage § 2 PLAN'!F102*'Umlage Gesamt § 2 PLAN'!$D$1</f>
        <v>210.00541114108927</v>
      </c>
      <c r="E102" s="83">
        <f>'landesw Umlage § 2 PLAN'!G102*'Umlage Gesamt § 2 PLAN'!$E$1</f>
        <v>16139.299687446888</v>
      </c>
      <c r="F102" s="83">
        <f>'landesw Umlage § 2 PLAN'!H102*'Umlage Gesamt § 2 PLAN'!$F$1</f>
        <v>771.88500010598284</v>
      </c>
      <c r="G102" s="83">
        <f>'landesw Umlage § 2 PLAN'!I102*'Umlage Gesamt § 2 PLAN'!$G$1</f>
        <v>23672.374586877588</v>
      </c>
      <c r="H102" s="83">
        <f>'landesw Umlage § 2 PLAN'!J102*'Umlage Gesamt § 2 PLAN'!$H$1</f>
        <v>4024.9510119070992</v>
      </c>
      <c r="I102" s="83">
        <f>'landesw Umlage § 2 PLAN'!K102*'Umlage Gesamt § 2 PLAN'!$I$1</f>
        <v>6660.5136270481207</v>
      </c>
      <c r="J102" s="83">
        <f>'landesw Umlage § 2 PLAN'!L102*'Umlage Gesamt § 2 PLAN'!$J$1</f>
        <v>115.18000066903362</v>
      </c>
      <c r="K102" s="83">
        <f>'landesw Umlage § 2 PLAN'!M102*'Umlage Gesamt § 2 PLAN'!$K$1</f>
        <v>73.665108154636371</v>
      </c>
      <c r="M102" s="83">
        <f>'bezirksw Umlage § 2 PLAN'!F102*'Umlage Gesamt § 2 PLAN'!$M$1</f>
        <v>1627.3193525428671</v>
      </c>
      <c r="N102" s="83">
        <f>'bezirksw Umlage § 2 PLAN'!G102*'Umlage Gesamt § 2 PLAN'!$N$1</f>
        <v>140500.34178907517</v>
      </c>
      <c r="O102" s="83">
        <f>'bezirksw Umlage § 2 PLAN'!H102*'Umlage Gesamt § 2 PLAN'!$O$1</f>
        <v>5405.1159865099053</v>
      </c>
      <c r="P102" s="83">
        <f>'bezirksw Umlage § 2 PLAN'!I102*'Umlage Gesamt § 2 PLAN'!$P$1</f>
        <v>176138.41341075907</v>
      </c>
      <c r="Q102" s="83">
        <f>'bezirksw Umlage § 2 PLAN'!J102*'Umlage Gesamt § 2 PLAN'!$Q$1</f>
        <v>11356.414859788454</v>
      </c>
      <c r="R102" s="83">
        <f>'bezirksw Umlage § 2 PLAN'!K102*'Umlage Gesamt § 2 PLAN'!$R$1</f>
        <v>32161.728146729027</v>
      </c>
      <c r="S102" s="83">
        <f>'bezirksw Umlage § 2 PLAN'!L102*'Umlage Gesamt § 2 PLAN'!$S$1</f>
        <v>630.03537621017733</v>
      </c>
      <c r="T102" s="83">
        <f>'bezirksw Umlage § 2 PLAN'!M102*'Umlage Gesamt § 2 PLAN'!$T$1</f>
        <v>704.57324023504282</v>
      </c>
      <c r="V102" s="83">
        <f t="shared" si="8"/>
        <v>1837.3247636839565</v>
      </c>
      <c r="W102" s="83">
        <f t="shared" si="8"/>
        <v>156639.64147652205</v>
      </c>
      <c r="X102" s="83">
        <f t="shared" si="8"/>
        <v>6177.000986615888</v>
      </c>
      <c r="Y102" s="83">
        <f t="shared" si="8"/>
        <v>199810.78799763665</v>
      </c>
      <c r="Z102" s="83">
        <f t="shared" si="8"/>
        <v>15381.365871695554</v>
      </c>
      <c r="AA102" s="83">
        <f t="shared" si="8"/>
        <v>38822.241773777147</v>
      </c>
      <c r="AB102" s="83">
        <f t="shared" si="7"/>
        <v>745.21537687921091</v>
      </c>
      <c r="AC102" s="83">
        <f t="shared" si="7"/>
        <v>778.23834838967923</v>
      </c>
      <c r="AE102" s="83">
        <f t="shared" si="9"/>
        <v>420191.81659520016</v>
      </c>
      <c r="AF102" s="83">
        <f t="shared" si="10"/>
        <v>35015.984716266677</v>
      </c>
    </row>
    <row r="103" spans="1:32" x14ac:dyDescent="0.25">
      <c r="A103" s="82">
        <v>61206</v>
      </c>
      <c r="B103" s="82" t="s">
        <v>105</v>
      </c>
      <c r="C103" s="82" t="s">
        <v>102</v>
      </c>
      <c r="D103" s="83">
        <f>'landesw Umlage § 2 PLAN'!F103*'Umlage Gesamt § 2 PLAN'!$D$1</f>
        <v>167.3899206601825</v>
      </c>
      <c r="E103" s="83">
        <f>'landesw Umlage § 2 PLAN'!G103*'Umlage Gesamt § 2 PLAN'!$E$1</f>
        <v>12864.221352742377</v>
      </c>
      <c r="F103" s="83">
        <f>'landesw Umlage § 2 PLAN'!H103*'Umlage Gesamt § 2 PLAN'!$F$1</f>
        <v>615.24971296915908</v>
      </c>
      <c r="G103" s="83">
        <f>'landesw Umlage § 2 PLAN'!I103*'Umlage Gesamt § 2 PLAN'!$G$1</f>
        <v>18868.641919295103</v>
      </c>
      <c r="H103" s="83">
        <f>'landesw Umlage § 2 PLAN'!J103*'Umlage Gesamt § 2 PLAN'!$H$1</f>
        <v>3208.1850981049724</v>
      </c>
      <c r="I103" s="83">
        <f>'landesw Umlage § 2 PLAN'!K103*'Umlage Gesamt § 2 PLAN'!$I$1</f>
        <v>5308.9243821370728</v>
      </c>
      <c r="J103" s="83">
        <f>'landesw Umlage § 2 PLAN'!L103*'Umlage Gesamt § 2 PLAN'!$J$1</f>
        <v>91.807020918505373</v>
      </c>
      <c r="K103" s="83">
        <f>'landesw Umlage § 2 PLAN'!M103*'Umlage Gesamt § 2 PLAN'!$K$1</f>
        <v>58.716566122879883</v>
      </c>
      <c r="M103" s="83">
        <f>'bezirksw Umlage § 2 PLAN'!F103*'Umlage Gesamt § 2 PLAN'!$M$1</f>
        <v>1297.0944692845271</v>
      </c>
      <c r="N103" s="83">
        <f>'bezirksw Umlage § 2 PLAN'!G103*'Umlage Gesamt § 2 PLAN'!$N$1</f>
        <v>111989.2146445757</v>
      </c>
      <c r="O103" s="83">
        <f>'bezirksw Umlage § 2 PLAN'!H103*'Umlage Gesamt § 2 PLAN'!$O$1</f>
        <v>4308.2791592123549</v>
      </c>
      <c r="P103" s="83">
        <f>'bezirksw Umlage § 2 PLAN'!I103*'Umlage Gesamt § 2 PLAN'!$P$1</f>
        <v>140395.4064127857</v>
      </c>
      <c r="Q103" s="83">
        <f>'bezirksw Umlage § 2 PLAN'!J103*'Umlage Gesamt § 2 PLAN'!$Q$1</f>
        <v>9051.9066724760742</v>
      </c>
      <c r="R103" s="83">
        <f>'bezirksw Umlage § 2 PLAN'!K103*'Umlage Gesamt § 2 PLAN'!$R$1</f>
        <v>25635.287650557089</v>
      </c>
      <c r="S103" s="83">
        <f>'bezirksw Umlage § 2 PLAN'!L103*'Umlage Gesamt § 2 PLAN'!$S$1</f>
        <v>502.18502020444078</v>
      </c>
      <c r="T103" s="83">
        <f>'bezirksw Umlage § 2 PLAN'!M103*'Umlage Gesamt § 2 PLAN'!$T$1</f>
        <v>561.5972376206829</v>
      </c>
      <c r="V103" s="83">
        <f t="shared" si="8"/>
        <v>1464.4843899447096</v>
      </c>
      <c r="W103" s="83">
        <f t="shared" si="8"/>
        <v>124853.43599731807</v>
      </c>
      <c r="X103" s="83">
        <f t="shared" si="8"/>
        <v>4923.5288721815141</v>
      </c>
      <c r="Y103" s="83">
        <f t="shared" si="8"/>
        <v>159264.0483320808</v>
      </c>
      <c r="Z103" s="83">
        <f t="shared" si="8"/>
        <v>12260.091770581046</v>
      </c>
      <c r="AA103" s="83">
        <f t="shared" si="8"/>
        <v>30944.212032694162</v>
      </c>
      <c r="AB103" s="83">
        <f t="shared" si="8"/>
        <v>593.99204112294615</v>
      </c>
      <c r="AC103" s="83">
        <f t="shared" si="8"/>
        <v>620.31380374356274</v>
      </c>
      <c r="AE103" s="83">
        <f t="shared" si="9"/>
        <v>334924.10723966674</v>
      </c>
      <c r="AF103" s="83">
        <f t="shared" si="10"/>
        <v>27910.342269972229</v>
      </c>
    </row>
    <row r="104" spans="1:32" x14ac:dyDescent="0.25">
      <c r="A104" s="82">
        <v>61207</v>
      </c>
      <c r="B104" s="82" t="s">
        <v>106</v>
      </c>
      <c r="C104" s="82" t="s">
        <v>102</v>
      </c>
      <c r="D104" s="83">
        <f>'landesw Umlage § 2 PLAN'!F104*'Umlage Gesamt § 2 PLAN'!$D$1</f>
        <v>805.80287543301154</v>
      </c>
      <c r="E104" s="83">
        <f>'landesw Umlage § 2 PLAN'!G104*'Umlage Gesamt § 2 PLAN'!$E$1</f>
        <v>61927.423798058757</v>
      </c>
      <c r="F104" s="83">
        <f>'landesw Umlage § 2 PLAN'!H104*'Umlage Gesamt § 2 PLAN'!$F$1</f>
        <v>2961.7672668974124</v>
      </c>
      <c r="G104" s="83">
        <f>'landesw Umlage § 2 PLAN'!I104*'Umlage Gesamt § 2 PLAN'!$G$1</f>
        <v>90832.266686775285</v>
      </c>
      <c r="H104" s="83">
        <f>'landesw Umlage § 2 PLAN'!J104*'Umlage Gesamt § 2 PLAN'!$H$1</f>
        <v>15443.969187502371</v>
      </c>
      <c r="I104" s="83">
        <f>'landesw Umlage § 2 PLAN'!K104*'Umlage Gesamt § 2 PLAN'!$I$1</f>
        <v>25556.774958195463</v>
      </c>
      <c r="J104" s="83">
        <f>'landesw Umlage § 2 PLAN'!L104*'Umlage Gesamt § 2 PLAN'!$J$1</f>
        <v>441.95230602476596</v>
      </c>
      <c r="K104" s="83">
        <f>'landesw Umlage § 2 PLAN'!M104*'Umlage Gesamt § 2 PLAN'!$K$1</f>
        <v>282.65726891298937</v>
      </c>
      <c r="M104" s="83">
        <f>'bezirksw Umlage § 2 PLAN'!F104*'Umlage Gesamt § 2 PLAN'!$M$1</f>
        <v>6244.1182177246428</v>
      </c>
      <c r="N104" s="83">
        <f>'bezirksw Umlage § 2 PLAN'!G104*'Umlage Gesamt § 2 PLAN'!$N$1</f>
        <v>539107.91535221611</v>
      </c>
      <c r="O104" s="83">
        <f>'bezirksw Umlage § 2 PLAN'!H104*'Umlage Gesamt § 2 PLAN'!$O$1</f>
        <v>20739.741801474178</v>
      </c>
      <c r="P104" s="83">
        <f>'bezirksw Umlage § 2 PLAN'!I104*'Umlage Gesamt § 2 PLAN'!$P$1</f>
        <v>675853.25172998779</v>
      </c>
      <c r="Q104" s="83">
        <f>'bezirksw Umlage § 2 PLAN'!J104*'Umlage Gesamt § 2 PLAN'!$Q$1</f>
        <v>43575.218842716968</v>
      </c>
      <c r="R104" s="83">
        <f>'bezirksw Umlage § 2 PLAN'!K104*'Umlage Gesamt § 2 PLAN'!$R$1</f>
        <v>123406.40595264354</v>
      </c>
      <c r="S104" s="83">
        <f>'bezirksw Umlage § 2 PLAN'!L104*'Umlage Gesamt § 2 PLAN'!$S$1</f>
        <v>2417.4820782765419</v>
      </c>
      <c r="T104" s="83">
        <f>'bezirksw Umlage § 2 PLAN'!M104*'Umlage Gesamt § 2 PLAN'!$T$1</f>
        <v>2703.4881618032136</v>
      </c>
      <c r="V104" s="83">
        <f t="shared" si="8"/>
        <v>7049.9210931576545</v>
      </c>
      <c r="W104" s="83">
        <f t="shared" si="8"/>
        <v>601035.33915027487</v>
      </c>
      <c r="X104" s="83">
        <f t="shared" si="8"/>
        <v>23701.50906837159</v>
      </c>
      <c r="Y104" s="83">
        <f t="shared" si="8"/>
        <v>766685.51841676305</v>
      </c>
      <c r="Z104" s="83">
        <f t="shared" si="8"/>
        <v>59019.188030219339</v>
      </c>
      <c r="AA104" s="83">
        <f t="shared" si="8"/>
        <v>148963.180910839</v>
      </c>
      <c r="AB104" s="83">
        <f t="shared" si="8"/>
        <v>2859.434384301308</v>
      </c>
      <c r="AC104" s="83">
        <f t="shared" si="8"/>
        <v>2986.145430716203</v>
      </c>
      <c r="AE104" s="83">
        <f t="shared" si="9"/>
        <v>1612300.2364846431</v>
      </c>
      <c r="AF104" s="83">
        <f t="shared" si="10"/>
        <v>134358.35304038692</v>
      </c>
    </row>
    <row r="105" spans="1:32" x14ac:dyDescent="0.25">
      <c r="A105" s="82">
        <v>61213</v>
      </c>
      <c r="B105" s="82" t="s">
        <v>107</v>
      </c>
      <c r="C105" s="82" t="s">
        <v>102</v>
      </c>
      <c r="D105" s="83">
        <f>'landesw Umlage § 2 PLAN'!F105*'Umlage Gesamt § 2 PLAN'!$D$1</f>
        <v>555.01869718271894</v>
      </c>
      <c r="E105" s="83">
        <f>'landesw Umlage § 2 PLAN'!G105*'Umlage Gesamt § 2 PLAN'!$E$1</f>
        <v>42654.201324127709</v>
      </c>
      <c r="F105" s="83">
        <f>'landesw Umlage § 2 PLAN'!H105*'Umlage Gesamt § 2 PLAN'!$F$1</f>
        <v>2039.9979448428764</v>
      </c>
      <c r="G105" s="83">
        <f>'landesw Umlage § 2 PLAN'!I105*'Umlage Gesamt § 2 PLAN'!$G$1</f>
        <v>62563.199829184909</v>
      </c>
      <c r="H105" s="83">
        <f>'landesw Umlage § 2 PLAN'!J105*'Umlage Gesamt § 2 PLAN'!$H$1</f>
        <v>10637.454790877333</v>
      </c>
      <c r="I105" s="83">
        <f>'landesw Umlage § 2 PLAN'!K105*'Umlage Gesamt § 2 PLAN'!$I$1</f>
        <v>17602.925447327685</v>
      </c>
      <c r="J105" s="83">
        <f>'landesw Umlage § 2 PLAN'!L105*'Umlage Gesamt § 2 PLAN'!$J$1</f>
        <v>304.4066986916028</v>
      </c>
      <c r="K105" s="83">
        <f>'landesw Umlage § 2 PLAN'!M105*'Umlage Gesamt § 2 PLAN'!$K$1</f>
        <v>194.68789939103991</v>
      </c>
      <c r="M105" s="83">
        <f>'bezirksw Umlage § 2 PLAN'!F105*'Umlage Gesamt § 2 PLAN'!$M$1</f>
        <v>4300.80664131921</v>
      </c>
      <c r="N105" s="83">
        <f>'bezirksw Umlage § 2 PLAN'!G105*'Umlage Gesamt § 2 PLAN'!$N$1</f>
        <v>371325.27314312488</v>
      </c>
      <c r="O105" s="83">
        <f>'bezirksw Umlage § 2 PLAN'!H105*'Umlage Gesamt § 2 PLAN'!$O$1</f>
        <v>14285.06254507292</v>
      </c>
      <c r="P105" s="83">
        <f>'bezirksw Umlage § 2 PLAN'!I105*'Umlage Gesamt § 2 PLAN'!$P$1</f>
        <v>465512.3513431368</v>
      </c>
      <c r="Q105" s="83">
        <f>'bezirksw Umlage § 2 PLAN'!J105*'Umlage Gesamt § 2 PLAN'!$Q$1</f>
        <v>30013.619867688354</v>
      </c>
      <c r="R105" s="83">
        <f>'bezirksw Umlage § 2 PLAN'!K105*'Umlage Gesamt § 2 PLAN'!$R$1</f>
        <v>84999.526241491956</v>
      </c>
      <c r="S105" s="83">
        <f>'bezirksw Umlage § 2 PLAN'!L105*'Umlage Gesamt § 2 PLAN'!$S$1</f>
        <v>1665.106683600015</v>
      </c>
      <c r="T105" s="83">
        <f>'bezirksw Umlage § 2 PLAN'!M105*'Umlage Gesamt § 2 PLAN'!$T$1</f>
        <v>1862.101170347167</v>
      </c>
      <c r="V105" s="83">
        <f t="shared" si="8"/>
        <v>4855.8253385019289</v>
      </c>
      <c r="W105" s="83">
        <f t="shared" si="8"/>
        <v>413979.47446725261</v>
      </c>
      <c r="X105" s="83">
        <f t="shared" si="8"/>
        <v>16325.060489915797</v>
      </c>
      <c r="Y105" s="83">
        <f t="shared" si="8"/>
        <v>528075.55117232166</v>
      </c>
      <c r="Z105" s="83">
        <f t="shared" si="8"/>
        <v>40651.074658565689</v>
      </c>
      <c r="AA105" s="83">
        <f t="shared" si="8"/>
        <v>102602.45168881964</v>
      </c>
      <c r="AB105" s="83">
        <f t="shared" si="8"/>
        <v>1969.5133822916177</v>
      </c>
      <c r="AC105" s="83">
        <f t="shared" si="8"/>
        <v>2056.7890697382068</v>
      </c>
      <c r="AE105" s="83">
        <f t="shared" si="9"/>
        <v>1110515.7402674071</v>
      </c>
      <c r="AF105" s="83">
        <f t="shared" si="10"/>
        <v>92542.978355617262</v>
      </c>
    </row>
    <row r="106" spans="1:32" x14ac:dyDescent="0.25">
      <c r="A106" s="82">
        <v>61215</v>
      </c>
      <c r="B106" s="82" t="s">
        <v>108</v>
      </c>
      <c r="C106" s="82" t="s">
        <v>102</v>
      </c>
      <c r="D106" s="83">
        <f>'landesw Umlage § 2 PLAN'!F106*'Umlage Gesamt § 2 PLAN'!$D$1</f>
        <v>209.30044156115352</v>
      </c>
      <c r="E106" s="83">
        <f>'landesw Umlage § 2 PLAN'!G106*'Umlage Gesamt § 2 PLAN'!$E$1</f>
        <v>16085.121486707703</v>
      </c>
      <c r="F106" s="83">
        <f>'landesw Umlage § 2 PLAN'!H106*'Umlage Gesamt § 2 PLAN'!$F$1</f>
        <v>769.29385047166295</v>
      </c>
      <c r="G106" s="83">
        <f>'landesw Umlage § 2 PLAN'!I106*'Umlage Gesamt § 2 PLAN'!$G$1</f>
        <v>23592.908520370467</v>
      </c>
      <c r="H106" s="83">
        <f>'landesw Umlage § 2 PLAN'!J106*'Umlage Gesamt § 2 PLAN'!$H$1</f>
        <v>4011.4396075641898</v>
      </c>
      <c r="I106" s="83">
        <f>'landesw Umlage § 2 PLAN'!K106*'Umlage Gesamt § 2 PLAN'!$I$1</f>
        <v>6638.1548722507887</v>
      </c>
      <c r="J106" s="83">
        <f>'landesw Umlage § 2 PLAN'!L106*'Umlage Gesamt § 2 PLAN'!$J$1</f>
        <v>114.79335160010035</v>
      </c>
      <c r="K106" s="83">
        <f>'landesw Umlage § 2 PLAN'!M106*'Umlage Gesamt § 2 PLAN'!$K$1</f>
        <v>73.417820905848245</v>
      </c>
      <c r="M106" s="83">
        <f>'bezirksw Umlage § 2 PLAN'!F106*'Umlage Gesamt § 2 PLAN'!$M$1</f>
        <v>1621.8565854924855</v>
      </c>
      <c r="N106" s="83">
        <f>'bezirksw Umlage § 2 PLAN'!G106*'Umlage Gesamt § 2 PLAN'!$N$1</f>
        <v>140028.69457582632</v>
      </c>
      <c r="O106" s="83">
        <f>'bezirksw Umlage § 2 PLAN'!H106*'Umlage Gesamt § 2 PLAN'!$O$1</f>
        <v>5386.9714904904486</v>
      </c>
      <c r="P106" s="83">
        <f>'bezirksw Umlage § 2 PLAN'!I106*'Umlage Gesamt § 2 PLAN'!$P$1</f>
        <v>175547.13234500928</v>
      </c>
      <c r="Q106" s="83">
        <f>'bezirksw Umlage § 2 PLAN'!J106*'Umlage Gesamt § 2 PLAN'!$Q$1</f>
        <v>11318.292380135288</v>
      </c>
      <c r="R106" s="83">
        <f>'bezirksw Umlage § 2 PLAN'!K106*'Umlage Gesamt § 2 PLAN'!$R$1</f>
        <v>32053.764071620622</v>
      </c>
      <c r="S106" s="83">
        <f>'bezirksw Umlage § 2 PLAN'!L106*'Umlage Gesamt § 2 PLAN'!$S$1</f>
        <v>627.92040320972853</v>
      </c>
      <c r="T106" s="83">
        <f>'bezirksw Umlage § 2 PLAN'!M106*'Umlage Gesamt § 2 PLAN'!$T$1</f>
        <v>702.20805022158765</v>
      </c>
      <c r="V106" s="83">
        <f t="shared" si="8"/>
        <v>1831.157027053639</v>
      </c>
      <c r="W106" s="83">
        <f t="shared" si="8"/>
        <v>156113.81606253402</v>
      </c>
      <c r="X106" s="83">
        <f t="shared" si="8"/>
        <v>6156.2653409621116</v>
      </c>
      <c r="Y106" s="83">
        <f t="shared" si="8"/>
        <v>199140.04086537973</v>
      </c>
      <c r="Z106" s="83">
        <f t="shared" si="8"/>
        <v>15329.731987699477</v>
      </c>
      <c r="AA106" s="83">
        <f t="shared" si="8"/>
        <v>38691.918943871409</v>
      </c>
      <c r="AB106" s="83">
        <f t="shared" si="8"/>
        <v>742.71375480982886</v>
      </c>
      <c r="AC106" s="83">
        <f t="shared" si="8"/>
        <v>775.62587112743586</v>
      </c>
      <c r="AE106" s="83">
        <f t="shared" si="9"/>
        <v>418781.26985343755</v>
      </c>
      <c r="AF106" s="83">
        <f t="shared" si="10"/>
        <v>34898.439154453132</v>
      </c>
    </row>
    <row r="107" spans="1:32" x14ac:dyDescent="0.25">
      <c r="A107" s="82">
        <v>61217</v>
      </c>
      <c r="B107" s="82" t="s">
        <v>109</v>
      </c>
      <c r="C107" s="82" t="s">
        <v>102</v>
      </c>
      <c r="D107" s="83">
        <f>'landesw Umlage § 2 PLAN'!F107*'Umlage Gesamt § 2 PLAN'!$D$1</f>
        <v>464.6075861674617</v>
      </c>
      <c r="E107" s="83">
        <f>'landesw Umlage § 2 PLAN'!G107*'Umlage Gesamt § 2 PLAN'!$E$1</f>
        <v>35705.94219203353</v>
      </c>
      <c r="F107" s="83">
        <f>'landesw Umlage § 2 PLAN'!H107*'Umlage Gesamt § 2 PLAN'!$F$1</f>
        <v>1707.6875531420244</v>
      </c>
      <c r="G107" s="83">
        <f>'landesw Umlage § 2 PLAN'!I107*'Umlage Gesamt § 2 PLAN'!$G$1</f>
        <v>52371.816306542969</v>
      </c>
      <c r="H107" s="83">
        <f>'landesw Umlage § 2 PLAN'!J107*'Umlage Gesamt § 2 PLAN'!$H$1</f>
        <v>8904.6409038864731</v>
      </c>
      <c r="I107" s="83">
        <f>'landesw Umlage § 2 PLAN'!K107*'Umlage Gesamt § 2 PLAN'!$I$1</f>
        <v>14735.454396550278</v>
      </c>
      <c r="J107" s="83">
        <f>'landesw Umlage § 2 PLAN'!L107*'Umlage Gesamt § 2 PLAN'!$J$1</f>
        <v>254.81963438386842</v>
      </c>
      <c r="K107" s="83">
        <f>'landesw Umlage § 2 PLAN'!M107*'Umlage Gesamt § 2 PLAN'!$K$1</f>
        <v>162.97374385985108</v>
      </c>
      <c r="M107" s="83">
        <f>'bezirksw Umlage § 2 PLAN'!F107*'Umlage Gesamt § 2 PLAN'!$M$1</f>
        <v>3600.2163572851287</v>
      </c>
      <c r="N107" s="83">
        <f>'bezirksw Umlage § 2 PLAN'!G107*'Umlage Gesamt § 2 PLAN'!$N$1</f>
        <v>310837.34604566812</v>
      </c>
      <c r="O107" s="83">
        <f>'bezirksw Umlage § 2 PLAN'!H107*'Umlage Gesamt § 2 PLAN'!$O$1</f>
        <v>11958.062784203075</v>
      </c>
      <c r="P107" s="83">
        <f>'bezirksw Umlage § 2 PLAN'!I107*'Umlage Gesamt § 2 PLAN'!$P$1</f>
        <v>389681.59268600628</v>
      </c>
      <c r="Q107" s="83">
        <f>'bezirksw Umlage § 2 PLAN'!J107*'Umlage Gesamt § 2 PLAN'!$Q$1</f>
        <v>25124.478778205448</v>
      </c>
      <c r="R107" s="83">
        <f>'bezirksw Umlage § 2 PLAN'!K107*'Umlage Gesamt § 2 PLAN'!$R$1</f>
        <v>71153.323145501781</v>
      </c>
      <c r="S107" s="83">
        <f>'bezirksw Umlage § 2 PLAN'!L107*'Umlage Gesamt § 2 PLAN'!$S$1</f>
        <v>1393.865109239779</v>
      </c>
      <c r="T107" s="83">
        <f>'bezirksw Umlage § 2 PLAN'!M107*'Umlage Gesamt § 2 PLAN'!$T$1</f>
        <v>1558.7697033380948</v>
      </c>
      <c r="V107" s="83">
        <f t="shared" si="8"/>
        <v>4064.8239434525904</v>
      </c>
      <c r="W107" s="83">
        <f t="shared" si="8"/>
        <v>346543.28823770164</v>
      </c>
      <c r="X107" s="83">
        <f t="shared" si="8"/>
        <v>13665.7503373451</v>
      </c>
      <c r="Y107" s="83">
        <f t="shared" si="8"/>
        <v>442053.40899254923</v>
      </c>
      <c r="Z107" s="83">
        <f t="shared" si="8"/>
        <v>34029.119682091921</v>
      </c>
      <c r="AA107" s="83">
        <f t="shared" si="8"/>
        <v>85888.777542052063</v>
      </c>
      <c r="AB107" s="83">
        <f t="shared" si="8"/>
        <v>1648.6847436236474</v>
      </c>
      <c r="AC107" s="83">
        <f t="shared" ref="AC107:AC170" si="11">K107+T107</f>
        <v>1721.7434471979459</v>
      </c>
      <c r="AE107" s="83">
        <f t="shared" si="9"/>
        <v>929615.59692601406</v>
      </c>
      <c r="AF107" s="83">
        <f t="shared" si="10"/>
        <v>77467.966410501176</v>
      </c>
    </row>
    <row r="108" spans="1:32" x14ac:dyDescent="0.25">
      <c r="A108" s="82">
        <v>61222</v>
      </c>
      <c r="B108" s="82" t="s">
        <v>110</v>
      </c>
      <c r="C108" s="82" t="s">
        <v>102</v>
      </c>
      <c r="D108" s="83">
        <f>'landesw Umlage § 2 PLAN'!F108*'Umlage Gesamt § 2 PLAN'!$D$1</f>
        <v>230.5298001103246</v>
      </c>
      <c r="E108" s="83">
        <f>'landesw Umlage § 2 PLAN'!G108*'Umlage Gesamt § 2 PLAN'!$E$1</f>
        <v>17716.636493562193</v>
      </c>
      <c r="F108" s="83">
        <f>'landesw Umlage § 2 PLAN'!H108*'Umlage Gesamt § 2 PLAN'!$F$1</f>
        <v>847.32337998206071</v>
      </c>
      <c r="G108" s="83">
        <f>'landesw Umlage § 2 PLAN'!I108*'Umlage Gesamt § 2 PLAN'!$G$1</f>
        <v>25985.93889556151</v>
      </c>
      <c r="H108" s="83">
        <f>'landesw Umlage § 2 PLAN'!J108*'Umlage Gesamt § 2 PLAN'!$H$1</f>
        <v>4418.3202098798047</v>
      </c>
      <c r="I108" s="83">
        <f>'landesw Umlage § 2 PLAN'!K108*'Umlage Gesamt § 2 PLAN'!$I$1</f>
        <v>7311.4633891215653</v>
      </c>
      <c r="J108" s="83">
        <f>'landesw Umlage § 2 PLAN'!L108*'Umlage Gesamt § 2 PLAN'!$J$1</f>
        <v>126.43684934908886</v>
      </c>
      <c r="K108" s="83">
        <f>'landesw Umlage § 2 PLAN'!M108*'Umlage Gesamt § 2 PLAN'!$K$1</f>
        <v>80.864595658369183</v>
      </c>
      <c r="M108" s="83">
        <f>'bezirksw Umlage § 2 PLAN'!F108*'Umlage Gesamt § 2 PLAN'!$M$1</f>
        <v>1786.3616133459223</v>
      </c>
      <c r="N108" s="83">
        <f>'bezirksw Umlage § 2 PLAN'!G108*'Umlage Gesamt § 2 PLAN'!$N$1</f>
        <v>154231.81494265082</v>
      </c>
      <c r="O108" s="83">
        <f>'bezirksw Umlage § 2 PLAN'!H108*'Umlage Gesamt § 2 PLAN'!$O$1</f>
        <v>5933.372388705322</v>
      </c>
      <c r="P108" s="83">
        <f>'bezirksw Umlage § 2 PLAN'!I108*'Umlage Gesamt § 2 PLAN'!$P$1</f>
        <v>193352.89035982022</v>
      </c>
      <c r="Q108" s="83">
        <f>'bezirksw Umlage § 2 PLAN'!J108*'Umlage Gesamt § 2 PLAN'!$Q$1</f>
        <v>12466.307574513352</v>
      </c>
      <c r="R108" s="83">
        <f>'bezirksw Umlage § 2 PLAN'!K108*'Umlage Gesamt § 2 PLAN'!$R$1</f>
        <v>35304.979622105486</v>
      </c>
      <c r="S108" s="83">
        <f>'bezirksw Umlage § 2 PLAN'!L108*'Umlage Gesamt § 2 PLAN'!$S$1</f>
        <v>691.61041399350665</v>
      </c>
      <c r="T108" s="83">
        <f>'bezirksw Umlage § 2 PLAN'!M108*'Umlage Gesamt § 2 PLAN'!$T$1</f>
        <v>773.43306228116671</v>
      </c>
      <c r="V108" s="83">
        <f t="shared" ref="V108:AB144" si="12">D108+M108</f>
        <v>2016.8914134562469</v>
      </c>
      <c r="W108" s="83">
        <f t="shared" si="12"/>
        <v>171948.45143621301</v>
      </c>
      <c r="X108" s="83">
        <f t="shared" si="12"/>
        <v>6780.695768687383</v>
      </c>
      <c r="Y108" s="83">
        <f t="shared" si="12"/>
        <v>219338.82925538172</v>
      </c>
      <c r="Z108" s="83">
        <f t="shared" si="12"/>
        <v>16884.627784393157</v>
      </c>
      <c r="AA108" s="83">
        <f t="shared" si="12"/>
        <v>42616.443011227049</v>
      </c>
      <c r="AB108" s="83">
        <f t="shared" si="12"/>
        <v>818.04726334259556</v>
      </c>
      <c r="AC108" s="83">
        <f t="shared" si="11"/>
        <v>854.29765793953584</v>
      </c>
      <c r="AE108" s="83">
        <f t="shared" si="9"/>
        <v>461258.2835906407</v>
      </c>
      <c r="AF108" s="83">
        <f t="shared" si="10"/>
        <v>38438.190299220056</v>
      </c>
    </row>
    <row r="109" spans="1:32" x14ac:dyDescent="0.25">
      <c r="A109" s="82">
        <v>61236</v>
      </c>
      <c r="B109" s="82" t="s">
        <v>111</v>
      </c>
      <c r="C109" s="82" t="s">
        <v>102</v>
      </c>
      <c r="D109" s="83">
        <f>'landesw Umlage § 2 PLAN'!F109*'Umlage Gesamt § 2 PLAN'!$D$1</f>
        <v>517.20409883197738</v>
      </c>
      <c r="E109" s="83">
        <f>'landesw Umlage § 2 PLAN'!G109*'Umlage Gesamt § 2 PLAN'!$E$1</f>
        <v>39748.080324545321</v>
      </c>
      <c r="F109" s="83">
        <f>'landesw Umlage § 2 PLAN'!H109*'Umlage Gesamt § 2 PLAN'!$F$1</f>
        <v>1901.0085678864898</v>
      </c>
      <c r="G109" s="83">
        <f>'landesw Umlage § 2 PLAN'!I109*'Umlage Gesamt § 2 PLAN'!$G$1</f>
        <v>58300.636630707726</v>
      </c>
      <c r="H109" s="83">
        <f>'landesw Umlage § 2 PLAN'!J109*'Umlage Gesamt § 2 PLAN'!$H$1</f>
        <v>9912.7024853549628</v>
      </c>
      <c r="I109" s="83">
        <f>'landesw Umlage § 2 PLAN'!K109*'Umlage Gesamt § 2 PLAN'!$I$1</f>
        <v>16403.600885889347</v>
      </c>
      <c r="J109" s="83">
        <f>'landesw Umlage § 2 PLAN'!L109*'Umlage Gesamt § 2 PLAN'!$J$1</f>
        <v>283.66682613464536</v>
      </c>
      <c r="K109" s="83">
        <f>'landesw Umlage § 2 PLAN'!M109*'Umlage Gesamt § 2 PLAN'!$K$1</f>
        <v>181.42340081361976</v>
      </c>
      <c r="M109" s="83">
        <f>'bezirksw Umlage § 2 PLAN'!F109*'Umlage Gesamt § 2 PLAN'!$M$1</f>
        <v>4007.7835836254485</v>
      </c>
      <c r="N109" s="83">
        <f>'bezirksw Umlage § 2 PLAN'!G109*'Umlage Gesamt § 2 PLAN'!$N$1</f>
        <v>346026.09649797482</v>
      </c>
      <c r="O109" s="83">
        <f>'bezirksw Umlage § 2 PLAN'!H109*'Umlage Gesamt § 2 PLAN'!$O$1</f>
        <v>13311.791004313782</v>
      </c>
      <c r="P109" s="83">
        <f>'bezirksw Umlage § 2 PLAN'!I109*'Umlage Gesamt § 2 PLAN'!$P$1</f>
        <v>433796.00974472967</v>
      </c>
      <c r="Q109" s="83">
        <f>'bezirksw Umlage § 2 PLAN'!J109*'Umlage Gesamt § 2 PLAN'!$Q$1</f>
        <v>27968.728432301566</v>
      </c>
      <c r="R109" s="83">
        <f>'bezirksw Umlage § 2 PLAN'!K109*'Umlage Gesamt § 2 PLAN'!$R$1</f>
        <v>79208.328645553702</v>
      </c>
      <c r="S109" s="83">
        <f>'bezirksw Umlage § 2 PLAN'!L109*'Umlage Gesamt § 2 PLAN'!$S$1</f>
        <v>1551.659441604236</v>
      </c>
      <c r="T109" s="83">
        <f>'bezirksw Umlage § 2 PLAN'!M109*'Umlage Gesamt § 2 PLAN'!$T$1</f>
        <v>1735.2322770962742</v>
      </c>
      <c r="V109" s="83">
        <f t="shared" si="12"/>
        <v>4524.9876824574258</v>
      </c>
      <c r="W109" s="83">
        <f t="shared" si="12"/>
        <v>385774.17682252015</v>
      </c>
      <c r="X109" s="83">
        <f t="shared" si="12"/>
        <v>15212.799572200271</v>
      </c>
      <c r="Y109" s="83">
        <f t="shared" si="12"/>
        <v>492096.64637543738</v>
      </c>
      <c r="Z109" s="83">
        <f t="shared" si="12"/>
        <v>37881.430917656529</v>
      </c>
      <c r="AA109" s="83">
        <f t="shared" si="12"/>
        <v>95611.929531443049</v>
      </c>
      <c r="AB109" s="83">
        <f t="shared" si="12"/>
        <v>1835.3262677388814</v>
      </c>
      <c r="AC109" s="83">
        <f t="shared" si="11"/>
        <v>1916.6556779098939</v>
      </c>
      <c r="AE109" s="83">
        <f t="shared" si="9"/>
        <v>1034853.9528473634</v>
      </c>
      <c r="AF109" s="83">
        <f t="shared" si="10"/>
        <v>86237.829403946947</v>
      </c>
    </row>
    <row r="110" spans="1:32" x14ac:dyDescent="0.25">
      <c r="A110" s="82">
        <v>61243</v>
      </c>
      <c r="B110" s="82" t="s">
        <v>112</v>
      </c>
      <c r="C110" s="82" t="s">
        <v>102</v>
      </c>
      <c r="D110" s="83">
        <f>'landesw Umlage § 2 PLAN'!F110*'Umlage Gesamt § 2 PLAN'!$D$1</f>
        <v>211.19704567324132</v>
      </c>
      <c r="E110" s="83">
        <f>'landesw Umlage § 2 PLAN'!G110*'Umlage Gesamt § 2 PLAN'!$E$1</f>
        <v>16230.878979274714</v>
      </c>
      <c r="F110" s="83">
        <f>'landesw Umlage § 2 PLAN'!H110*'Umlage Gesamt § 2 PLAN'!$F$1</f>
        <v>776.26491020438743</v>
      </c>
      <c r="G110" s="83">
        <f>'landesw Umlage § 2 PLAN'!I110*'Umlage Gesamt § 2 PLAN'!$G$1</f>
        <v>23806.698835298073</v>
      </c>
      <c r="H110" s="83">
        <f>'landesw Umlage § 2 PLAN'!J110*'Umlage Gesamt § 2 PLAN'!$H$1</f>
        <v>4047.7898072978828</v>
      </c>
      <c r="I110" s="83">
        <f>'landesw Umlage § 2 PLAN'!K110*'Umlage Gesamt § 2 PLAN'!$I$1</f>
        <v>6698.3074057737913</v>
      </c>
      <c r="J110" s="83">
        <f>'landesw Umlage § 2 PLAN'!L110*'Umlage Gesamt § 2 PLAN'!$J$1</f>
        <v>115.83356700079973</v>
      </c>
      <c r="K110" s="83">
        <f>'landesw Umlage § 2 PLAN'!M110*'Umlage Gesamt § 2 PLAN'!$K$1</f>
        <v>74.083106368181461</v>
      </c>
      <c r="M110" s="83">
        <f>'bezirksw Umlage § 2 PLAN'!F110*'Umlage Gesamt § 2 PLAN'!$M$1</f>
        <v>1636.5532571589088</v>
      </c>
      <c r="N110" s="83">
        <f>'bezirksw Umlage § 2 PLAN'!G110*'Umlage Gesamt § 2 PLAN'!$N$1</f>
        <v>141297.58343225619</v>
      </c>
      <c r="O110" s="83">
        <f>'bezirksw Umlage § 2 PLAN'!H110*'Umlage Gesamt § 2 PLAN'!$O$1</f>
        <v>5435.7862574558521</v>
      </c>
      <c r="P110" s="83">
        <f>'bezirksw Umlage § 2 PLAN'!I110*'Umlage Gesamt § 2 PLAN'!$P$1</f>
        <v>177137.87630420673</v>
      </c>
      <c r="Q110" s="83">
        <f>'bezirksw Umlage § 2 PLAN'!J110*'Umlage Gesamt § 2 PLAN'!$Q$1</f>
        <v>11420.854609387463</v>
      </c>
      <c r="R110" s="83">
        <f>'bezirksw Umlage § 2 PLAN'!K110*'Umlage Gesamt § 2 PLAN'!$R$1</f>
        <v>32344.223567514066</v>
      </c>
      <c r="S110" s="83">
        <f>'bezirksw Umlage § 2 PLAN'!L110*'Umlage Gesamt § 2 PLAN'!$S$1</f>
        <v>633.61038842862467</v>
      </c>
      <c r="T110" s="83">
        <f>'bezirksw Umlage § 2 PLAN'!M110*'Umlage Gesamt § 2 PLAN'!$T$1</f>
        <v>708.57120294910965</v>
      </c>
      <c r="V110" s="83">
        <f t="shared" si="12"/>
        <v>1847.7503028321501</v>
      </c>
      <c r="W110" s="83">
        <f t="shared" si="12"/>
        <v>157528.4624115309</v>
      </c>
      <c r="X110" s="83">
        <f t="shared" si="12"/>
        <v>6212.05116766024</v>
      </c>
      <c r="Y110" s="83">
        <f t="shared" si="12"/>
        <v>200944.5751395048</v>
      </c>
      <c r="Z110" s="83">
        <f t="shared" si="12"/>
        <v>15468.644416685345</v>
      </c>
      <c r="AA110" s="83">
        <f t="shared" si="12"/>
        <v>39042.53097328786</v>
      </c>
      <c r="AB110" s="83">
        <f t="shared" si="12"/>
        <v>749.44395542942436</v>
      </c>
      <c r="AC110" s="83">
        <f t="shared" si="11"/>
        <v>782.65430931729111</v>
      </c>
      <c r="AE110" s="83">
        <f t="shared" si="9"/>
        <v>422576.11267624801</v>
      </c>
      <c r="AF110" s="83">
        <f t="shared" si="10"/>
        <v>35214.676056354001</v>
      </c>
    </row>
    <row r="111" spans="1:32" x14ac:dyDescent="0.25">
      <c r="A111" s="82">
        <v>61247</v>
      </c>
      <c r="B111" s="82" t="s">
        <v>113</v>
      </c>
      <c r="C111" s="82" t="s">
        <v>102</v>
      </c>
      <c r="D111" s="83">
        <f>'landesw Umlage § 2 PLAN'!F111*'Umlage Gesamt § 2 PLAN'!$D$1</f>
        <v>532.0246840986207</v>
      </c>
      <c r="E111" s="83">
        <f>'landesw Umlage § 2 PLAN'!G111*'Umlage Gesamt § 2 PLAN'!$E$1</f>
        <v>40887.069390884266</v>
      </c>
      <c r="F111" s="83">
        <f>'landesw Umlage § 2 PLAN'!H111*'Umlage Gesamt § 2 PLAN'!$F$1</f>
        <v>1955.4823426237892</v>
      </c>
      <c r="G111" s="83">
        <f>'landesw Umlage § 2 PLAN'!I111*'Umlage Gesamt § 2 PLAN'!$G$1</f>
        <v>59971.252850177581</v>
      </c>
      <c r="H111" s="83">
        <f>'landesw Umlage § 2 PLAN'!J111*'Umlage Gesamt § 2 PLAN'!$H$1</f>
        <v>10196.752926445526</v>
      </c>
      <c r="I111" s="83">
        <f>'landesw Umlage § 2 PLAN'!K111*'Umlage Gesamt § 2 PLAN'!$I$1</f>
        <v>16873.649298418048</v>
      </c>
      <c r="J111" s="83">
        <f>'landesw Umlage § 2 PLAN'!L111*'Umlage Gesamt § 2 PLAN'!$J$1</f>
        <v>291.79535487898607</v>
      </c>
      <c r="K111" s="83">
        <f>'landesw Umlage § 2 PLAN'!M111*'Umlage Gesamt § 2 PLAN'!$K$1</f>
        <v>186.62212407817793</v>
      </c>
      <c r="M111" s="83">
        <f>'bezirksw Umlage § 2 PLAN'!F111*'Umlage Gesamt § 2 PLAN'!$M$1</f>
        <v>4122.6274111695739</v>
      </c>
      <c r="N111" s="83">
        <f>'bezirksw Umlage § 2 PLAN'!G111*'Umlage Gesamt § 2 PLAN'!$N$1</f>
        <v>355941.54241035919</v>
      </c>
      <c r="O111" s="83">
        <f>'bezirksw Umlage § 2 PLAN'!H111*'Umlage Gesamt § 2 PLAN'!$O$1</f>
        <v>13693.24299604531</v>
      </c>
      <c r="P111" s="83">
        <f>'bezirksw Umlage § 2 PLAN'!I111*'Umlage Gesamt § 2 PLAN'!$P$1</f>
        <v>446226.51979921397</v>
      </c>
      <c r="Q111" s="83">
        <f>'bezirksw Umlage § 2 PLAN'!J111*'Umlage Gesamt § 2 PLAN'!$Q$1</f>
        <v>28770.177851334844</v>
      </c>
      <c r="R111" s="83">
        <f>'bezirksw Umlage § 2 PLAN'!K111*'Umlage Gesamt § 2 PLAN'!$R$1</f>
        <v>81478.058895508875</v>
      </c>
      <c r="S111" s="83">
        <f>'bezirksw Umlage § 2 PLAN'!L111*'Umlage Gesamt § 2 PLAN'!$S$1</f>
        <v>1596.1225483565249</v>
      </c>
      <c r="T111" s="83">
        <f>'bezirksw Umlage § 2 PLAN'!M111*'Umlage Gesamt § 2 PLAN'!$T$1</f>
        <v>1784.9556995869602</v>
      </c>
      <c r="V111" s="83">
        <f t="shared" si="12"/>
        <v>4654.6520952681949</v>
      </c>
      <c r="W111" s="83">
        <f t="shared" si="12"/>
        <v>396828.61180124345</v>
      </c>
      <c r="X111" s="83">
        <f t="shared" si="12"/>
        <v>15648.725338669099</v>
      </c>
      <c r="Y111" s="83">
        <f t="shared" si="12"/>
        <v>506197.77264939155</v>
      </c>
      <c r="Z111" s="83">
        <f t="shared" si="12"/>
        <v>38966.93077778037</v>
      </c>
      <c r="AA111" s="83">
        <f t="shared" si="12"/>
        <v>98351.708193926926</v>
      </c>
      <c r="AB111" s="83">
        <f t="shared" si="12"/>
        <v>1887.9179032355109</v>
      </c>
      <c r="AC111" s="83">
        <f t="shared" si="11"/>
        <v>1971.5778236651381</v>
      </c>
      <c r="AE111" s="83">
        <f t="shared" si="9"/>
        <v>1064507.8965831802</v>
      </c>
      <c r="AF111" s="83">
        <f t="shared" si="10"/>
        <v>88708.991381931686</v>
      </c>
    </row>
    <row r="112" spans="1:32" x14ac:dyDescent="0.25">
      <c r="A112" s="82">
        <v>61251</v>
      </c>
      <c r="B112" s="82" t="s">
        <v>114</v>
      </c>
      <c r="C112" s="82" t="s">
        <v>102</v>
      </c>
      <c r="D112" s="83">
        <f>'landesw Umlage § 2 PLAN'!F112*'Umlage Gesamt § 2 PLAN'!$D$1</f>
        <v>75.715170373269743</v>
      </c>
      <c r="E112" s="83">
        <f>'landesw Umlage § 2 PLAN'!G112*'Umlage Gesamt § 2 PLAN'!$E$1</f>
        <v>5818.8492329815399</v>
      </c>
      <c r="F112" s="83">
        <f>'landesw Umlage § 2 PLAN'!H112*'Umlage Gesamt § 2 PLAN'!$F$1</f>
        <v>278.2947542829333</v>
      </c>
      <c r="G112" s="83">
        <f>'landesw Umlage § 2 PLAN'!I112*'Umlage Gesamt § 2 PLAN'!$G$1</f>
        <v>8534.8175803961858</v>
      </c>
      <c r="H112" s="83">
        <f>'landesw Umlage § 2 PLAN'!J112*'Umlage Gesamt § 2 PLAN'!$H$1</f>
        <v>1451.1523772397866</v>
      </c>
      <c r="I112" s="83">
        <f>'landesw Umlage § 2 PLAN'!K112*'Umlage Gesamt § 2 PLAN'!$I$1</f>
        <v>2401.3758564850737</v>
      </c>
      <c r="J112" s="83">
        <f>'landesw Umlage § 2 PLAN'!L112*'Umlage Gesamt § 2 PLAN'!$J$1</f>
        <v>41.526898411156672</v>
      </c>
      <c r="K112" s="83">
        <f>'landesw Umlage § 2 PLAN'!M112*'Umlage Gesamt § 2 PLAN'!$K$1</f>
        <v>26.559154757904896</v>
      </c>
      <c r="M112" s="83">
        <f>'bezirksw Umlage § 2 PLAN'!F112*'Umlage Gesamt § 2 PLAN'!$M$1</f>
        <v>586.7123202207556</v>
      </c>
      <c r="N112" s="83">
        <f>'bezirksw Umlage § 2 PLAN'!G112*'Umlage Gesamt § 2 PLAN'!$N$1</f>
        <v>50655.872428522598</v>
      </c>
      <c r="O112" s="83">
        <f>'bezirksw Umlage § 2 PLAN'!H112*'Umlage Gesamt § 2 PLAN'!$O$1</f>
        <v>1948.7558705377016</v>
      </c>
      <c r="P112" s="83">
        <f>'bezirksw Umlage § 2 PLAN'!I112*'Umlage Gesamt § 2 PLAN'!$P$1</f>
        <v>63504.792129918969</v>
      </c>
      <c r="Q112" s="83">
        <f>'bezirksw Umlage § 2 PLAN'!J112*'Umlage Gesamt § 2 PLAN'!$Q$1</f>
        <v>4094.4320494710237</v>
      </c>
      <c r="R112" s="83">
        <f>'bezirksw Umlage § 2 PLAN'!K112*'Umlage Gesamt § 2 PLAN'!$R$1</f>
        <v>11595.561813844708</v>
      </c>
      <c r="S112" s="83">
        <f>'bezirksw Umlage § 2 PLAN'!L112*'Umlage Gesamt § 2 PLAN'!$S$1</f>
        <v>227.15241284374287</v>
      </c>
      <c r="T112" s="83">
        <f>'bezirksw Umlage § 2 PLAN'!M112*'Umlage Gesamt § 2 PLAN'!$T$1</f>
        <v>254.02623025271765</v>
      </c>
      <c r="V112" s="83">
        <f t="shared" si="12"/>
        <v>662.42749059402536</v>
      </c>
      <c r="W112" s="83">
        <f t="shared" si="12"/>
        <v>56474.72166150414</v>
      </c>
      <c r="X112" s="83">
        <f t="shared" si="12"/>
        <v>2227.0506248206348</v>
      </c>
      <c r="Y112" s="83">
        <f t="shared" si="12"/>
        <v>72039.609710315155</v>
      </c>
      <c r="Z112" s="83">
        <f t="shared" si="12"/>
        <v>5545.5844267108105</v>
      </c>
      <c r="AA112" s="83">
        <f t="shared" si="12"/>
        <v>13996.937670329782</v>
      </c>
      <c r="AB112" s="83">
        <f t="shared" si="12"/>
        <v>268.67931125489952</v>
      </c>
      <c r="AC112" s="83">
        <f t="shared" si="11"/>
        <v>280.58538501062253</v>
      </c>
      <c r="AE112" s="83">
        <f t="shared" si="9"/>
        <v>151495.59628054011</v>
      </c>
      <c r="AF112" s="83">
        <f t="shared" si="10"/>
        <v>12624.633023378343</v>
      </c>
    </row>
    <row r="113" spans="1:32" x14ac:dyDescent="0.25">
      <c r="A113" s="82">
        <v>61252</v>
      </c>
      <c r="B113" s="82" t="s">
        <v>115</v>
      </c>
      <c r="C113" s="82" t="s">
        <v>102</v>
      </c>
      <c r="D113" s="83">
        <f>'landesw Umlage § 2 PLAN'!F113*'Umlage Gesamt § 2 PLAN'!$D$1</f>
        <v>160.74685048041252</v>
      </c>
      <c r="E113" s="83">
        <f>'landesw Umlage § 2 PLAN'!G113*'Umlage Gesamt § 2 PLAN'!$E$1</f>
        <v>12353.689267433305</v>
      </c>
      <c r="F113" s="83">
        <f>'landesw Umlage § 2 PLAN'!H113*'Umlage Gesamt § 2 PLAN'!$F$1</f>
        <v>590.83278866919022</v>
      </c>
      <c r="G113" s="83">
        <f>'landesw Umlage § 2 PLAN'!I113*'Umlage Gesamt § 2 PLAN'!$G$1</f>
        <v>18119.81718736103</v>
      </c>
      <c r="H113" s="83">
        <f>'landesw Umlage § 2 PLAN'!J113*'Umlage Gesamt § 2 PLAN'!$H$1</f>
        <v>3080.8644167141892</v>
      </c>
      <c r="I113" s="83">
        <f>'landesw Umlage § 2 PLAN'!K113*'Umlage Gesamt § 2 PLAN'!$I$1</f>
        <v>5098.2333374759964</v>
      </c>
      <c r="J113" s="83">
        <f>'landesw Umlage § 2 PLAN'!L113*'Umlage Gesamt § 2 PLAN'!$J$1</f>
        <v>88.163548954650651</v>
      </c>
      <c r="K113" s="83">
        <f>'landesw Umlage § 2 PLAN'!M113*'Umlage Gesamt § 2 PLAN'!$K$1</f>
        <v>56.386328627509705</v>
      </c>
      <c r="M113" s="83">
        <f>'bezirksw Umlage § 2 PLAN'!F113*'Umlage Gesamt § 2 PLAN'!$M$1</f>
        <v>1245.6177163518264</v>
      </c>
      <c r="N113" s="83">
        <f>'bezirksw Umlage § 2 PLAN'!G113*'Umlage Gesamt § 2 PLAN'!$N$1</f>
        <v>107544.78806663657</v>
      </c>
      <c r="O113" s="83">
        <f>'bezirksw Umlage § 2 PLAN'!H113*'Umlage Gesamt § 2 PLAN'!$O$1</f>
        <v>4137.2999228532572</v>
      </c>
      <c r="P113" s="83">
        <f>'bezirksw Umlage § 2 PLAN'!I113*'Umlage Gesamt § 2 PLAN'!$P$1</f>
        <v>134823.64597440878</v>
      </c>
      <c r="Q113" s="83">
        <f>'bezirksw Umlage § 2 PLAN'!J113*'Umlage Gesamt § 2 PLAN'!$Q$1</f>
        <v>8692.6708771018621</v>
      </c>
      <c r="R113" s="83">
        <f>'bezirksw Umlage § 2 PLAN'!K113*'Umlage Gesamt § 2 PLAN'!$R$1</f>
        <v>24617.920450252597</v>
      </c>
      <c r="S113" s="83">
        <f>'bezirksw Umlage § 2 PLAN'!L113*'Umlage Gesamt § 2 PLAN'!$S$1</f>
        <v>482.25520412417751</v>
      </c>
      <c r="T113" s="83">
        <f>'bezirksw Umlage § 2 PLAN'!M113*'Umlage Gesamt § 2 PLAN'!$T$1</f>
        <v>539.30957628740055</v>
      </c>
      <c r="V113" s="83">
        <f t="shared" si="12"/>
        <v>1406.364566832239</v>
      </c>
      <c r="W113" s="83">
        <f t="shared" si="12"/>
        <v>119898.47733406987</v>
      </c>
      <c r="X113" s="83">
        <f t="shared" si="12"/>
        <v>4728.1327115224476</v>
      </c>
      <c r="Y113" s="83">
        <f t="shared" si="12"/>
        <v>152943.46316176982</v>
      </c>
      <c r="Z113" s="83">
        <f t="shared" si="12"/>
        <v>11773.53529381605</v>
      </c>
      <c r="AA113" s="83">
        <f t="shared" si="12"/>
        <v>29716.153787728595</v>
      </c>
      <c r="AB113" s="83">
        <f t="shared" si="12"/>
        <v>570.4187530788281</v>
      </c>
      <c r="AC113" s="83">
        <f t="shared" si="11"/>
        <v>595.69590491491022</v>
      </c>
      <c r="AE113" s="83">
        <f t="shared" si="9"/>
        <v>321632.24151373282</v>
      </c>
      <c r="AF113" s="83">
        <f t="shared" si="10"/>
        <v>26802.68679281107</v>
      </c>
    </row>
    <row r="114" spans="1:32" x14ac:dyDescent="0.25">
      <c r="A114" s="82">
        <v>61253</v>
      </c>
      <c r="B114" s="82" t="s">
        <v>116</v>
      </c>
      <c r="C114" s="82" t="s">
        <v>102</v>
      </c>
      <c r="D114" s="83">
        <f>'landesw Umlage § 2 PLAN'!F114*'Umlage Gesamt § 2 PLAN'!$D$1</f>
        <v>729.04601114089155</v>
      </c>
      <c r="E114" s="83">
        <f>'landesw Umlage § 2 PLAN'!G114*'Umlage Gesamt § 2 PLAN'!$E$1</f>
        <v>56028.518483438347</v>
      </c>
      <c r="F114" s="83">
        <f>'landesw Umlage § 2 PLAN'!H114*'Umlage Gesamt § 2 PLAN'!$F$1</f>
        <v>2679.6437164596887</v>
      </c>
      <c r="G114" s="83">
        <f>'landesw Umlage § 2 PLAN'!I114*'Umlage Gesamt § 2 PLAN'!$G$1</f>
        <v>82180.026567036388</v>
      </c>
      <c r="H114" s="83">
        <f>'landesw Umlage § 2 PLAN'!J114*'Umlage Gesamt § 2 PLAN'!$H$1</f>
        <v>13972.85176760015</v>
      </c>
      <c r="I114" s="83">
        <f>'landesw Umlage § 2 PLAN'!K114*'Umlage Gesamt § 2 PLAN'!$I$1</f>
        <v>23122.360826629687</v>
      </c>
      <c r="J114" s="83">
        <f>'landesw Umlage § 2 PLAN'!L114*'Umlage Gesamt § 2 PLAN'!$J$1</f>
        <v>399.8540780196804</v>
      </c>
      <c r="K114" s="83">
        <f>'landesw Umlage § 2 PLAN'!M114*'Umlage Gesamt § 2 PLAN'!$K$1</f>
        <v>255.73271168864719</v>
      </c>
      <c r="M114" s="83">
        <f>'bezirksw Umlage § 2 PLAN'!F114*'Umlage Gesamt § 2 PLAN'!$M$1</f>
        <v>5649.3338737195445</v>
      </c>
      <c r="N114" s="83">
        <f>'bezirksw Umlage § 2 PLAN'!G114*'Umlage Gesamt § 2 PLAN'!$N$1</f>
        <v>487755.11635002657</v>
      </c>
      <c r="O114" s="83">
        <f>'bezirksw Umlage § 2 PLAN'!H114*'Umlage Gesamt § 2 PLAN'!$O$1</f>
        <v>18764.174829149935</v>
      </c>
      <c r="P114" s="83">
        <f>'bezirksw Umlage § 2 PLAN'!I114*'Umlage Gesamt § 2 PLAN'!$P$1</f>
        <v>611474.75680770283</v>
      </c>
      <c r="Q114" s="83">
        <f>'bezirksw Umlage § 2 PLAN'!J114*'Umlage Gesamt § 2 PLAN'!$Q$1</f>
        <v>39424.45534809363</v>
      </c>
      <c r="R114" s="83">
        <f>'bezirksw Umlage § 2 PLAN'!K114*'Umlage Gesamt § 2 PLAN'!$R$1</f>
        <v>111651.31169414359</v>
      </c>
      <c r="S114" s="83">
        <f>'bezirksw Umlage § 2 PLAN'!L114*'Umlage Gesamt § 2 PLAN'!$S$1</f>
        <v>2187.2044887219099</v>
      </c>
      <c r="T114" s="83">
        <f>'bezirksw Umlage § 2 PLAN'!M114*'Umlage Gesamt § 2 PLAN'!$T$1</f>
        <v>2445.9670232252793</v>
      </c>
      <c r="V114" s="83">
        <f t="shared" si="12"/>
        <v>6378.3798848604365</v>
      </c>
      <c r="W114" s="83">
        <f t="shared" si="12"/>
        <v>543783.63483346486</v>
      </c>
      <c r="X114" s="83">
        <f t="shared" si="12"/>
        <v>21443.818545609625</v>
      </c>
      <c r="Y114" s="83">
        <f t="shared" si="12"/>
        <v>693654.78337473923</v>
      </c>
      <c r="Z114" s="83">
        <f t="shared" si="12"/>
        <v>53397.30711569378</v>
      </c>
      <c r="AA114" s="83">
        <f t="shared" si="12"/>
        <v>134773.67252077328</v>
      </c>
      <c r="AB114" s="83">
        <f t="shared" si="12"/>
        <v>2587.0585667415903</v>
      </c>
      <c r="AC114" s="83">
        <f t="shared" si="11"/>
        <v>2701.6997349139265</v>
      </c>
      <c r="AE114" s="83">
        <f t="shared" si="9"/>
        <v>1458720.3545767968</v>
      </c>
      <c r="AF114" s="83">
        <f t="shared" si="10"/>
        <v>121560.02954806639</v>
      </c>
    </row>
    <row r="115" spans="1:32" x14ac:dyDescent="0.25">
      <c r="A115" s="82">
        <v>61254</v>
      </c>
      <c r="B115" s="82" t="s">
        <v>117</v>
      </c>
      <c r="C115" s="82" t="s">
        <v>102</v>
      </c>
      <c r="D115" s="83">
        <f>'landesw Umlage § 2 PLAN'!F115*'Umlage Gesamt § 2 PLAN'!$D$1</f>
        <v>191.20728671362369</v>
      </c>
      <c r="E115" s="83">
        <f>'landesw Umlage § 2 PLAN'!G115*'Umlage Gesamt § 2 PLAN'!$E$1</f>
        <v>14694.629466578361</v>
      </c>
      <c r="F115" s="83">
        <f>'landesw Umlage § 2 PLAN'!H115*'Umlage Gesamt § 2 PLAN'!$F$1</f>
        <v>702.79158867032118</v>
      </c>
      <c r="G115" s="83">
        <f>'landesw Umlage § 2 PLAN'!I115*'Umlage Gesamt § 2 PLAN'!$G$1</f>
        <v>21553.399458761796</v>
      </c>
      <c r="H115" s="83">
        <f>'landesw Umlage § 2 PLAN'!J115*'Umlage Gesamt § 2 PLAN'!$H$1</f>
        <v>3664.6672957629899</v>
      </c>
      <c r="I115" s="83">
        <f>'landesw Umlage § 2 PLAN'!K115*'Umlage Gesamt § 2 PLAN'!$I$1</f>
        <v>6064.3139232797103</v>
      </c>
      <c r="J115" s="83">
        <f>'landesw Umlage § 2 PLAN'!L115*'Umlage Gesamt § 2 PLAN'!$J$1</f>
        <v>104.8699425978279</v>
      </c>
      <c r="K115" s="83">
        <f>'landesw Umlage § 2 PLAN'!M115*'Umlage Gesamt § 2 PLAN'!$K$1</f>
        <v>67.071154877293296</v>
      </c>
      <c r="M115" s="83">
        <f>'bezirksw Umlage § 2 PLAN'!F115*'Umlage Gesamt § 2 PLAN'!$M$1</f>
        <v>1481.6538122784229</v>
      </c>
      <c r="N115" s="83">
        <f>'bezirksw Umlage § 2 PLAN'!G115*'Umlage Gesamt § 2 PLAN'!$N$1</f>
        <v>127923.79486725296</v>
      </c>
      <c r="O115" s="83">
        <f>'bezirksw Umlage § 2 PLAN'!H115*'Umlage Gesamt § 2 PLAN'!$O$1</f>
        <v>4921.2901540839302</v>
      </c>
      <c r="P115" s="83">
        <f>'bezirksw Umlage § 2 PLAN'!I115*'Umlage Gesamt § 2 PLAN'!$P$1</f>
        <v>160371.81104674988</v>
      </c>
      <c r="Q115" s="83">
        <f>'bezirksw Umlage § 2 PLAN'!J115*'Umlage Gesamt § 2 PLAN'!$Q$1</f>
        <v>10339.872960109504</v>
      </c>
      <c r="R115" s="83">
        <f>'bezirksw Umlage § 2 PLAN'!K115*'Umlage Gesamt § 2 PLAN'!$R$1</f>
        <v>29282.849149185691</v>
      </c>
      <c r="S115" s="83">
        <f>'bezirksw Umlage § 2 PLAN'!L115*'Umlage Gesamt § 2 PLAN'!$S$1</f>
        <v>573.63928940769438</v>
      </c>
      <c r="T115" s="83">
        <f>'bezirksw Umlage § 2 PLAN'!M115*'Umlage Gesamt § 2 PLAN'!$T$1</f>
        <v>641.5050775327843</v>
      </c>
      <c r="V115" s="83">
        <f t="shared" si="12"/>
        <v>1672.8610989920467</v>
      </c>
      <c r="W115" s="83">
        <f t="shared" si="12"/>
        <v>142618.42433383132</v>
      </c>
      <c r="X115" s="83">
        <f t="shared" si="12"/>
        <v>5624.0817427542515</v>
      </c>
      <c r="Y115" s="83">
        <f t="shared" si="12"/>
        <v>181925.21050551167</v>
      </c>
      <c r="Z115" s="83">
        <f t="shared" si="12"/>
        <v>14004.540255872493</v>
      </c>
      <c r="AA115" s="83">
        <f t="shared" si="12"/>
        <v>35347.163072465402</v>
      </c>
      <c r="AB115" s="83">
        <f t="shared" si="12"/>
        <v>678.50923200552234</v>
      </c>
      <c r="AC115" s="83">
        <f t="shared" si="11"/>
        <v>708.57623241007764</v>
      </c>
      <c r="AE115" s="83">
        <f t="shared" si="9"/>
        <v>382579.36647384276</v>
      </c>
      <c r="AF115" s="83">
        <f t="shared" si="10"/>
        <v>31881.613872820231</v>
      </c>
    </row>
    <row r="116" spans="1:32" x14ac:dyDescent="0.25">
      <c r="A116" s="82">
        <v>61255</v>
      </c>
      <c r="B116" s="82" t="s">
        <v>118</v>
      </c>
      <c r="C116" s="82" t="s">
        <v>102</v>
      </c>
      <c r="D116" s="83">
        <f>'landesw Umlage § 2 PLAN'!F116*'Umlage Gesamt § 2 PLAN'!$D$1</f>
        <v>851.2259963131487</v>
      </c>
      <c r="E116" s="83">
        <f>'landesw Umlage § 2 PLAN'!G116*'Umlage Gesamt § 2 PLAN'!$E$1</f>
        <v>65418.27366064224</v>
      </c>
      <c r="F116" s="83">
        <f>'landesw Umlage § 2 PLAN'!H116*'Umlage Gesamt § 2 PLAN'!$F$1</f>
        <v>3128.7221347499517</v>
      </c>
      <c r="G116" s="83">
        <f>'landesw Umlage § 2 PLAN'!I116*'Umlage Gesamt § 2 PLAN'!$G$1</f>
        <v>95952.483001854984</v>
      </c>
      <c r="H116" s="83">
        <f>'landesw Umlage § 2 PLAN'!J116*'Umlage Gesamt § 2 PLAN'!$H$1</f>
        <v>16314.545975772162</v>
      </c>
      <c r="I116" s="83">
        <f>'landesw Umlage § 2 PLAN'!K116*'Umlage Gesamt § 2 PLAN'!$I$1</f>
        <v>26997.410768298229</v>
      </c>
      <c r="J116" s="83">
        <f>'landesw Umlage § 2 PLAN'!L116*'Umlage Gesamt § 2 PLAN'!$J$1</f>
        <v>466.86516453129678</v>
      </c>
      <c r="K116" s="83">
        <f>'landesw Umlage § 2 PLAN'!M116*'Umlage Gesamt § 2 PLAN'!$K$1</f>
        <v>298.59066364874883</v>
      </c>
      <c r="M116" s="83">
        <f>'bezirksw Umlage § 2 PLAN'!F116*'Umlage Gesamt § 2 PLAN'!$M$1</f>
        <v>6596.0992607820544</v>
      </c>
      <c r="N116" s="83">
        <f>'bezirksw Umlage § 2 PLAN'!G116*'Umlage Gesamt § 2 PLAN'!$N$1</f>
        <v>569497.43709886342</v>
      </c>
      <c r="O116" s="83">
        <f>'bezirksw Umlage § 2 PLAN'!H116*'Umlage Gesamt § 2 PLAN'!$O$1</f>
        <v>21908.841376063014</v>
      </c>
      <c r="P116" s="83">
        <f>'bezirksw Umlage § 2 PLAN'!I116*'Umlage Gesamt § 2 PLAN'!$P$1</f>
        <v>713951.11025905819</v>
      </c>
      <c r="Q116" s="83">
        <f>'bezirksw Umlage § 2 PLAN'!J116*'Umlage Gesamt § 2 PLAN'!$Q$1</f>
        <v>46031.554620629831</v>
      </c>
      <c r="R116" s="83">
        <f>'bezirksw Umlage § 2 PLAN'!K116*'Umlage Gesamt § 2 PLAN'!$R$1</f>
        <v>130362.82701524894</v>
      </c>
      <c r="S116" s="83">
        <f>'bezirksw Umlage § 2 PLAN'!L116*'Umlage Gesamt § 2 PLAN'!$S$1</f>
        <v>2553.7555814060916</v>
      </c>
      <c r="T116" s="83">
        <f>'bezirksw Umlage § 2 PLAN'!M116*'Umlage Gesamt § 2 PLAN'!$T$1</f>
        <v>2855.8838324014578</v>
      </c>
      <c r="V116" s="83">
        <f t="shared" si="12"/>
        <v>7447.3252570952027</v>
      </c>
      <c r="W116" s="83">
        <f t="shared" si="12"/>
        <v>634915.71075950563</v>
      </c>
      <c r="X116" s="83">
        <f t="shared" si="12"/>
        <v>25037.563510812965</v>
      </c>
      <c r="Y116" s="83">
        <f t="shared" si="12"/>
        <v>809903.59326091316</v>
      </c>
      <c r="Z116" s="83">
        <f t="shared" si="12"/>
        <v>62346.100596401993</v>
      </c>
      <c r="AA116" s="83">
        <f t="shared" si="12"/>
        <v>157360.23778354717</v>
      </c>
      <c r="AB116" s="83">
        <f t="shared" si="12"/>
        <v>3020.6207459373882</v>
      </c>
      <c r="AC116" s="83">
        <f t="shared" si="11"/>
        <v>3154.4744960502067</v>
      </c>
      <c r="AE116" s="83">
        <f t="shared" si="9"/>
        <v>1703185.6264102638</v>
      </c>
      <c r="AF116" s="83">
        <f t="shared" si="10"/>
        <v>141932.13553418865</v>
      </c>
    </row>
    <row r="117" spans="1:32" x14ac:dyDescent="0.25">
      <c r="A117" s="82">
        <v>61256</v>
      </c>
      <c r="B117" s="82" t="s">
        <v>119</v>
      </c>
      <c r="C117" s="82" t="s">
        <v>102</v>
      </c>
      <c r="D117" s="83">
        <f>'landesw Umlage § 2 PLAN'!F117*'Umlage Gesamt § 2 PLAN'!$D$1</f>
        <v>210.06748507648575</v>
      </c>
      <c r="E117" s="83">
        <f>'landesw Umlage § 2 PLAN'!G117*'Umlage Gesamt § 2 PLAN'!$E$1</f>
        <v>16144.070182838885</v>
      </c>
      <c r="F117" s="83">
        <f>'landesw Umlage § 2 PLAN'!H117*'Umlage Gesamt § 2 PLAN'!$F$1</f>
        <v>772.11315584430281</v>
      </c>
      <c r="G117" s="83">
        <f>'landesw Umlage § 2 PLAN'!I117*'Umlage Gesamt § 2 PLAN'!$G$1</f>
        <v>23679.371727774113</v>
      </c>
      <c r="H117" s="83">
        <f>'landesw Umlage § 2 PLAN'!J117*'Umlage Gesamt § 2 PLAN'!$H$1</f>
        <v>4026.1407171995938</v>
      </c>
      <c r="I117" s="83">
        <f>'landesw Umlage § 2 PLAN'!K117*'Umlage Gesamt § 2 PLAN'!$I$1</f>
        <v>6662.4823586648263</v>
      </c>
      <c r="J117" s="83">
        <f>'landesw Umlage § 2 PLAN'!L117*'Umlage Gesamt § 2 PLAN'!$J$1</f>
        <v>115.21404586759135</v>
      </c>
      <c r="K117" s="83">
        <f>'landesw Umlage § 2 PLAN'!M117*'Umlage Gesamt § 2 PLAN'!$K$1</f>
        <v>73.686882275311248</v>
      </c>
      <c r="M117" s="83">
        <f>'bezirksw Umlage § 2 PLAN'!F117*'Umlage Gesamt § 2 PLAN'!$M$1</f>
        <v>1627.8003597503021</v>
      </c>
      <c r="N117" s="83">
        <f>'bezirksw Umlage § 2 PLAN'!G117*'Umlage Gesamt § 2 PLAN'!$N$1</f>
        <v>140541.8712386832</v>
      </c>
      <c r="O117" s="83">
        <f>'bezirksw Umlage § 2 PLAN'!H117*'Umlage Gesamt § 2 PLAN'!$O$1</f>
        <v>5406.7136444880207</v>
      </c>
      <c r="P117" s="83">
        <f>'bezirksw Umlage § 2 PLAN'!I117*'Umlage Gesamt § 2 PLAN'!$P$1</f>
        <v>176190.47685253181</v>
      </c>
      <c r="Q117" s="83">
        <f>'bezirksw Umlage § 2 PLAN'!J117*'Umlage Gesamt § 2 PLAN'!$Q$1</f>
        <v>11359.771617876315</v>
      </c>
      <c r="R117" s="83">
        <f>'bezirksw Umlage § 2 PLAN'!K117*'Umlage Gesamt § 2 PLAN'!$R$1</f>
        <v>32171.23459241712</v>
      </c>
      <c r="S117" s="83">
        <f>'bezirksw Umlage § 2 PLAN'!L117*'Umlage Gesamt § 2 PLAN'!$S$1</f>
        <v>630.22160367464062</v>
      </c>
      <c r="T117" s="83">
        <f>'bezirksw Umlage § 2 PLAN'!M117*'Umlage Gesamt § 2 PLAN'!$T$1</f>
        <v>704.78149979158854</v>
      </c>
      <c r="V117" s="83">
        <f t="shared" si="12"/>
        <v>1837.8678448267879</v>
      </c>
      <c r="W117" s="83">
        <f t="shared" si="12"/>
        <v>156685.94142152209</v>
      </c>
      <c r="X117" s="83">
        <f t="shared" si="12"/>
        <v>6178.8268003323237</v>
      </c>
      <c r="Y117" s="83">
        <f t="shared" si="12"/>
        <v>199869.84858030593</v>
      </c>
      <c r="Z117" s="83">
        <f t="shared" si="12"/>
        <v>15385.912335075909</v>
      </c>
      <c r="AA117" s="83">
        <f t="shared" si="12"/>
        <v>38833.716951081944</v>
      </c>
      <c r="AB117" s="83">
        <f t="shared" si="12"/>
        <v>745.435649542232</v>
      </c>
      <c r="AC117" s="83">
        <f t="shared" si="11"/>
        <v>778.46838206689984</v>
      </c>
      <c r="AE117" s="83">
        <f t="shared" si="9"/>
        <v>420316.01796475408</v>
      </c>
      <c r="AF117" s="83">
        <f t="shared" si="10"/>
        <v>35026.334830396176</v>
      </c>
    </row>
    <row r="118" spans="1:32" x14ac:dyDescent="0.25">
      <c r="A118" s="82">
        <v>61257</v>
      </c>
      <c r="B118" s="82" t="s">
        <v>120</v>
      </c>
      <c r="C118" s="82" t="s">
        <v>102</v>
      </c>
      <c r="D118" s="83">
        <f>'landesw Umlage § 2 PLAN'!F118*'Umlage Gesamt § 2 PLAN'!$D$1</f>
        <v>604.02507460222432</v>
      </c>
      <c r="E118" s="83">
        <f>'landesw Umlage § 2 PLAN'!G118*'Umlage Gesamt § 2 PLAN'!$E$1</f>
        <v>46420.431001124714</v>
      </c>
      <c r="F118" s="83">
        <f>'landesw Umlage § 2 PLAN'!H118*'Umlage Gesamt § 2 PLAN'!$F$1</f>
        <v>2220.1232446344852</v>
      </c>
      <c r="G118" s="83">
        <f>'landesw Umlage § 2 PLAN'!I118*'Umlage Gesamt § 2 PLAN'!$G$1</f>
        <v>68087.330455709744</v>
      </c>
      <c r="H118" s="83">
        <f>'landesw Umlage § 2 PLAN'!J118*'Umlage Gesamt § 2 PLAN'!$H$1</f>
        <v>11576.708057318268</v>
      </c>
      <c r="I118" s="83">
        <f>'landesw Umlage § 2 PLAN'!K118*'Umlage Gesamt § 2 PLAN'!$I$1</f>
        <v>19157.20751482921</v>
      </c>
      <c r="J118" s="83">
        <f>'landesw Umlage § 2 PLAN'!L118*'Umlage Gesamt § 2 PLAN'!$J$1</f>
        <v>331.28483746571914</v>
      </c>
      <c r="K118" s="83">
        <f>'landesw Umlage § 2 PLAN'!M118*'Umlage Gesamt § 2 PLAN'!$K$1</f>
        <v>211.87821878928352</v>
      </c>
      <c r="M118" s="83">
        <f>'bezirksw Umlage § 2 PLAN'!F118*'Umlage Gesamt § 2 PLAN'!$M$1</f>
        <v>4680.5541246790672</v>
      </c>
      <c r="N118" s="83">
        <f>'bezirksw Umlage § 2 PLAN'!G118*'Umlage Gesamt § 2 PLAN'!$N$1</f>
        <v>404112.1082054798</v>
      </c>
      <c r="O118" s="83">
        <f>'bezirksw Umlage § 2 PLAN'!H118*'Umlage Gesamt § 2 PLAN'!$O$1</f>
        <v>15546.387920413592</v>
      </c>
      <c r="P118" s="83">
        <f>'bezirksw Umlage § 2 PLAN'!I118*'Umlage Gesamt § 2 PLAN'!$P$1</f>
        <v>506615.60443922633</v>
      </c>
      <c r="Q118" s="83">
        <f>'bezirksw Umlage § 2 PLAN'!J118*'Umlage Gesamt § 2 PLAN'!$Q$1</f>
        <v>32663.726594592503</v>
      </c>
      <c r="R118" s="83">
        <f>'bezirksw Umlage § 2 PLAN'!K118*'Umlage Gesamt § 2 PLAN'!$R$1</f>
        <v>92504.712795771891</v>
      </c>
      <c r="S118" s="83">
        <f>'bezirksw Umlage § 2 PLAN'!L118*'Umlage Gesamt § 2 PLAN'!$S$1</f>
        <v>1812.1302829750452</v>
      </c>
      <c r="T118" s="83">
        <f>'bezirksw Umlage § 2 PLAN'!M118*'Umlage Gesamt § 2 PLAN'!$T$1</f>
        <v>2026.5187534133709</v>
      </c>
      <c r="V118" s="83">
        <f t="shared" si="12"/>
        <v>5284.5791992812919</v>
      </c>
      <c r="W118" s="83">
        <f t="shared" si="12"/>
        <v>450532.53920660453</v>
      </c>
      <c r="X118" s="83">
        <f t="shared" si="12"/>
        <v>17766.511165048076</v>
      </c>
      <c r="Y118" s="83">
        <f t="shared" si="12"/>
        <v>574702.93489493604</v>
      </c>
      <c r="Z118" s="83">
        <f t="shared" si="12"/>
        <v>44240.434651910771</v>
      </c>
      <c r="AA118" s="83">
        <f t="shared" si="12"/>
        <v>111661.9203106011</v>
      </c>
      <c r="AB118" s="83">
        <f t="shared" si="12"/>
        <v>2143.4151204407644</v>
      </c>
      <c r="AC118" s="83">
        <f t="shared" si="11"/>
        <v>2238.3969722026545</v>
      </c>
      <c r="AE118" s="83">
        <f t="shared" si="9"/>
        <v>1208570.7315210253</v>
      </c>
      <c r="AF118" s="83">
        <f t="shared" si="10"/>
        <v>100714.22762675211</v>
      </c>
    </row>
    <row r="119" spans="1:32" x14ac:dyDescent="0.25">
      <c r="A119" s="82">
        <v>61258</v>
      </c>
      <c r="B119" s="82" t="s">
        <v>121</v>
      </c>
      <c r="C119" s="82" t="s">
        <v>102</v>
      </c>
      <c r="D119" s="83">
        <f>'landesw Umlage § 2 PLAN'!F119*'Umlage Gesamt § 2 PLAN'!$D$1</f>
        <v>391.87895129594028</v>
      </c>
      <c r="E119" s="83">
        <f>'landesw Umlage § 2 PLAN'!G119*'Umlage Gesamt § 2 PLAN'!$E$1</f>
        <v>30116.613671056559</v>
      </c>
      <c r="F119" s="83">
        <f>'landesw Umlage § 2 PLAN'!H119*'Umlage Gesamt § 2 PLAN'!$F$1</f>
        <v>1440.3699538931335</v>
      </c>
      <c r="G119" s="83">
        <f>'landesw Umlage § 2 PLAN'!I119*'Umlage Gesamt § 2 PLAN'!$G$1</f>
        <v>44173.649037823263</v>
      </c>
      <c r="H119" s="83">
        <f>'landesw Umlage § 2 PLAN'!J119*'Umlage Gesamt § 2 PLAN'!$H$1</f>
        <v>7510.7282854916739</v>
      </c>
      <c r="I119" s="83">
        <f>'landesw Umlage § 2 PLAN'!K119*'Umlage Gesamt § 2 PLAN'!$I$1</f>
        <v>12428.799244160269</v>
      </c>
      <c r="J119" s="83">
        <f>'landesw Umlage § 2 PLAN'!L119*'Umlage Gesamt § 2 PLAN'!$J$1</f>
        <v>214.93073739001025</v>
      </c>
      <c r="K119" s="83">
        <f>'landesw Umlage § 2 PLAN'!M119*'Umlage Gesamt § 2 PLAN'!$K$1</f>
        <v>137.46219763521461</v>
      </c>
      <c r="M119" s="83">
        <f>'bezirksw Umlage § 2 PLAN'!F119*'Umlage Gesamt § 2 PLAN'!$M$1</f>
        <v>3036.6465217872365</v>
      </c>
      <c r="N119" s="83">
        <f>'bezirksw Umlage § 2 PLAN'!G119*'Umlage Gesamt § 2 PLAN'!$N$1</f>
        <v>262179.56145917223</v>
      </c>
      <c r="O119" s="83">
        <f>'bezirksw Umlage § 2 PLAN'!H119*'Umlage Gesamt § 2 PLAN'!$O$1</f>
        <v>10086.174317686375</v>
      </c>
      <c r="P119" s="83">
        <f>'bezirksw Umlage § 2 PLAN'!I119*'Umlage Gesamt § 2 PLAN'!$P$1</f>
        <v>328681.70565360133</v>
      </c>
      <c r="Q119" s="83">
        <f>'bezirksw Umlage § 2 PLAN'!J119*'Umlage Gesamt § 2 PLAN'!$Q$1</f>
        <v>21191.548929877961</v>
      </c>
      <c r="R119" s="83">
        <f>'bezirksw Umlage § 2 PLAN'!K119*'Umlage Gesamt § 2 PLAN'!$R$1</f>
        <v>60015.140702911704</v>
      </c>
      <c r="S119" s="83">
        <f>'bezirksw Umlage § 2 PLAN'!L119*'Umlage Gesamt § 2 PLAN'!$S$1</f>
        <v>1175.672575135279</v>
      </c>
      <c r="T119" s="83">
        <f>'bezirksw Umlage § 2 PLAN'!M119*'Umlage Gesamt § 2 PLAN'!$T$1</f>
        <v>1314.7633720208864</v>
      </c>
      <c r="V119" s="83">
        <f t="shared" si="12"/>
        <v>3428.5254730831766</v>
      </c>
      <c r="W119" s="83">
        <f t="shared" si="12"/>
        <v>292296.1751302288</v>
      </c>
      <c r="X119" s="83">
        <f t="shared" si="12"/>
        <v>11526.544271579509</v>
      </c>
      <c r="Y119" s="83">
        <f t="shared" si="12"/>
        <v>372855.35469142458</v>
      </c>
      <c r="Z119" s="83">
        <f t="shared" si="12"/>
        <v>28702.277215369635</v>
      </c>
      <c r="AA119" s="83">
        <f t="shared" si="12"/>
        <v>72443.93994707198</v>
      </c>
      <c r="AB119" s="83">
        <f t="shared" si="12"/>
        <v>1390.6033125252893</v>
      </c>
      <c r="AC119" s="83">
        <f t="shared" si="11"/>
        <v>1452.225569656101</v>
      </c>
      <c r="AE119" s="83">
        <f t="shared" si="9"/>
        <v>784095.64561093913</v>
      </c>
      <c r="AF119" s="83">
        <f t="shared" si="10"/>
        <v>65341.303800911592</v>
      </c>
    </row>
    <row r="120" spans="1:32" x14ac:dyDescent="0.25">
      <c r="A120" s="82">
        <v>61259</v>
      </c>
      <c r="B120" s="82" t="s">
        <v>102</v>
      </c>
      <c r="C120" s="82" t="s">
        <v>102</v>
      </c>
      <c r="D120" s="83">
        <f>'landesw Umlage § 2 PLAN'!F120*'Umlage Gesamt § 2 PLAN'!$D$1</f>
        <v>1552.5473293482526</v>
      </c>
      <c r="E120" s="83">
        <f>'landesw Umlage § 2 PLAN'!G120*'Umlage Gesamt § 2 PLAN'!$E$1</f>
        <v>119316.09995736029</v>
      </c>
      <c r="F120" s="83">
        <f>'landesw Umlage § 2 PLAN'!H120*'Umlage Gesamt § 2 PLAN'!$F$1</f>
        <v>5706.4624619286524</v>
      </c>
      <c r="G120" s="83">
        <f>'landesw Umlage § 2 PLAN'!I120*'Umlage Gesamt § 2 PLAN'!$G$1</f>
        <v>175007.30930926627</v>
      </c>
      <c r="H120" s="83">
        <f>'landesw Umlage § 2 PLAN'!J120*'Umlage Gesamt § 2 PLAN'!$H$1</f>
        <v>29756.028239175495</v>
      </c>
      <c r="I120" s="83">
        <f>'landesw Umlage § 2 PLAN'!K120*'Umlage Gesamt § 2 PLAN'!$I$1</f>
        <v>49240.458079501113</v>
      </c>
      <c r="J120" s="83">
        <f>'landesw Umlage § 2 PLAN'!L120*'Umlage Gesamt § 2 PLAN'!$J$1</f>
        <v>851.51330844946028</v>
      </c>
      <c r="K120" s="83">
        <f>'landesw Umlage § 2 PLAN'!M120*'Umlage Gesamt § 2 PLAN'!$K$1</f>
        <v>544.5981906380207</v>
      </c>
      <c r="M120" s="83">
        <f>'bezirksw Umlage § 2 PLAN'!F120*'Umlage Gesamt § 2 PLAN'!$M$1</f>
        <v>12030.596264444672</v>
      </c>
      <c r="N120" s="83">
        <f>'bezirksw Umlage § 2 PLAN'!G120*'Umlage Gesamt § 2 PLAN'!$N$1</f>
        <v>1038703.8564001352</v>
      </c>
      <c r="O120" s="83">
        <f>'bezirksw Umlage § 2 PLAN'!H120*'Umlage Gesamt § 2 PLAN'!$O$1</f>
        <v>39959.438873866209</v>
      </c>
      <c r="P120" s="83">
        <f>'bezirksw Umlage § 2 PLAN'!I120*'Umlage Gesamt § 2 PLAN'!$P$1</f>
        <v>1302172.2718982222</v>
      </c>
      <c r="Q120" s="83">
        <f>'bezirksw Umlage § 2 PLAN'!J120*'Umlage Gesamt § 2 PLAN'!$Q$1</f>
        <v>83956.748855818674</v>
      </c>
      <c r="R120" s="83">
        <f>'bezirksw Umlage § 2 PLAN'!K120*'Umlage Gesamt § 2 PLAN'!$R$1</f>
        <v>237768.18354400463</v>
      </c>
      <c r="S120" s="83">
        <f>'bezirksw Umlage § 2 PLAN'!L120*'Umlage Gesamt § 2 PLAN'!$S$1</f>
        <v>4657.7835086014475</v>
      </c>
      <c r="T120" s="83">
        <f>'bezirksw Umlage § 2 PLAN'!M120*'Umlage Gesamt § 2 PLAN'!$T$1</f>
        <v>5208.833889152741</v>
      </c>
      <c r="V120" s="83">
        <f t="shared" si="12"/>
        <v>13583.143593792924</v>
      </c>
      <c r="W120" s="83">
        <f t="shared" si="12"/>
        <v>1158019.9563574954</v>
      </c>
      <c r="X120" s="83">
        <f t="shared" si="12"/>
        <v>45665.901335794864</v>
      </c>
      <c r="Y120" s="83">
        <f t="shared" si="12"/>
        <v>1477179.5812074884</v>
      </c>
      <c r="Z120" s="83">
        <f t="shared" si="12"/>
        <v>113712.77709499418</v>
      </c>
      <c r="AA120" s="83">
        <f t="shared" si="12"/>
        <v>287008.64162350574</v>
      </c>
      <c r="AB120" s="83">
        <f t="shared" si="12"/>
        <v>5509.2968170509075</v>
      </c>
      <c r="AC120" s="83">
        <f t="shared" si="11"/>
        <v>5753.4320797907621</v>
      </c>
      <c r="AE120" s="83">
        <f t="shared" si="9"/>
        <v>3106432.7301099133</v>
      </c>
      <c r="AF120" s="83">
        <f t="shared" si="10"/>
        <v>258869.39417582611</v>
      </c>
    </row>
    <row r="121" spans="1:32" x14ac:dyDescent="0.25">
      <c r="A121" s="82">
        <v>61260</v>
      </c>
      <c r="B121" s="82" t="s">
        <v>122</v>
      </c>
      <c r="C121" s="82" t="s">
        <v>102</v>
      </c>
      <c r="D121" s="83">
        <f>'landesw Umlage § 2 PLAN'!F121*'Umlage Gesamt § 2 PLAN'!$D$1</f>
        <v>197.25273208422931</v>
      </c>
      <c r="E121" s="83">
        <f>'landesw Umlage § 2 PLAN'!G121*'Umlage Gesamt § 2 PLAN'!$E$1</f>
        <v>15159.23299298341</v>
      </c>
      <c r="F121" s="83">
        <f>'landesw Umlage § 2 PLAN'!H121*'Umlage Gesamt § 2 PLAN'!$F$1</f>
        <v>725.01191420943587</v>
      </c>
      <c r="G121" s="83">
        <f>'landesw Umlage § 2 PLAN'!I121*'Umlage Gesamt § 2 PLAN'!$G$1</f>
        <v>22234.858315368758</v>
      </c>
      <c r="H121" s="83">
        <f>'landesw Umlage § 2 PLAN'!J121*'Umlage Gesamt § 2 PLAN'!$H$1</f>
        <v>3780.5339361968431</v>
      </c>
      <c r="I121" s="83">
        <f>'landesw Umlage § 2 PLAN'!K121*'Umlage Gesamt § 2 PLAN'!$I$1</f>
        <v>6256.0507506962267</v>
      </c>
      <c r="J121" s="83">
        <f>'landesw Umlage § 2 PLAN'!L121*'Umlage Gesamt § 2 PLAN'!$J$1</f>
        <v>108.18564002699152</v>
      </c>
      <c r="K121" s="83">
        <f>'landesw Umlage § 2 PLAN'!M121*'Umlage Gesamt § 2 PLAN'!$K$1</f>
        <v>69.19175922100429</v>
      </c>
      <c r="M121" s="83">
        <f>'bezirksw Umlage § 2 PLAN'!F121*'Umlage Gesamt § 2 PLAN'!$M$1</f>
        <v>1528.4996063599751</v>
      </c>
      <c r="N121" s="83">
        <f>'bezirksw Umlage § 2 PLAN'!G121*'Umlage Gesamt § 2 PLAN'!$N$1</f>
        <v>131968.39131942065</v>
      </c>
      <c r="O121" s="83">
        <f>'bezirksw Umlage § 2 PLAN'!H121*'Umlage Gesamt § 2 PLAN'!$O$1</f>
        <v>5076.8877324543255</v>
      </c>
      <c r="P121" s="83">
        <f>'bezirksw Umlage § 2 PLAN'!I121*'Umlage Gesamt § 2 PLAN'!$P$1</f>
        <v>165442.32399284007</v>
      </c>
      <c r="Q121" s="83">
        <f>'bezirksw Umlage § 2 PLAN'!J121*'Umlage Gesamt § 2 PLAN'!$Q$1</f>
        <v>10666.791134587684</v>
      </c>
      <c r="R121" s="83">
        <f>'bezirksw Umlage § 2 PLAN'!K121*'Umlage Gesamt § 2 PLAN'!$R$1</f>
        <v>30208.691819042866</v>
      </c>
      <c r="S121" s="83">
        <f>'bezirksw Umlage § 2 PLAN'!L121*'Umlage Gesamt § 2 PLAN'!$S$1</f>
        <v>591.77617658470444</v>
      </c>
      <c r="T121" s="83">
        <f>'bezirksw Umlage § 2 PLAN'!M121*'Umlage Gesamt § 2 PLAN'!$T$1</f>
        <v>661.78769315819716</v>
      </c>
      <c r="V121" s="83">
        <f t="shared" si="12"/>
        <v>1725.7523384442045</v>
      </c>
      <c r="W121" s="83">
        <f t="shared" si="12"/>
        <v>147127.62431240408</v>
      </c>
      <c r="X121" s="83">
        <f t="shared" si="12"/>
        <v>5801.8996466637618</v>
      </c>
      <c r="Y121" s="83">
        <f t="shared" si="12"/>
        <v>187677.18230820884</v>
      </c>
      <c r="Z121" s="83">
        <f t="shared" si="12"/>
        <v>14447.325070784527</v>
      </c>
      <c r="AA121" s="83">
        <f t="shared" si="12"/>
        <v>36464.742569739094</v>
      </c>
      <c r="AB121" s="83">
        <f t="shared" si="12"/>
        <v>699.96181661169601</v>
      </c>
      <c r="AC121" s="83">
        <f t="shared" si="11"/>
        <v>730.97945237920146</v>
      </c>
      <c r="AE121" s="83">
        <f t="shared" si="9"/>
        <v>394675.46751523548</v>
      </c>
      <c r="AF121" s="83">
        <f t="shared" si="10"/>
        <v>32889.622292936292</v>
      </c>
    </row>
    <row r="122" spans="1:32" x14ac:dyDescent="0.25">
      <c r="A122" s="82">
        <v>61261</v>
      </c>
      <c r="B122" s="82" t="s">
        <v>123</v>
      </c>
      <c r="C122" s="82" t="s">
        <v>102</v>
      </c>
      <c r="D122" s="83">
        <f>'landesw Umlage § 2 PLAN'!F122*'Umlage Gesamt § 2 PLAN'!$D$1</f>
        <v>280.58521485954873</v>
      </c>
      <c r="E122" s="83">
        <f>'landesw Umlage § 2 PLAN'!G122*'Umlage Gesamt § 2 PLAN'!$E$1</f>
        <v>21563.486606745366</v>
      </c>
      <c r="F122" s="83">
        <f>'landesw Umlage § 2 PLAN'!H122*'Umlage Gesamt § 2 PLAN'!$F$1</f>
        <v>1031.3044669886813</v>
      </c>
      <c r="G122" s="83">
        <f>'landesw Umlage § 2 PLAN'!I122*'Umlage Gesamt § 2 PLAN'!$G$1</f>
        <v>31628.319830446428</v>
      </c>
      <c r="H122" s="83">
        <f>'landesw Umlage § 2 PLAN'!J122*'Umlage Gesamt § 2 PLAN'!$H$1</f>
        <v>5377.6792623518568</v>
      </c>
      <c r="I122" s="83">
        <f>'landesw Umlage § 2 PLAN'!K122*'Umlage Gesamt § 2 PLAN'!$I$1</f>
        <v>8899.0166346937276</v>
      </c>
      <c r="J122" s="83">
        <f>'landesw Umlage § 2 PLAN'!L122*'Umlage Gesamt § 2 PLAN'!$J$1</f>
        <v>153.89034529939556</v>
      </c>
      <c r="K122" s="83">
        <f>'landesw Umlage § 2 PLAN'!M122*'Umlage Gesamt § 2 PLAN'!$K$1</f>
        <v>98.422893424084791</v>
      </c>
      <c r="M122" s="83">
        <f>'bezirksw Umlage § 2 PLAN'!F122*'Umlage Gesamt § 2 PLAN'!$M$1</f>
        <v>2174.2380241411038</v>
      </c>
      <c r="N122" s="83">
        <f>'bezirksw Umlage § 2 PLAN'!G122*'Umlage Gesamt § 2 PLAN'!$N$1</f>
        <v>187720.48955558741</v>
      </c>
      <c r="O122" s="83">
        <f>'bezirksw Umlage § 2 PLAN'!H122*'Umlage Gesamt § 2 PLAN'!$O$1</f>
        <v>7221.6978704265821</v>
      </c>
      <c r="P122" s="83">
        <f>'bezirksw Umlage § 2 PLAN'!I122*'Umlage Gesamt § 2 PLAN'!$P$1</f>
        <v>235336.00540737718</v>
      </c>
      <c r="Q122" s="83">
        <f>'bezirksw Umlage § 2 PLAN'!J122*'Umlage Gesamt § 2 PLAN'!$Q$1</f>
        <v>15173.142854529342</v>
      </c>
      <c r="R122" s="83">
        <f>'bezirksw Umlage § 2 PLAN'!K122*'Umlage Gesamt § 2 PLAN'!$R$1</f>
        <v>42970.823243414605</v>
      </c>
      <c r="S122" s="83">
        <f>'bezirksw Umlage § 2 PLAN'!L122*'Umlage Gesamt § 2 PLAN'!$S$1</f>
        <v>841.78122098141034</v>
      </c>
      <c r="T122" s="83">
        <f>'bezirksw Umlage § 2 PLAN'!M122*'Umlage Gesamt § 2 PLAN'!$T$1</f>
        <v>941.37019099389158</v>
      </c>
      <c r="V122" s="83">
        <f t="shared" si="12"/>
        <v>2454.8232390006524</v>
      </c>
      <c r="W122" s="83">
        <f t="shared" si="12"/>
        <v>209283.97616233278</v>
      </c>
      <c r="X122" s="83">
        <f t="shared" si="12"/>
        <v>8253.0023374152624</v>
      </c>
      <c r="Y122" s="83">
        <f t="shared" si="12"/>
        <v>266964.32523782359</v>
      </c>
      <c r="Z122" s="83">
        <f t="shared" si="12"/>
        <v>20550.822116881198</v>
      </c>
      <c r="AA122" s="83">
        <f t="shared" si="12"/>
        <v>51869.839878108331</v>
      </c>
      <c r="AB122" s="83">
        <f t="shared" si="12"/>
        <v>995.67156628080591</v>
      </c>
      <c r="AC122" s="83">
        <f t="shared" si="11"/>
        <v>1039.7930844179764</v>
      </c>
      <c r="AE122" s="83">
        <f t="shared" si="9"/>
        <v>561412.25362226053</v>
      </c>
      <c r="AF122" s="83">
        <f t="shared" si="10"/>
        <v>46784.354468521713</v>
      </c>
    </row>
    <row r="123" spans="1:32" x14ac:dyDescent="0.25">
      <c r="A123" s="82">
        <v>61262</v>
      </c>
      <c r="B123" s="82" t="s">
        <v>124</v>
      </c>
      <c r="C123" s="82" t="s">
        <v>102</v>
      </c>
      <c r="D123" s="83">
        <f>'landesw Umlage § 2 PLAN'!F123*'Umlage Gesamt § 2 PLAN'!$D$1</f>
        <v>272.33799505697152</v>
      </c>
      <c r="E123" s="83">
        <f>'landesw Umlage § 2 PLAN'!G123*'Umlage Gesamt § 2 PLAN'!$E$1</f>
        <v>20929.672690909571</v>
      </c>
      <c r="F123" s="83">
        <f>'landesw Umlage § 2 PLAN'!H123*'Umlage Gesamt § 2 PLAN'!$F$1</f>
        <v>1000.9914135125997</v>
      </c>
      <c r="G123" s="83">
        <f>'landesw Umlage § 2 PLAN'!I123*'Umlage Gesamt § 2 PLAN'!$G$1</f>
        <v>30698.671039940938</v>
      </c>
      <c r="H123" s="83">
        <f>'landesw Umlage § 2 PLAN'!J123*'Umlage Gesamt § 2 PLAN'!$H$1</f>
        <v>5219.6135462856082</v>
      </c>
      <c r="I123" s="83">
        <f>'landesw Umlage § 2 PLAN'!K123*'Umlage Gesamt § 2 PLAN'!$I$1</f>
        <v>8637.4485180349529</v>
      </c>
      <c r="J123" s="83">
        <f>'landesw Umlage § 2 PLAN'!L123*'Umlage Gesamt § 2 PLAN'!$J$1</f>
        <v>149.36705812685543</v>
      </c>
      <c r="K123" s="83">
        <f>'landesw Umlage § 2 PLAN'!M123*'Umlage Gesamt § 2 PLAN'!$K$1</f>
        <v>95.529956830542716</v>
      </c>
      <c r="M123" s="83">
        <f>'bezirksw Umlage § 2 PLAN'!F123*'Umlage Gesamt § 2 PLAN'!$M$1</f>
        <v>2110.3308118626928</v>
      </c>
      <c r="N123" s="83">
        <f>'bezirksw Umlage § 2 PLAN'!G123*'Umlage Gesamt § 2 PLAN'!$N$1</f>
        <v>182202.83553526679</v>
      </c>
      <c r="O123" s="83">
        <f>'bezirksw Umlage § 2 PLAN'!H123*'Umlage Gesamt § 2 PLAN'!$O$1</f>
        <v>7009.4310561718657</v>
      </c>
      <c r="P123" s="83">
        <f>'bezirksw Umlage § 2 PLAN'!I123*'Umlage Gesamt § 2 PLAN'!$P$1</f>
        <v>228418.79216423939</v>
      </c>
      <c r="Q123" s="83">
        <f>'bezirksw Umlage § 2 PLAN'!J123*'Umlage Gesamt § 2 PLAN'!$Q$1</f>
        <v>14727.159824811097</v>
      </c>
      <c r="R123" s="83">
        <f>'bezirksw Umlage § 2 PLAN'!K123*'Umlage Gesamt § 2 PLAN'!$R$1</f>
        <v>41707.785115894134</v>
      </c>
      <c r="S123" s="83">
        <f>'bezirksw Umlage § 2 PLAN'!L123*'Umlage Gesamt § 2 PLAN'!$S$1</f>
        <v>817.03880980842473</v>
      </c>
      <c r="T123" s="83">
        <f>'bezirksw Umlage § 2 PLAN'!M123*'Umlage Gesamt § 2 PLAN'!$T$1</f>
        <v>913.70056882721065</v>
      </c>
      <c r="V123" s="83">
        <f t="shared" si="12"/>
        <v>2382.6688069196643</v>
      </c>
      <c r="W123" s="83">
        <f t="shared" si="12"/>
        <v>203132.50822617635</v>
      </c>
      <c r="X123" s="83">
        <f t="shared" si="12"/>
        <v>8010.4224696844658</v>
      </c>
      <c r="Y123" s="83">
        <f t="shared" si="12"/>
        <v>259117.46320418033</v>
      </c>
      <c r="Z123" s="83">
        <f t="shared" si="12"/>
        <v>19946.773371096704</v>
      </c>
      <c r="AA123" s="83">
        <f t="shared" si="12"/>
        <v>50345.233633929085</v>
      </c>
      <c r="AB123" s="83">
        <f t="shared" si="12"/>
        <v>966.40586793528018</v>
      </c>
      <c r="AC123" s="83">
        <f t="shared" si="11"/>
        <v>1009.2305256577533</v>
      </c>
      <c r="AE123" s="83">
        <f t="shared" si="9"/>
        <v>544910.70610557962</v>
      </c>
      <c r="AF123" s="83">
        <f t="shared" si="10"/>
        <v>45409.225508798299</v>
      </c>
    </row>
    <row r="124" spans="1:32" x14ac:dyDescent="0.25">
      <c r="A124" s="82">
        <v>61263</v>
      </c>
      <c r="B124" s="82" t="s">
        <v>125</v>
      </c>
      <c r="C124" s="82" t="s">
        <v>102</v>
      </c>
      <c r="D124" s="83">
        <f>'landesw Umlage § 2 PLAN'!F124*'Umlage Gesamt § 2 PLAN'!$D$1</f>
        <v>895.40248399634822</v>
      </c>
      <c r="E124" s="83">
        <f>'landesw Umlage § 2 PLAN'!G124*'Umlage Gesamt § 2 PLAN'!$E$1</f>
        <v>68813.317483484308</v>
      </c>
      <c r="F124" s="83">
        <f>'landesw Umlage § 2 PLAN'!H124*'Umlage Gesamt § 2 PLAN'!$F$1</f>
        <v>3291.0949422635604</v>
      </c>
      <c r="G124" s="83">
        <f>'landesw Umlage § 2 PLAN'!I124*'Umlage Gesamt § 2 PLAN'!$G$1</f>
        <v>100932.17547114428</v>
      </c>
      <c r="H124" s="83">
        <f>'landesw Umlage § 2 PLAN'!J124*'Umlage Gesamt § 2 PLAN'!$H$1</f>
        <v>17161.229867567396</v>
      </c>
      <c r="I124" s="83">
        <f>'landesw Umlage § 2 PLAN'!K124*'Umlage Gesamt § 2 PLAN'!$I$1</f>
        <v>28398.508466735122</v>
      </c>
      <c r="J124" s="83">
        <f>'landesw Umlage § 2 PLAN'!L124*'Umlage Gesamt § 2 PLAN'!$J$1</f>
        <v>491.09429202500701</v>
      </c>
      <c r="K124" s="83">
        <f>'landesw Umlage § 2 PLAN'!M124*'Umlage Gesamt § 2 PLAN'!$K$1</f>
        <v>314.08676789383668</v>
      </c>
      <c r="M124" s="83">
        <f>'bezirksw Umlage § 2 PLAN'!F124*'Umlage Gesamt § 2 PLAN'!$M$1</f>
        <v>6938.4202178641763</v>
      </c>
      <c r="N124" s="83">
        <f>'bezirksw Umlage § 2 PLAN'!G124*'Umlage Gesamt § 2 PLAN'!$N$1</f>
        <v>599052.92133522173</v>
      </c>
      <c r="O124" s="83">
        <f>'bezirksw Umlage § 2 PLAN'!H124*'Umlage Gesamt § 2 PLAN'!$O$1</f>
        <v>23045.855124932081</v>
      </c>
      <c r="P124" s="83">
        <f>'bezirksw Umlage § 2 PLAN'!I124*'Umlage Gesamt § 2 PLAN'!$P$1</f>
        <v>751003.37671399745</v>
      </c>
      <c r="Q124" s="83">
        <f>'bezirksw Umlage § 2 PLAN'!J124*'Umlage Gesamt § 2 PLAN'!$Q$1</f>
        <v>48420.476498655611</v>
      </c>
      <c r="R124" s="83">
        <f>'bezirksw Umlage § 2 PLAN'!K124*'Umlage Gesamt § 2 PLAN'!$R$1</f>
        <v>137128.32976884153</v>
      </c>
      <c r="S124" s="83">
        <f>'bezirksw Umlage § 2 PLAN'!L124*'Umlage Gesamt § 2 PLAN'!$S$1</f>
        <v>2686.2890713095007</v>
      </c>
      <c r="T124" s="83">
        <f>'bezirksw Umlage § 2 PLAN'!M124*'Umlage Gesamt § 2 PLAN'!$T$1</f>
        <v>3004.097018433336</v>
      </c>
      <c r="V124" s="83">
        <f t="shared" si="12"/>
        <v>7833.8227018605248</v>
      </c>
      <c r="W124" s="83">
        <f t="shared" si="12"/>
        <v>667866.23881870601</v>
      </c>
      <c r="X124" s="83">
        <f t="shared" si="12"/>
        <v>26336.950067195641</v>
      </c>
      <c r="Y124" s="83">
        <f t="shared" si="12"/>
        <v>851935.55218514171</v>
      </c>
      <c r="Z124" s="83">
        <f t="shared" si="12"/>
        <v>65581.706366223007</v>
      </c>
      <c r="AA124" s="83">
        <f t="shared" si="12"/>
        <v>165526.83823557667</v>
      </c>
      <c r="AB124" s="83">
        <f t="shared" si="12"/>
        <v>3177.3833633345075</v>
      </c>
      <c r="AC124" s="83">
        <f t="shared" si="11"/>
        <v>3318.1837863271726</v>
      </c>
      <c r="AE124" s="83">
        <f t="shared" si="9"/>
        <v>1791576.6755243654</v>
      </c>
      <c r="AF124" s="83">
        <f t="shared" si="10"/>
        <v>149298.05629369713</v>
      </c>
    </row>
    <row r="125" spans="1:32" x14ac:dyDescent="0.25">
      <c r="A125" s="82">
        <v>61264</v>
      </c>
      <c r="B125" s="82" t="s">
        <v>126</v>
      </c>
      <c r="C125" s="82" t="s">
        <v>102</v>
      </c>
      <c r="D125" s="83">
        <f>'landesw Umlage § 2 PLAN'!F125*'Umlage Gesamt § 2 PLAN'!$D$1</f>
        <v>291.29737433464697</v>
      </c>
      <c r="E125" s="83">
        <f>'landesw Umlage § 2 PLAN'!G125*'Umlage Gesamt § 2 PLAN'!$E$1</f>
        <v>22386.735641753243</v>
      </c>
      <c r="F125" s="83">
        <f>'landesw Umlage § 2 PLAN'!H125*'Umlage Gesamt § 2 PLAN'!$F$1</f>
        <v>1070.6775249143955</v>
      </c>
      <c r="G125" s="83">
        <f>'landesw Umlage § 2 PLAN'!I125*'Umlage Gesamt § 2 PLAN'!$G$1</f>
        <v>32835.823248339453</v>
      </c>
      <c r="H125" s="83">
        <f>'landesw Umlage § 2 PLAN'!J125*'Umlage Gesamt § 2 PLAN'!$H$1</f>
        <v>5582.9878631385291</v>
      </c>
      <c r="I125" s="83">
        <f>'landesw Umlage § 2 PLAN'!K125*'Umlage Gesamt § 2 PLAN'!$I$1</f>
        <v>9238.7625668167348</v>
      </c>
      <c r="J125" s="83">
        <f>'landesw Umlage § 2 PLAN'!L125*'Umlage Gesamt § 2 PLAN'!$J$1</f>
        <v>159.76555836559453</v>
      </c>
      <c r="K125" s="83">
        <f>'landesw Umlage § 2 PLAN'!M125*'Umlage Gesamt § 2 PLAN'!$K$1</f>
        <v>102.18047463123126</v>
      </c>
      <c r="M125" s="83">
        <f>'bezirksw Umlage § 2 PLAN'!F125*'Umlage Gesamt § 2 PLAN'!$M$1</f>
        <v>2257.2459063029655</v>
      </c>
      <c r="N125" s="83">
        <f>'bezirksw Umlage § 2 PLAN'!G125*'Umlage Gesamt § 2 PLAN'!$N$1</f>
        <v>194887.26711323438</v>
      </c>
      <c r="O125" s="83">
        <f>'bezirksw Umlage § 2 PLAN'!H125*'Umlage Gesamt § 2 PLAN'!$O$1</f>
        <v>7497.407263409782</v>
      </c>
      <c r="P125" s="83">
        <f>'bezirksw Umlage § 2 PLAN'!I125*'Umlage Gesamt § 2 PLAN'!$P$1</f>
        <v>244320.64425022679</v>
      </c>
      <c r="Q125" s="83">
        <f>'bezirksw Umlage § 2 PLAN'!J125*'Umlage Gesamt § 2 PLAN'!$Q$1</f>
        <v>15752.421866352992</v>
      </c>
      <c r="R125" s="83">
        <f>'bezirksw Umlage § 2 PLAN'!K125*'Umlage Gesamt § 2 PLAN'!$R$1</f>
        <v>44611.359832593516</v>
      </c>
      <c r="S125" s="83">
        <f>'bezirksw Umlage § 2 PLAN'!L125*'Umlage Gesamt § 2 PLAN'!$S$1</f>
        <v>873.91867586052626</v>
      </c>
      <c r="T125" s="83">
        <f>'bezirksw Umlage § 2 PLAN'!M125*'Umlage Gesamt § 2 PLAN'!$T$1</f>
        <v>977.30974545715162</v>
      </c>
      <c r="V125" s="83">
        <f t="shared" si="12"/>
        <v>2548.5432806376125</v>
      </c>
      <c r="W125" s="83">
        <f t="shared" si="12"/>
        <v>217274.00275498762</v>
      </c>
      <c r="X125" s="83">
        <f t="shared" si="12"/>
        <v>8568.0847883241768</v>
      </c>
      <c r="Y125" s="83">
        <f t="shared" si="12"/>
        <v>277156.46749856626</v>
      </c>
      <c r="Z125" s="83">
        <f t="shared" si="12"/>
        <v>21335.409729491519</v>
      </c>
      <c r="AA125" s="83">
        <f t="shared" si="12"/>
        <v>53850.122399410247</v>
      </c>
      <c r="AB125" s="83">
        <f t="shared" si="12"/>
        <v>1033.6842342261207</v>
      </c>
      <c r="AC125" s="83">
        <f t="shared" si="11"/>
        <v>1079.4902200883828</v>
      </c>
      <c r="AE125" s="83">
        <f t="shared" si="9"/>
        <v>582845.80490573193</v>
      </c>
      <c r="AF125" s="83">
        <f t="shared" si="10"/>
        <v>48570.48374214433</v>
      </c>
    </row>
    <row r="126" spans="1:32" x14ac:dyDescent="0.25">
      <c r="A126" s="82">
        <v>61265</v>
      </c>
      <c r="B126" s="82" t="s">
        <v>127</v>
      </c>
      <c r="C126" s="82" t="s">
        <v>102</v>
      </c>
      <c r="D126" s="83">
        <f>'landesw Umlage § 2 PLAN'!F126*'Umlage Gesamt § 2 PLAN'!$D$1</f>
        <v>1485.3937598755213</v>
      </c>
      <c r="E126" s="83">
        <f>'landesw Umlage § 2 PLAN'!G126*'Umlage Gesamt § 2 PLAN'!$E$1</f>
        <v>114155.22540220871</v>
      </c>
      <c r="F126" s="83">
        <f>'landesw Umlage § 2 PLAN'!H126*'Umlage Gesamt § 2 PLAN'!$F$1</f>
        <v>5459.6362839843532</v>
      </c>
      <c r="G126" s="83">
        <f>'landesw Umlage § 2 PLAN'!I126*'Umlage Gesamt § 2 PLAN'!$G$1</f>
        <v>167437.57840201649</v>
      </c>
      <c r="H126" s="83">
        <f>'landesw Umlage § 2 PLAN'!J126*'Umlage Gesamt § 2 PLAN'!$H$1</f>
        <v>28468.966987116364</v>
      </c>
      <c r="I126" s="83">
        <f>'landesw Umlage § 2 PLAN'!K126*'Umlage Gesamt § 2 PLAN'!$I$1</f>
        <v>47110.621223642425</v>
      </c>
      <c r="J126" s="83">
        <f>'landesw Umlage § 2 PLAN'!L126*'Umlage Gesamt § 2 PLAN'!$J$1</f>
        <v>814.68212331585119</v>
      </c>
      <c r="K126" s="83">
        <f>'landesw Umlage § 2 PLAN'!M126*'Umlage Gesamt § 2 PLAN'!$K$1</f>
        <v>521.04225019201419</v>
      </c>
      <c r="M126" s="83">
        <f>'bezirksw Umlage § 2 PLAN'!F126*'Umlage Gesamt § 2 PLAN'!$M$1</f>
        <v>11510.227276800402</v>
      </c>
      <c r="N126" s="83">
        <f>'bezirksw Umlage § 2 PLAN'!G126*'Umlage Gesamt § 2 PLAN'!$N$1</f>
        <v>993775.9690090036</v>
      </c>
      <c r="O126" s="83">
        <f>'bezirksw Umlage § 2 PLAN'!H126*'Umlage Gesamt § 2 PLAN'!$O$1</f>
        <v>38231.041353364199</v>
      </c>
      <c r="P126" s="83">
        <f>'bezirksw Umlage § 2 PLAN'!I126*'Umlage Gesamt § 2 PLAN'!$P$1</f>
        <v>1245848.374730404</v>
      </c>
      <c r="Q126" s="83">
        <f>'bezirksw Umlage § 2 PLAN'!J126*'Umlage Gesamt § 2 PLAN'!$Q$1</f>
        <v>80325.300551205204</v>
      </c>
      <c r="R126" s="83">
        <f>'bezirksw Umlage § 2 PLAN'!K126*'Umlage Gesamt § 2 PLAN'!$R$1</f>
        <v>227483.80642377201</v>
      </c>
      <c r="S126" s="83">
        <f>'bezirksw Umlage § 2 PLAN'!L126*'Umlage Gesamt § 2 PLAN'!$S$1</f>
        <v>4456.3166788815997</v>
      </c>
      <c r="T126" s="83">
        <f>'bezirksw Umlage § 2 PLAN'!M126*'Umlage Gesamt § 2 PLAN'!$T$1</f>
        <v>4983.5320372639644</v>
      </c>
      <c r="V126" s="83">
        <f t="shared" si="12"/>
        <v>12995.621036675924</v>
      </c>
      <c r="W126" s="83">
        <f t="shared" si="12"/>
        <v>1107931.1944112123</v>
      </c>
      <c r="X126" s="83">
        <f t="shared" si="12"/>
        <v>43690.677637348548</v>
      </c>
      <c r="Y126" s="83">
        <f t="shared" si="12"/>
        <v>1413285.9531324205</v>
      </c>
      <c r="Z126" s="83">
        <f t="shared" si="12"/>
        <v>108794.26753832157</v>
      </c>
      <c r="AA126" s="83">
        <f t="shared" si="12"/>
        <v>274594.42764741444</v>
      </c>
      <c r="AB126" s="83">
        <f t="shared" si="12"/>
        <v>5270.9988021974514</v>
      </c>
      <c r="AC126" s="83">
        <f t="shared" si="11"/>
        <v>5504.5742874559783</v>
      </c>
      <c r="AE126" s="83">
        <f t="shared" si="9"/>
        <v>2972067.7144930474</v>
      </c>
      <c r="AF126" s="83">
        <f t="shared" si="10"/>
        <v>247672.30954108728</v>
      </c>
    </row>
    <row r="127" spans="1:32" x14ac:dyDescent="0.25">
      <c r="A127" s="82">
        <v>61266</v>
      </c>
      <c r="B127" s="82" t="s">
        <v>128</v>
      </c>
      <c r="C127" s="82" t="s">
        <v>102</v>
      </c>
      <c r="D127" s="83">
        <f>'landesw Umlage § 2 PLAN'!F127*'Umlage Gesamt § 2 PLAN'!$D$1</f>
        <v>198.20343885628495</v>
      </c>
      <c r="E127" s="83">
        <f>'landesw Umlage § 2 PLAN'!G127*'Umlage Gesamt § 2 PLAN'!$E$1</f>
        <v>15232.296546087682</v>
      </c>
      <c r="F127" s="83">
        <f>'landesw Umlage § 2 PLAN'!H127*'Umlage Gesamt § 2 PLAN'!$F$1</f>
        <v>728.50628272528286</v>
      </c>
      <c r="G127" s="83">
        <f>'landesw Umlage § 2 PLAN'!I127*'Umlage Gesamt § 2 PLAN'!$G$1</f>
        <v>22342.024538886981</v>
      </c>
      <c r="H127" s="83">
        <f>'landesw Umlage § 2 PLAN'!J127*'Umlage Gesamt § 2 PLAN'!$H$1</f>
        <v>3798.7551247053693</v>
      </c>
      <c r="I127" s="83">
        <f>'landesw Umlage § 2 PLAN'!K127*'Umlage Gesamt § 2 PLAN'!$I$1</f>
        <v>6286.2032852247266</v>
      </c>
      <c r="J127" s="83">
        <f>'landesw Umlage § 2 PLAN'!L127*'Umlage Gesamt § 2 PLAN'!$J$1</f>
        <v>108.70706662284175</v>
      </c>
      <c r="K127" s="83">
        <f>'landesw Umlage § 2 PLAN'!M127*'Umlage Gesamt § 2 PLAN'!$K$1</f>
        <v>69.525245471697957</v>
      </c>
      <c r="M127" s="83">
        <f>'bezirksw Umlage § 2 PLAN'!F127*'Umlage Gesamt § 2 PLAN'!$M$1</f>
        <v>1535.8665761935299</v>
      </c>
      <c r="N127" s="83">
        <f>'bezirksw Umlage § 2 PLAN'!G127*'Umlage Gesamt § 2 PLAN'!$N$1</f>
        <v>132604.44457961625</v>
      </c>
      <c r="O127" s="83">
        <f>'bezirksw Umlage § 2 PLAN'!H127*'Umlage Gesamt § 2 PLAN'!$O$1</f>
        <v>5101.3570084801167</v>
      </c>
      <c r="P127" s="83">
        <f>'bezirksw Umlage § 2 PLAN'!I127*'Umlage Gesamt § 2 PLAN'!$P$1</f>
        <v>166239.71288648265</v>
      </c>
      <c r="Q127" s="83">
        <f>'bezirksw Umlage § 2 PLAN'!J127*'Umlage Gesamt § 2 PLAN'!$Q$1</f>
        <v>10718.202288494667</v>
      </c>
      <c r="R127" s="83">
        <f>'bezirksw Umlage § 2 PLAN'!K127*'Umlage Gesamt § 2 PLAN'!$R$1</f>
        <v>30354.289842369828</v>
      </c>
      <c r="S127" s="83">
        <f>'bezirksw Umlage § 2 PLAN'!L127*'Umlage Gesamt § 2 PLAN'!$S$1</f>
        <v>594.62838356138684</v>
      </c>
      <c r="T127" s="83">
        <f>'bezirksw Umlage § 2 PLAN'!M127*'Umlage Gesamt § 2 PLAN'!$T$1</f>
        <v>664.97733740241438</v>
      </c>
      <c r="V127" s="83">
        <f t="shared" si="12"/>
        <v>1734.0700150498149</v>
      </c>
      <c r="W127" s="83">
        <f t="shared" si="12"/>
        <v>147836.74112570393</v>
      </c>
      <c r="X127" s="83">
        <f t="shared" si="12"/>
        <v>5829.8632912053999</v>
      </c>
      <c r="Y127" s="83">
        <f t="shared" si="12"/>
        <v>188581.73742536962</v>
      </c>
      <c r="Z127" s="83">
        <f t="shared" si="12"/>
        <v>14516.957413200036</v>
      </c>
      <c r="AA127" s="83">
        <f t="shared" si="12"/>
        <v>36640.493127594556</v>
      </c>
      <c r="AB127" s="83">
        <f t="shared" si="12"/>
        <v>703.33545018422865</v>
      </c>
      <c r="AC127" s="83">
        <f t="shared" si="11"/>
        <v>734.50258287411236</v>
      </c>
      <c r="AE127" s="83">
        <f t="shared" si="9"/>
        <v>396577.7004311817</v>
      </c>
      <c r="AF127" s="83">
        <f t="shared" si="10"/>
        <v>33048.141702598477</v>
      </c>
    </row>
    <row r="128" spans="1:32" x14ac:dyDescent="0.25">
      <c r="A128" s="82">
        <v>61267</v>
      </c>
      <c r="B128" s="82" t="s">
        <v>129</v>
      </c>
      <c r="C128" s="82" t="s">
        <v>102</v>
      </c>
      <c r="D128" s="83">
        <f>'landesw Umlage § 2 PLAN'!F128*'Umlage Gesamt § 2 PLAN'!$D$1</f>
        <v>486.4622659573032</v>
      </c>
      <c r="E128" s="83">
        <f>'landesw Umlage § 2 PLAN'!G128*'Umlage Gesamt § 2 PLAN'!$E$1</f>
        <v>37385.514279175943</v>
      </c>
      <c r="F128" s="83">
        <f>'landesw Umlage § 2 PLAN'!H128*'Umlage Gesamt § 2 PLAN'!$F$1</f>
        <v>1788.01548098082</v>
      </c>
      <c r="G128" s="83">
        <f>'landesw Umlage § 2 PLAN'!I128*'Umlage Gesamt § 2 PLAN'!$G$1</f>
        <v>54835.334573288077</v>
      </c>
      <c r="H128" s="83">
        <f>'landesw Umlage § 2 PLAN'!J128*'Umlage Gesamt § 2 PLAN'!$H$1</f>
        <v>9323.5063752905917</v>
      </c>
      <c r="I128" s="83">
        <f>'landesw Umlage § 2 PLAN'!K128*'Umlage Gesamt § 2 PLAN'!$I$1</f>
        <v>15428.595548314303</v>
      </c>
      <c r="J128" s="83">
        <f>'landesw Umlage § 2 PLAN'!L128*'Umlage Gesamt § 2 PLAN'!$J$1</f>
        <v>266.80609710946118</v>
      </c>
      <c r="K128" s="83">
        <f>'landesw Umlage § 2 PLAN'!M128*'Umlage Gesamt § 2 PLAN'!$K$1</f>
        <v>170.63986704046766</v>
      </c>
      <c r="M128" s="83">
        <f>'bezirksw Umlage § 2 PLAN'!F128*'Umlage Gesamt § 2 PLAN'!$M$1</f>
        <v>3769.5669619785622</v>
      </c>
      <c r="N128" s="83">
        <f>'bezirksw Umlage § 2 PLAN'!G128*'Umlage Gesamt § 2 PLAN'!$N$1</f>
        <v>325458.82633743342</v>
      </c>
      <c r="O128" s="83">
        <f>'bezirksw Umlage § 2 PLAN'!H128*'Umlage Gesamt § 2 PLAN'!$O$1</f>
        <v>12520.558190727457</v>
      </c>
      <c r="P128" s="83">
        <f>'bezirksw Umlage § 2 PLAN'!I128*'Umlage Gesamt § 2 PLAN'!$P$1</f>
        <v>408011.82809692464</v>
      </c>
      <c r="Q128" s="83">
        <f>'bezirksw Umlage § 2 PLAN'!J128*'Umlage Gesamt § 2 PLAN'!$Q$1</f>
        <v>26306.309327107498</v>
      </c>
      <c r="R128" s="83">
        <f>'bezirksw Umlage § 2 PLAN'!K128*'Umlage Gesamt § 2 PLAN'!$R$1</f>
        <v>74500.304855713388</v>
      </c>
      <c r="S128" s="83">
        <f>'bezirksw Umlage § 2 PLAN'!L128*'Umlage Gesamt § 2 PLAN'!$S$1</f>
        <v>1459.4311407459627</v>
      </c>
      <c r="T128" s="83">
        <f>'bezirksw Umlage § 2 PLAN'!M128*'Umlage Gesamt § 2 PLAN'!$T$1</f>
        <v>1632.0926833039912</v>
      </c>
      <c r="V128" s="83">
        <f t="shared" si="12"/>
        <v>4256.0292279358655</v>
      </c>
      <c r="W128" s="83">
        <f t="shared" si="12"/>
        <v>362844.34061660938</v>
      </c>
      <c r="X128" s="83">
        <f t="shared" si="12"/>
        <v>14308.573671708276</v>
      </c>
      <c r="Y128" s="83">
        <f t="shared" si="12"/>
        <v>462847.16267021274</v>
      </c>
      <c r="Z128" s="83">
        <f t="shared" si="12"/>
        <v>35629.815702398089</v>
      </c>
      <c r="AA128" s="83">
        <f t="shared" si="12"/>
        <v>89928.900404027692</v>
      </c>
      <c r="AB128" s="83">
        <f t="shared" si="12"/>
        <v>1726.2372378554239</v>
      </c>
      <c r="AC128" s="83">
        <f t="shared" si="11"/>
        <v>1802.7325503444588</v>
      </c>
      <c r="AE128" s="83">
        <f t="shared" si="9"/>
        <v>973343.7920810919</v>
      </c>
      <c r="AF128" s="83">
        <f t="shared" si="10"/>
        <v>81111.982673424325</v>
      </c>
    </row>
    <row r="129" spans="1:32" x14ac:dyDescent="0.25">
      <c r="A129" s="82">
        <v>61410</v>
      </c>
      <c r="B129" s="82" t="s">
        <v>130</v>
      </c>
      <c r="C129" s="82" t="s">
        <v>131</v>
      </c>
      <c r="D129" s="83">
        <f>'landesw Umlage § 2 PLAN'!F129*'Umlage Gesamt § 2 PLAN'!$D$1</f>
        <v>112.94820241821799</v>
      </c>
      <c r="E129" s="83">
        <f>'landesw Umlage § 2 PLAN'!G129*'Umlage Gesamt § 2 PLAN'!$E$1</f>
        <v>8680.275798995197</v>
      </c>
      <c r="F129" s="83">
        <f>'landesw Umlage § 2 PLAN'!H129*'Umlage Gesamt § 2 PLAN'!$F$1</f>
        <v>415.14655628079998</v>
      </c>
      <c r="G129" s="83">
        <f>'landesw Umlage § 2 PLAN'!I129*'Umlage Gesamt § 2 PLAN'!$G$1</f>
        <v>12731.825061222853</v>
      </c>
      <c r="H129" s="83">
        <f>'landesw Umlage § 2 PLAN'!J129*'Umlage Gesamt § 2 PLAN'!$H$1</f>
        <v>2164.7584181098559</v>
      </c>
      <c r="I129" s="83">
        <f>'landesw Umlage § 2 PLAN'!K129*'Umlage Gesamt § 2 PLAN'!$I$1</f>
        <v>3582.2555107959224</v>
      </c>
      <c r="J129" s="83">
        <f>'landesw Umlage § 2 PLAN'!L129*'Umlage Gesamt § 2 PLAN'!$J$1</f>
        <v>61.947803913282605</v>
      </c>
      <c r="K129" s="83">
        <f>'landesw Umlage § 2 PLAN'!M129*'Umlage Gesamt § 2 PLAN'!$K$1</f>
        <v>39.619653140365422</v>
      </c>
      <c r="M129" s="83">
        <f>'bezirksw Umlage § 2 PLAN'!F129*'Umlage Gesamt § 2 PLAN'!$M$1</f>
        <v>1059.633225584475</v>
      </c>
      <c r="N129" s="83">
        <f>'bezirksw Umlage § 2 PLAN'!G129*'Umlage Gesamt § 2 PLAN'!$N$1</f>
        <v>106401.51788704793</v>
      </c>
      <c r="O129" s="83">
        <f>'bezirksw Umlage § 2 PLAN'!H129*'Umlage Gesamt § 2 PLAN'!$O$1</f>
        <v>3270.654148984715</v>
      </c>
      <c r="P129" s="83">
        <f>'bezirksw Umlage § 2 PLAN'!I129*'Umlage Gesamt § 2 PLAN'!$P$1</f>
        <v>108259.65807880861</v>
      </c>
      <c r="Q129" s="83">
        <f>'bezirksw Umlage § 2 PLAN'!J129*'Umlage Gesamt § 2 PLAN'!$Q$1</f>
        <v>3469.9975182525723</v>
      </c>
      <c r="R129" s="83">
        <f>'bezirksw Umlage § 2 PLAN'!K129*'Umlage Gesamt § 2 PLAN'!$R$1</f>
        <v>19521.169581043123</v>
      </c>
      <c r="S129" s="83">
        <f>'bezirksw Umlage § 2 PLAN'!L129*'Umlage Gesamt § 2 PLAN'!$S$1</f>
        <v>192.82914341344778</v>
      </c>
      <c r="T129" s="83">
        <f>'bezirksw Umlage § 2 PLAN'!M129*'Umlage Gesamt § 2 PLAN'!$T$1</f>
        <v>340.23219054199683</v>
      </c>
      <c r="V129" s="83">
        <f t="shared" si="12"/>
        <v>1172.581428002693</v>
      </c>
      <c r="W129" s="83">
        <f t="shared" si="12"/>
        <v>115081.79368604312</v>
      </c>
      <c r="X129" s="83">
        <f t="shared" si="12"/>
        <v>3685.8007052655148</v>
      </c>
      <c r="Y129" s="83">
        <f t="shared" si="12"/>
        <v>120991.48314003147</v>
      </c>
      <c r="Z129" s="83">
        <f t="shared" si="12"/>
        <v>5634.7559363624277</v>
      </c>
      <c r="AA129" s="83">
        <f t="shared" si="12"/>
        <v>23103.425091839046</v>
      </c>
      <c r="AB129" s="83">
        <f t="shared" si="12"/>
        <v>254.77694732673038</v>
      </c>
      <c r="AC129" s="83">
        <f t="shared" si="11"/>
        <v>379.85184368236224</v>
      </c>
      <c r="AE129" s="83">
        <f t="shared" si="9"/>
        <v>270304.46877855336</v>
      </c>
      <c r="AF129" s="83">
        <f t="shared" si="10"/>
        <v>22525.372398212781</v>
      </c>
    </row>
    <row r="130" spans="1:32" x14ac:dyDescent="0.25">
      <c r="A130" s="82">
        <v>61413</v>
      </c>
      <c r="B130" s="82" t="s">
        <v>132</v>
      </c>
      <c r="C130" s="82" t="s">
        <v>131</v>
      </c>
      <c r="D130" s="83">
        <f>'landesw Umlage § 2 PLAN'!F130*'Umlage Gesamt § 2 PLAN'!$D$1</f>
        <v>89.799156192507141</v>
      </c>
      <c r="E130" s="83">
        <f>'landesw Umlage § 2 PLAN'!G130*'Umlage Gesamt § 2 PLAN'!$E$1</f>
        <v>6901.2292854541511</v>
      </c>
      <c r="F130" s="83">
        <f>'landesw Umlage § 2 PLAN'!H130*'Umlage Gesamt § 2 PLAN'!$F$1</f>
        <v>330.06112228509414</v>
      </c>
      <c r="G130" s="83">
        <f>'landesw Umlage § 2 PLAN'!I130*'Umlage Gesamt § 2 PLAN'!$G$1</f>
        <v>10122.402329654235</v>
      </c>
      <c r="H130" s="83">
        <f>'landesw Umlage § 2 PLAN'!J130*'Umlage Gesamt § 2 PLAN'!$H$1</f>
        <v>1721.0851978600142</v>
      </c>
      <c r="I130" s="83">
        <f>'landesw Umlage § 2 PLAN'!K130*'Umlage Gesamt § 2 PLAN'!$I$1</f>
        <v>2848.0623440497229</v>
      </c>
      <c r="J130" s="83">
        <f>'landesw Umlage § 2 PLAN'!L130*'Umlage Gesamt § 2 PLAN'!$J$1</f>
        <v>49.251430304254299</v>
      </c>
      <c r="K130" s="83">
        <f>'landesw Umlage § 2 PLAN'!M130*'Umlage Gesamt § 2 PLAN'!$K$1</f>
        <v>31.499495737621167</v>
      </c>
      <c r="M130" s="83">
        <f>'bezirksw Umlage § 2 PLAN'!F130*'Umlage Gesamt § 2 PLAN'!$M$1</f>
        <v>842.45846763190752</v>
      </c>
      <c r="N130" s="83">
        <f>'bezirksw Umlage § 2 PLAN'!G130*'Umlage Gesamt § 2 PLAN'!$N$1</f>
        <v>84594.232748211711</v>
      </c>
      <c r="O130" s="83">
        <f>'bezirksw Umlage § 2 PLAN'!H130*'Umlage Gesamt § 2 PLAN'!$O$1</f>
        <v>2600.3245424734382</v>
      </c>
      <c r="P130" s="83">
        <f>'bezirksw Umlage § 2 PLAN'!I130*'Umlage Gesamt § 2 PLAN'!$P$1</f>
        <v>86071.541972573279</v>
      </c>
      <c r="Q130" s="83">
        <f>'bezirksw Umlage § 2 PLAN'!J130*'Umlage Gesamt § 2 PLAN'!$Q$1</f>
        <v>2758.8119373107875</v>
      </c>
      <c r="R130" s="83">
        <f>'bezirksw Umlage § 2 PLAN'!K130*'Umlage Gesamt § 2 PLAN'!$R$1</f>
        <v>15520.251927318528</v>
      </c>
      <c r="S130" s="83">
        <f>'bezirksw Umlage § 2 PLAN'!L130*'Umlage Gesamt § 2 PLAN'!$S$1</f>
        <v>153.30827757431038</v>
      </c>
      <c r="T130" s="83">
        <f>'bezirksw Umlage § 2 PLAN'!M130*'Umlage Gesamt § 2 PLAN'!$T$1</f>
        <v>270.50066283544186</v>
      </c>
      <c r="V130" s="83">
        <f t="shared" si="12"/>
        <v>932.25762382441462</v>
      </c>
      <c r="W130" s="83">
        <f t="shared" si="12"/>
        <v>91495.462033665855</v>
      </c>
      <c r="X130" s="83">
        <f t="shared" si="12"/>
        <v>2930.3856647585326</v>
      </c>
      <c r="Y130" s="83">
        <f t="shared" si="12"/>
        <v>96193.944302227508</v>
      </c>
      <c r="Z130" s="83">
        <f t="shared" si="12"/>
        <v>4479.8971351708014</v>
      </c>
      <c r="AA130" s="83">
        <f t="shared" si="12"/>
        <v>18368.31427136825</v>
      </c>
      <c r="AB130" s="83">
        <f t="shared" si="12"/>
        <v>202.55970787856467</v>
      </c>
      <c r="AC130" s="83">
        <f t="shared" si="11"/>
        <v>302.000158573063</v>
      </c>
      <c r="AE130" s="83">
        <f t="shared" si="9"/>
        <v>214904.82089746697</v>
      </c>
      <c r="AF130" s="83">
        <f t="shared" si="10"/>
        <v>17908.735074788914</v>
      </c>
    </row>
    <row r="131" spans="1:32" x14ac:dyDescent="0.25">
      <c r="A131" s="82">
        <v>61425</v>
      </c>
      <c r="B131" s="82" t="s">
        <v>133</v>
      </c>
      <c r="C131" s="82" t="s">
        <v>131</v>
      </c>
      <c r="D131" s="83">
        <f>'landesw Umlage § 2 PLAN'!F131*'Umlage Gesamt § 2 PLAN'!$D$1</f>
        <v>271.61824357767807</v>
      </c>
      <c r="E131" s="83">
        <f>'landesw Umlage § 2 PLAN'!G131*'Umlage Gesamt § 2 PLAN'!$E$1</f>
        <v>20874.358474186858</v>
      </c>
      <c r="F131" s="83">
        <f>'landesw Umlage § 2 PLAN'!H131*'Umlage Gesamt § 2 PLAN'!$F$1</f>
        <v>998.3459322954634</v>
      </c>
      <c r="G131" s="83">
        <f>'landesw Umlage § 2 PLAN'!I131*'Umlage Gesamt § 2 PLAN'!$G$1</f>
        <v>30617.538717994015</v>
      </c>
      <c r="H131" s="83">
        <f>'landesw Umlage § 2 PLAN'!J131*'Umlage Gesamt § 2 PLAN'!$H$1</f>
        <v>5205.8188329533996</v>
      </c>
      <c r="I131" s="83">
        <f>'landesw Umlage § 2 PLAN'!K131*'Umlage Gesamt § 2 PLAN'!$I$1</f>
        <v>8614.6209417840655</v>
      </c>
      <c r="J131" s="83">
        <f>'landesw Umlage § 2 PLAN'!L131*'Umlage Gesamt § 2 PLAN'!$J$1</f>
        <v>148.97230174693118</v>
      </c>
      <c r="K131" s="83">
        <f>'landesw Umlage § 2 PLAN'!M131*'Umlage Gesamt § 2 PLAN'!$K$1</f>
        <v>95.27748442862449</v>
      </c>
      <c r="M131" s="83">
        <f>'bezirksw Umlage § 2 PLAN'!F131*'Umlage Gesamt § 2 PLAN'!$M$1</f>
        <v>2548.2097935839424</v>
      </c>
      <c r="N131" s="83">
        <f>'bezirksw Umlage § 2 PLAN'!G131*'Umlage Gesamt § 2 PLAN'!$N$1</f>
        <v>255874.75306129645</v>
      </c>
      <c r="O131" s="83">
        <f>'bezirksw Umlage § 2 PLAN'!H131*'Umlage Gesamt § 2 PLAN'!$O$1</f>
        <v>7865.2808657181786</v>
      </c>
      <c r="P131" s="83">
        <f>'bezirksw Umlage § 2 PLAN'!I131*'Umlage Gesamt § 2 PLAN'!$P$1</f>
        <v>260343.215280273</v>
      </c>
      <c r="Q131" s="83">
        <f>'bezirksw Umlage § 2 PLAN'!J131*'Umlage Gesamt § 2 PLAN'!$Q$1</f>
        <v>8344.6625173969351</v>
      </c>
      <c r="R131" s="83">
        <f>'bezirksw Umlage § 2 PLAN'!K131*'Umlage Gesamt § 2 PLAN'!$R$1</f>
        <v>46944.578848203921</v>
      </c>
      <c r="S131" s="83">
        <f>'bezirksw Umlage § 2 PLAN'!L131*'Umlage Gesamt § 2 PLAN'!$S$1</f>
        <v>463.71621790503934</v>
      </c>
      <c r="T131" s="83">
        <f>'bezirksw Umlage § 2 PLAN'!M131*'Umlage Gesamt § 2 PLAN'!$T$1</f>
        <v>818.19159601514161</v>
      </c>
      <c r="V131" s="83">
        <f t="shared" si="12"/>
        <v>2819.8280371616206</v>
      </c>
      <c r="W131" s="83">
        <f t="shared" si="12"/>
        <v>276749.11153548333</v>
      </c>
      <c r="X131" s="83">
        <f t="shared" si="12"/>
        <v>8863.6267980136417</v>
      </c>
      <c r="Y131" s="83">
        <f t="shared" si="12"/>
        <v>290960.753998267</v>
      </c>
      <c r="Z131" s="83">
        <f t="shared" si="12"/>
        <v>13550.481350350336</v>
      </c>
      <c r="AA131" s="83">
        <f t="shared" si="12"/>
        <v>55559.199789987986</v>
      </c>
      <c r="AB131" s="83">
        <f t="shared" si="12"/>
        <v>612.68851965197052</v>
      </c>
      <c r="AC131" s="83">
        <f t="shared" si="11"/>
        <v>913.46908044376607</v>
      </c>
      <c r="AE131" s="83">
        <f t="shared" si="9"/>
        <v>650029.15910935961</v>
      </c>
      <c r="AF131" s="83">
        <f t="shared" si="10"/>
        <v>54169.096592446636</v>
      </c>
    </row>
    <row r="132" spans="1:32" x14ac:dyDescent="0.25">
      <c r="A132" s="82">
        <v>61428</v>
      </c>
      <c r="B132" s="82" t="s">
        <v>134</v>
      </c>
      <c r="C132" s="82" t="s">
        <v>131</v>
      </c>
      <c r="D132" s="83">
        <f>'landesw Umlage § 2 PLAN'!F132*'Umlage Gesamt § 2 PLAN'!$D$1</f>
        <v>120.76512227355923</v>
      </c>
      <c r="E132" s="83">
        <f>'landesw Umlage § 2 PLAN'!G132*'Umlage Gesamt § 2 PLAN'!$E$1</f>
        <v>9281.0203773972607</v>
      </c>
      <c r="F132" s="83">
        <f>'landesw Umlage § 2 PLAN'!H132*'Umlage Gesamt § 2 PLAN'!$F$1</f>
        <v>443.87802158249559</v>
      </c>
      <c r="G132" s="83">
        <f>'landesw Umlage § 2 PLAN'!I132*'Umlage Gesamt § 2 PLAN'!$G$1</f>
        <v>13612.969284725354</v>
      </c>
      <c r="H132" s="83">
        <f>'landesw Umlage § 2 PLAN'!J132*'Umlage Gesamt § 2 PLAN'!$H$1</f>
        <v>2314.5770314055608</v>
      </c>
      <c r="I132" s="83">
        <f>'landesw Umlage § 2 PLAN'!K132*'Umlage Gesamt § 2 PLAN'!$I$1</f>
        <v>3830.1762711951119</v>
      </c>
      <c r="J132" s="83">
        <f>'landesw Umlage § 2 PLAN'!L132*'Umlage Gesamt § 2 PLAN'!$J$1</f>
        <v>66.235087889804021</v>
      </c>
      <c r="K132" s="83">
        <f>'landesw Umlage § 2 PLAN'!M132*'Umlage Gesamt § 2 PLAN'!$K$1</f>
        <v>42.361650327252043</v>
      </c>
      <c r="M132" s="83">
        <f>'bezirksw Umlage § 2 PLAN'!F132*'Umlage Gesamt § 2 PLAN'!$M$1</f>
        <v>1132.9683280749114</v>
      </c>
      <c r="N132" s="83">
        <f>'bezirksw Umlage § 2 PLAN'!G132*'Umlage Gesamt § 2 PLAN'!$N$1</f>
        <v>113765.35476096312</v>
      </c>
      <c r="O132" s="83">
        <f>'bezirksw Umlage § 2 PLAN'!H132*'Umlage Gesamt § 2 PLAN'!$O$1</f>
        <v>3497.0096005082983</v>
      </c>
      <c r="P132" s="83">
        <f>'bezirksw Umlage § 2 PLAN'!I132*'Umlage Gesamt § 2 PLAN'!$P$1</f>
        <v>115752.09313001219</v>
      </c>
      <c r="Q132" s="83">
        <f>'bezirksw Umlage § 2 PLAN'!J132*'Umlage Gesamt § 2 PLAN'!$Q$1</f>
        <v>3710.1491268454879</v>
      </c>
      <c r="R132" s="83">
        <f>'bezirksw Umlage § 2 PLAN'!K132*'Umlage Gesamt § 2 PLAN'!$R$1</f>
        <v>20872.190799889242</v>
      </c>
      <c r="S132" s="83">
        <f>'bezirksw Umlage § 2 PLAN'!L132*'Umlage Gesamt § 2 PLAN'!$S$1</f>
        <v>206.17446390164616</v>
      </c>
      <c r="T132" s="83">
        <f>'bezirksw Umlage § 2 PLAN'!M132*'Umlage Gesamt § 2 PLAN'!$T$1</f>
        <v>363.77898198030834</v>
      </c>
      <c r="V132" s="83">
        <f t="shared" si="12"/>
        <v>1253.7334503484706</v>
      </c>
      <c r="W132" s="83">
        <f t="shared" si="12"/>
        <v>123046.37513836038</v>
      </c>
      <c r="X132" s="83">
        <f t="shared" si="12"/>
        <v>3940.8876220907937</v>
      </c>
      <c r="Y132" s="83">
        <f t="shared" si="12"/>
        <v>129365.06241473753</v>
      </c>
      <c r="Z132" s="83">
        <f t="shared" si="12"/>
        <v>6024.7261582510491</v>
      </c>
      <c r="AA132" s="83">
        <f t="shared" si="12"/>
        <v>24702.367071084354</v>
      </c>
      <c r="AB132" s="83">
        <f t="shared" si="12"/>
        <v>272.40955179145021</v>
      </c>
      <c r="AC132" s="83">
        <f t="shared" si="11"/>
        <v>406.1406323075604</v>
      </c>
      <c r="AE132" s="83">
        <f t="shared" ref="AE132:AE195" si="13">SUM(V132:AC132)</f>
        <v>289011.70203897159</v>
      </c>
      <c r="AF132" s="83">
        <f t="shared" si="10"/>
        <v>24084.308503247634</v>
      </c>
    </row>
    <row r="133" spans="1:32" x14ac:dyDescent="0.25">
      <c r="A133" s="82">
        <v>61437</v>
      </c>
      <c r="B133" s="82" t="s">
        <v>135</v>
      </c>
      <c r="C133" s="82" t="s">
        <v>131</v>
      </c>
      <c r="D133" s="83">
        <f>'landesw Umlage § 2 PLAN'!F133*'Umlage Gesamt § 2 PLAN'!$D$1</f>
        <v>181.37033810629461</v>
      </c>
      <c r="E133" s="83">
        <f>'landesw Umlage § 2 PLAN'!G133*'Umlage Gesamt § 2 PLAN'!$E$1</f>
        <v>13938.641986441311</v>
      </c>
      <c r="F133" s="83">
        <f>'landesw Umlage § 2 PLAN'!H133*'Umlage Gesamt § 2 PLAN'!$F$1</f>
        <v>666.63541042923055</v>
      </c>
      <c r="G133" s="83">
        <f>'landesw Umlage § 2 PLAN'!I133*'Umlage Gesamt § 2 PLAN'!$G$1</f>
        <v>20444.552163069442</v>
      </c>
      <c r="H133" s="83">
        <f>'landesw Umlage § 2 PLAN'!J133*'Umlage Gesamt § 2 PLAN'!$H$1</f>
        <v>3476.1329335481651</v>
      </c>
      <c r="I133" s="83">
        <f>'landesw Umlage § 2 PLAN'!K133*'Umlage Gesamt § 2 PLAN'!$I$1</f>
        <v>5752.3261040531415</v>
      </c>
      <c r="J133" s="83">
        <f>'landesw Umlage § 2 PLAN'!L133*'Umlage Gesamt § 2 PLAN'!$J$1</f>
        <v>99.474749488197929</v>
      </c>
      <c r="K133" s="83">
        <f>'landesw Umlage § 2 PLAN'!M133*'Umlage Gesamt § 2 PLAN'!$K$1</f>
        <v>63.620577679624532</v>
      </c>
      <c r="M133" s="83">
        <f>'bezirksw Umlage § 2 PLAN'!F133*'Umlage Gesamt § 2 PLAN'!$M$1</f>
        <v>1701.5413461942899</v>
      </c>
      <c r="N133" s="83">
        <f>'bezirksw Umlage § 2 PLAN'!G133*'Umlage Gesamt § 2 PLAN'!$N$1</f>
        <v>170857.78136371786</v>
      </c>
      <c r="O133" s="83">
        <f>'bezirksw Umlage § 2 PLAN'!H133*'Umlage Gesamt § 2 PLAN'!$O$1</f>
        <v>5251.9618385217682</v>
      </c>
      <c r="P133" s="83">
        <f>'bezirksw Umlage § 2 PLAN'!I133*'Umlage Gesamt § 2 PLAN'!$P$1</f>
        <v>173841.55186748083</v>
      </c>
      <c r="Q133" s="83">
        <f>'bezirksw Umlage § 2 PLAN'!J133*'Umlage Gesamt § 2 PLAN'!$Q$1</f>
        <v>5572.064093442893</v>
      </c>
      <c r="R133" s="83">
        <f>'bezirksw Umlage § 2 PLAN'!K133*'Umlage Gesamt § 2 PLAN'!$R$1</f>
        <v>31346.768264928396</v>
      </c>
      <c r="S133" s="83">
        <f>'bezirksw Umlage § 2 PLAN'!L133*'Umlage Gesamt § 2 PLAN'!$S$1</f>
        <v>309.64181977988824</v>
      </c>
      <c r="T133" s="83">
        <f>'bezirksw Umlage § 2 PLAN'!M133*'Umlage Gesamt § 2 PLAN'!$T$1</f>
        <v>546.33917240009134</v>
      </c>
      <c r="V133" s="83">
        <f t="shared" si="12"/>
        <v>1882.9116843005845</v>
      </c>
      <c r="W133" s="83">
        <f t="shared" si="12"/>
        <v>184796.42335015917</v>
      </c>
      <c r="X133" s="83">
        <f t="shared" si="12"/>
        <v>5918.5972489509986</v>
      </c>
      <c r="Y133" s="83">
        <f t="shared" si="12"/>
        <v>194286.10403055028</v>
      </c>
      <c r="Z133" s="83">
        <f t="shared" si="12"/>
        <v>9048.197026991058</v>
      </c>
      <c r="AA133" s="83">
        <f t="shared" si="12"/>
        <v>37099.094368981539</v>
      </c>
      <c r="AB133" s="83">
        <f t="shared" si="12"/>
        <v>409.11656926808615</v>
      </c>
      <c r="AC133" s="83">
        <f t="shared" si="11"/>
        <v>609.95975007971583</v>
      </c>
      <c r="AE133" s="83">
        <f t="shared" si="13"/>
        <v>434050.40402928146</v>
      </c>
      <c r="AF133" s="83">
        <f t="shared" si="10"/>
        <v>36170.867002440122</v>
      </c>
    </row>
    <row r="134" spans="1:32" x14ac:dyDescent="0.25">
      <c r="A134" s="82">
        <v>61438</v>
      </c>
      <c r="B134" s="82" t="s">
        <v>131</v>
      </c>
      <c r="C134" s="82" t="s">
        <v>131</v>
      </c>
      <c r="D134" s="83">
        <f>'landesw Umlage § 2 PLAN'!F134*'Umlage Gesamt § 2 PLAN'!$D$1</f>
        <v>646.13401288379168</v>
      </c>
      <c r="E134" s="83">
        <f>'landesw Umlage § 2 PLAN'!G134*'Umlage Gesamt § 2 PLAN'!$E$1</f>
        <v>49656.579873449889</v>
      </c>
      <c r="F134" s="83">
        <f>'landesw Umlage § 2 PLAN'!H134*'Umlage Gesamt § 2 PLAN'!$F$1</f>
        <v>2374.8966747728809</v>
      </c>
      <c r="G134" s="83">
        <f>'landesw Umlage § 2 PLAN'!I134*'Umlage Gesamt § 2 PLAN'!$G$1</f>
        <v>72833.963197412173</v>
      </c>
      <c r="H134" s="83">
        <f>'landesw Umlage § 2 PLAN'!J134*'Umlage Gesamt § 2 PLAN'!$H$1</f>
        <v>12383.765422296645</v>
      </c>
      <c r="I134" s="83">
        <f>'landesw Umlage § 2 PLAN'!K134*'Umlage Gesamt § 2 PLAN'!$I$1</f>
        <v>20492.730993586047</v>
      </c>
      <c r="J134" s="83">
        <f>'landesw Umlage § 2 PLAN'!L134*'Umlage Gesamt § 2 PLAN'!$J$1</f>
        <v>354.37999255286468</v>
      </c>
      <c r="K134" s="83">
        <f>'landesw Umlage § 2 PLAN'!M134*'Umlage Gesamt § 2 PLAN'!$K$1</f>
        <v>226.64907386360616</v>
      </c>
      <c r="M134" s="83">
        <f>'bezirksw Umlage § 2 PLAN'!F134*'Umlage Gesamt § 2 PLAN'!$M$1</f>
        <v>6061.7615293845502</v>
      </c>
      <c r="N134" s="83">
        <f>'bezirksw Umlage § 2 PLAN'!G134*'Umlage Gesamt § 2 PLAN'!$N$1</f>
        <v>608682.90293565439</v>
      </c>
      <c r="O134" s="83">
        <f>'bezirksw Umlage § 2 PLAN'!H134*'Umlage Gesamt § 2 PLAN'!$O$1</f>
        <v>18710.177274124148</v>
      </c>
      <c r="P134" s="83">
        <f>'bezirksw Umlage § 2 PLAN'!I134*'Umlage Gesamt § 2 PLAN'!$P$1</f>
        <v>619312.6212746629</v>
      </c>
      <c r="Q134" s="83">
        <f>'bezirksw Umlage § 2 PLAN'!J134*'Umlage Gesamt § 2 PLAN'!$Q$1</f>
        <v>19850.545410749233</v>
      </c>
      <c r="R134" s="83">
        <f>'bezirksw Umlage § 2 PLAN'!K134*'Umlage Gesamt § 2 PLAN'!$R$1</f>
        <v>111673.23930380619</v>
      </c>
      <c r="S134" s="83">
        <f>'bezirksw Umlage § 2 PLAN'!L134*'Umlage Gesamt § 2 PLAN'!$S$1</f>
        <v>1103.1027105091746</v>
      </c>
      <c r="T134" s="83">
        <f>'bezirksw Umlage § 2 PLAN'!M134*'Umlage Gesamt § 2 PLAN'!$T$1</f>
        <v>1946.3398786387841</v>
      </c>
      <c r="V134" s="83">
        <f t="shared" si="12"/>
        <v>6707.8955422683421</v>
      </c>
      <c r="W134" s="83">
        <f t="shared" si="12"/>
        <v>658339.48280910426</v>
      </c>
      <c r="X134" s="83">
        <f t="shared" si="12"/>
        <v>21085.073948897028</v>
      </c>
      <c r="Y134" s="83">
        <f t="shared" si="12"/>
        <v>692146.5844720751</v>
      </c>
      <c r="Z134" s="83">
        <f t="shared" si="12"/>
        <v>32234.310833045878</v>
      </c>
      <c r="AA134" s="83">
        <f t="shared" si="12"/>
        <v>132165.97029739222</v>
      </c>
      <c r="AB134" s="83">
        <f t="shared" si="12"/>
        <v>1457.4827030620393</v>
      </c>
      <c r="AC134" s="83">
        <f t="shared" si="11"/>
        <v>2172.98895250239</v>
      </c>
      <c r="AE134" s="83">
        <f t="shared" si="13"/>
        <v>1546309.7895583473</v>
      </c>
      <c r="AF134" s="83">
        <f t="shared" si="10"/>
        <v>128859.14912986227</v>
      </c>
    </row>
    <row r="135" spans="1:32" x14ac:dyDescent="0.25">
      <c r="A135" s="82">
        <v>61439</v>
      </c>
      <c r="B135" s="82" t="s">
        <v>136</v>
      </c>
      <c r="C135" s="82" t="s">
        <v>131</v>
      </c>
      <c r="D135" s="83">
        <f>'landesw Umlage § 2 PLAN'!F135*'Umlage Gesamt § 2 PLAN'!$D$1</f>
        <v>714.60747018978009</v>
      </c>
      <c r="E135" s="83">
        <f>'landesw Umlage § 2 PLAN'!G135*'Umlage Gesamt § 2 PLAN'!$E$1</f>
        <v>54918.890221036549</v>
      </c>
      <c r="F135" s="83">
        <f>'landesw Umlage § 2 PLAN'!H135*'Umlage Gesamt § 2 PLAN'!$F$1</f>
        <v>2626.5741639990079</v>
      </c>
      <c r="G135" s="83">
        <f>'landesw Umlage § 2 PLAN'!I135*'Umlage Gesamt § 2 PLAN'!$G$1</f>
        <v>80552.475410018567</v>
      </c>
      <c r="H135" s="83">
        <f>'landesw Umlage § 2 PLAN'!J135*'Umlage Gesamt § 2 PLAN'!$H$1</f>
        <v>13696.123564760677</v>
      </c>
      <c r="I135" s="83">
        <f>'landesw Umlage § 2 PLAN'!K135*'Umlage Gesamt § 2 PLAN'!$I$1</f>
        <v>22664.429298879855</v>
      </c>
      <c r="J135" s="83">
        <f>'landesw Umlage § 2 PLAN'!L135*'Umlage Gesamt § 2 PLAN'!$J$1</f>
        <v>391.93508608812681</v>
      </c>
      <c r="K135" s="83">
        <f>'landesw Umlage § 2 PLAN'!M135*'Umlage Gesamt § 2 PLAN'!$K$1</f>
        <v>250.6680008558192</v>
      </c>
      <c r="M135" s="83">
        <f>'bezirksw Umlage § 2 PLAN'!F135*'Umlage Gesamt § 2 PLAN'!$M$1</f>
        <v>6704.1511281442235</v>
      </c>
      <c r="N135" s="83">
        <f>'bezirksw Umlage § 2 PLAN'!G135*'Umlage Gesamt § 2 PLAN'!$N$1</f>
        <v>673187.51333533251</v>
      </c>
      <c r="O135" s="83">
        <f>'bezirksw Umlage § 2 PLAN'!H135*'Umlage Gesamt § 2 PLAN'!$O$1</f>
        <v>20692.971089681465</v>
      </c>
      <c r="P135" s="83">
        <f>'bezirksw Umlage § 2 PLAN'!I135*'Umlage Gesamt § 2 PLAN'!$P$1</f>
        <v>684943.7062915992</v>
      </c>
      <c r="Q135" s="83">
        <f>'bezirksw Umlage § 2 PLAN'!J135*'Umlage Gesamt § 2 PLAN'!$Q$1</f>
        <v>21954.188689977102</v>
      </c>
      <c r="R135" s="83">
        <f>'bezirksw Umlage § 2 PLAN'!K135*'Umlage Gesamt § 2 PLAN'!$R$1</f>
        <v>123507.7080536596</v>
      </c>
      <c r="S135" s="83">
        <f>'bezirksw Umlage § 2 PLAN'!L135*'Umlage Gesamt § 2 PLAN'!$S$1</f>
        <v>1220.0030049466304</v>
      </c>
      <c r="T135" s="83">
        <f>'bezirksw Umlage § 2 PLAN'!M135*'Umlage Gesamt § 2 PLAN'!$T$1</f>
        <v>2152.6014558433335</v>
      </c>
      <c r="V135" s="83">
        <f t="shared" si="12"/>
        <v>7418.7585983340032</v>
      </c>
      <c r="W135" s="83">
        <f t="shared" si="12"/>
        <v>728106.40355636901</v>
      </c>
      <c r="X135" s="83">
        <f t="shared" si="12"/>
        <v>23319.545253680473</v>
      </c>
      <c r="Y135" s="83">
        <f t="shared" si="12"/>
        <v>765496.18170161778</v>
      </c>
      <c r="Z135" s="83">
        <f t="shared" si="12"/>
        <v>35650.312254737779</v>
      </c>
      <c r="AA135" s="83">
        <f t="shared" si="12"/>
        <v>146172.13735253946</v>
      </c>
      <c r="AB135" s="83">
        <f t="shared" si="12"/>
        <v>1611.9380910347572</v>
      </c>
      <c r="AC135" s="83">
        <f t="shared" si="11"/>
        <v>2403.2694566991527</v>
      </c>
      <c r="AE135" s="83">
        <f t="shared" si="13"/>
        <v>1710178.5462650126</v>
      </c>
      <c r="AF135" s="83">
        <f t="shared" si="10"/>
        <v>142514.87885541772</v>
      </c>
    </row>
    <row r="136" spans="1:32" x14ac:dyDescent="0.25">
      <c r="A136" s="82">
        <v>61440</v>
      </c>
      <c r="B136" s="82" t="s">
        <v>137</v>
      </c>
      <c r="C136" s="82" t="s">
        <v>131</v>
      </c>
      <c r="D136" s="83">
        <f>'landesw Umlage § 2 PLAN'!F136*'Umlage Gesamt § 2 PLAN'!$D$1</f>
        <v>422.30873621337685</v>
      </c>
      <c r="E136" s="83">
        <f>'landesw Umlage § 2 PLAN'!G136*'Umlage Gesamt § 2 PLAN'!$E$1</f>
        <v>32455.198260560832</v>
      </c>
      <c r="F136" s="83">
        <f>'landesw Umlage § 2 PLAN'!H136*'Umlage Gesamt § 2 PLAN'!$F$1</f>
        <v>1552.2160935073182</v>
      </c>
      <c r="G136" s="83">
        <f>'landesw Umlage § 2 PLAN'!I136*'Umlage Gesamt § 2 PLAN'!$G$1</f>
        <v>47603.776210497505</v>
      </c>
      <c r="H136" s="83">
        <f>'landesw Umlage § 2 PLAN'!J136*'Umlage Gesamt § 2 PLAN'!$H$1</f>
        <v>8093.9437032756769</v>
      </c>
      <c r="I136" s="83">
        <f>'landesw Umlage § 2 PLAN'!K136*'Umlage Gesamt § 2 PLAN'!$I$1</f>
        <v>13393.907695458998</v>
      </c>
      <c r="J136" s="83">
        <f>'landesw Umlage § 2 PLAN'!L136*'Umlage Gesamt § 2 PLAN'!$J$1</f>
        <v>231.62031994935759</v>
      </c>
      <c r="K136" s="83">
        <f>'landesw Umlage § 2 PLAN'!M136*'Umlage Gesamt § 2 PLAN'!$K$1</f>
        <v>148.13627210255913</v>
      </c>
      <c r="M136" s="83">
        <f>'bezirksw Umlage § 2 PLAN'!F136*'Umlage Gesamt § 2 PLAN'!$M$1</f>
        <v>3961.9255443246029</v>
      </c>
      <c r="N136" s="83">
        <f>'bezirksw Umlage § 2 PLAN'!G136*'Umlage Gesamt § 2 PLAN'!$N$1</f>
        <v>397830.94894847611</v>
      </c>
      <c r="O136" s="83">
        <f>'bezirksw Umlage § 2 PLAN'!H136*'Umlage Gesamt § 2 PLAN'!$O$1</f>
        <v>12228.842873784308</v>
      </c>
      <c r="P136" s="83">
        <f>'bezirksw Umlage § 2 PLAN'!I136*'Umlage Gesamt § 2 PLAN'!$P$1</f>
        <v>404778.4595709485</v>
      </c>
      <c r="Q136" s="83">
        <f>'bezirksw Umlage § 2 PLAN'!J136*'Umlage Gesamt § 2 PLAN'!$Q$1</f>
        <v>12974.179625902878</v>
      </c>
      <c r="R136" s="83">
        <f>'bezirksw Umlage § 2 PLAN'!K136*'Umlage Gesamt § 2 PLAN'!$R$1</f>
        <v>72988.859306074504</v>
      </c>
      <c r="S136" s="83">
        <f>'bezirksw Umlage § 2 PLAN'!L136*'Umlage Gesamt § 2 PLAN'!$S$1</f>
        <v>720.98032652626193</v>
      </c>
      <c r="T136" s="83">
        <f>'bezirksw Umlage § 2 PLAN'!M136*'Umlage Gesamt § 2 PLAN'!$T$1</f>
        <v>1272.1143261304719</v>
      </c>
      <c r="V136" s="83">
        <f t="shared" si="12"/>
        <v>4384.2342805379794</v>
      </c>
      <c r="W136" s="83">
        <f t="shared" si="12"/>
        <v>430286.14720903692</v>
      </c>
      <c r="X136" s="83">
        <f t="shared" si="12"/>
        <v>13781.058967291627</v>
      </c>
      <c r="Y136" s="83">
        <f t="shared" si="12"/>
        <v>452382.23578144598</v>
      </c>
      <c r="Z136" s="83">
        <f t="shared" si="12"/>
        <v>21068.123329178554</v>
      </c>
      <c r="AA136" s="83">
        <f t="shared" si="12"/>
        <v>86382.767001533502</v>
      </c>
      <c r="AB136" s="83">
        <f t="shared" si="12"/>
        <v>952.60064647561956</v>
      </c>
      <c r="AC136" s="83">
        <f t="shared" si="11"/>
        <v>1420.250598233031</v>
      </c>
      <c r="AE136" s="83">
        <f t="shared" si="13"/>
        <v>1010657.4178137332</v>
      </c>
      <c r="AF136" s="83">
        <f t="shared" si="10"/>
        <v>84221.451484477773</v>
      </c>
    </row>
    <row r="137" spans="1:32" x14ac:dyDescent="0.25">
      <c r="A137" s="82">
        <v>61441</v>
      </c>
      <c r="B137" s="82" t="s">
        <v>138</v>
      </c>
      <c r="C137" s="82" t="s">
        <v>131</v>
      </c>
      <c r="D137" s="83">
        <f>'landesw Umlage § 2 PLAN'!F137*'Umlage Gesamt § 2 PLAN'!$D$1</f>
        <v>143.68484020894505</v>
      </c>
      <c r="E137" s="83">
        <f>'landesw Umlage § 2 PLAN'!G137*'Umlage Gesamt § 2 PLAN'!$E$1</f>
        <v>11042.442592667825</v>
      </c>
      <c r="F137" s="83">
        <f>'landesw Umlage § 2 PLAN'!H137*'Umlage Gesamt § 2 PLAN'!$F$1</f>
        <v>528.12054840528617</v>
      </c>
      <c r="G137" s="83">
        <f>'landesw Umlage § 2 PLAN'!I137*'Umlage Gesamt § 2 PLAN'!$G$1</f>
        <v>16196.541514811917</v>
      </c>
      <c r="H137" s="83">
        <f>'landesw Umlage § 2 PLAN'!J137*'Umlage Gesamt § 2 PLAN'!$H$1</f>
        <v>2753.8549595094182</v>
      </c>
      <c r="I137" s="83">
        <f>'landesw Umlage § 2 PLAN'!K137*'Umlage Gesamt § 2 PLAN'!$I$1</f>
        <v>4557.0960815335984</v>
      </c>
      <c r="J137" s="83">
        <f>'landesw Umlage § 2 PLAN'!L137*'Umlage Gesamt § 2 PLAN'!$J$1</f>
        <v>78.805683632016709</v>
      </c>
      <c r="K137" s="83">
        <f>'landesw Umlage § 2 PLAN'!M137*'Umlage Gesamt § 2 PLAN'!$K$1</f>
        <v>50.401364596565024</v>
      </c>
      <c r="M137" s="83">
        <f>'bezirksw Umlage § 2 PLAN'!F137*'Umlage Gesamt § 2 PLAN'!$M$1</f>
        <v>1347.9916230489439</v>
      </c>
      <c r="N137" s="83">
        <f>'bezirksw Umlage § 2 PLAN'!G137*'Umlage Gesamt § 2 PLAN'!$N$1</f>
        <v>135356.60389690066</v>
      </c>
      <c r="O137" s="83">
        <f>'bezirksw Umlage § 2 PLAN'!H137*'Umlage Gesamt § 2 PLAN'!$O$1</f>
        <v>4160.6985212169457</v>
      </c>
      <c r="P137" s="83">
        <f>'bezirksw Umlage § 2 PLAN'!I137*'Umlage Gesamt § 2 PLAN'!$P$1</f>
        <v>137720.40049412643</v>
      </c>
      <c r="Q137" s="83">
        <f>'bezirksw Umlage § 2 PLAN'!J137*'Umlage Gesamt § 2 PLAN'!$Q$1</f>
        <v>4414.2892782783874</v>
      </c>
      <c r="R137" s="83">
        <f>'bezirksw Umlage § 2 PLAN'!K137*'Umlage Gesamt § 2 PLAN'!$R$1</f>
        <v>24833.472971602456</v>
      </c>
      <c r="S137" s="83">
        <f>'bezirksw Umlage § 2 PLAN'!L137*'Umlage Gesamt § 2 PLAN'!$S$1</f>
        <v>245.30381241835545</v>
      </c>
      <c r="T137" s="83">
        <f>'bezirksw Umlage § 2 PLAN'!M137*'Umlage Gesamt § 2 PLAN'!$T$1</f>
        <v>432.81970748815604</v>
      </c>
      <c r="V137" s="83">
        <f t="shared" si="12"/>
        <v>1491.6764632578888</v>
      </c>
      <c r="W137" s="83">
        <f t="shared" si="12"/>
        <v>146399.04648956849</v>
      </c>
      <c r="X137" s="83">
        <f t="shared" si="12"/>
        <v>4688.8190696222318</v>
      </c>
      <c r="Y137" s="83">
        <f t="shared" si="12"/>
        <v>153916.94200893835</v>
      </c>
      <c r="Z137" s="83">
        <f t="shared" si="12"/>
        <v>7168.1442377878057</v>
      </c>
      <c r="AA137" s="83">
        <f t="shared" si="12"/>
        <v>29390.569053136052</v>
      </c>
      <c r="AB137" s="83">
        <f t="shared" si="12"/>
        <v>324.10949605037217</v>
      </c>
      <c r="AC137" s="83">
        <f t="shared" si="11"/>
        <v>483.22107208472107</v>
      </c>
      <c r="AE137" s="83">
        <f t="shared" si="13"/>
        <v>343862.52789044596</v>
      </c>
      <c r="AF137" s="83">
        <f t="shared" si="10"/>
        <v>28655.210657537162</v>
      </c>
    </row>
    <row r="138" spans="1:32" x14ac:dyDescent="0.25">
      <c r="A138" s="82">
        <v>61442</v>
      </c>
      <c r="B138" s="82" t="s">
        <v>139</v>
      </c>
      <c r="C138" s="82" t="s">
        <v>131</v>
      </c>
      <c r="D138" s="83">
        <f>'landesw Umlage § 2 PLAN'!F138*'Umlage Gesamt § 2 PLAN'!$D$1</f>
        <v>302.8519664005762</v>
      </c>
      <c r="E138" s="83">
        <f>'landesw Umlage § 2 PLAN'!G138*'Umlage Gesamt § 2 PLAN'!$E$1</f>
        <v>23274.727161138151</v>
      </c>
      <c r="F138" s="83">
        <f>'landesw Umlage § 2 PLAN'!H138*'Umlage Gesamt § 2 PLAN'!$F$1</f>
        <v>1113.1469843896202</v>
      </c>
      <c r="G138" s="83">
        <f>'landesw Umlage § 2 PLAN'!I138*'Umlage Gesamt § 2 PLAN'!$G$1</f>
        <v>34138.287932925494</v>
      </c>
      <c r="H138" s="83">
        <f>'landesw Umlage § 2 PLAN'!J138*'Umlage Gesamt § 2 PLAN'!$H$1</f>
        <v>5804.4424760231977</v>
      </c>
      <c r="I138" s="83">
        <f>'landesw Umlage § 2 PLAN'!K138*'Umlage Gesamt § 2 PLAN'!$I$1</f>
        <v>9605.2270188131624</v>
      </c>
      <c r="J138" s="83">
        <f>'landesw Umlage § 2 PLAN'!L138*'Umlage Gesamt § 2 PLAN'!$J$1</f>
        <v>166.10281374702859</v>
      </c>
      <c r="K138" s="83">
        <f>'landesw Umlage § 2 PLAN'!M138*'Umlage Gesamt § 2 PLAN'!$K$1</f>
        <v>106.23356197595464</v>
      </c>
      <c r="M138" s="83">
        <f>'bezirksw Umlage § 2 PLAN'!F138*'Umlage Gesamt § 2 PLAN'!$M$1</f>
        <v>2841.2316368116194</v>
      </c>
      <c r="N138" s="83">
        <f>'bezirksw Umlage § 2 PLAN'!G138*'Umlage Gesamt § 2 PLAN'!$N$1</f>
        <v>285298.11214508524</v>
      </c>
      <c r="O138" s="83">
        <f>'bezirksw Umlage § 2 PLAN'!H138*'Umlage Gesamt § 2 PLAN'!$O$1</f>
        <v>8769.719386666904</v>
      </c>
      <c r="P138" s="83">
        <f>'bezirksw Umlage § 2 PLAN'!I138*'Umlage Gesamt § 2 PLAN'!$P$1</f>
        <v>290280.40844440111</v>
      </c>
      <c r="Q138" s="83">
        <f>'bezirksw Umlage § 2 PLAN'!J138*'Umlage Gesamt § 2 PLAN'!$Q$1</f>
        <v>9304.2257362956188</v>
      </c>
      <c r="R138" s="83">
        <f>'bezirksw Umlage § 2 PLAN'!K138*'Umlage Gesamt § 2 PLAN'!$R$1</f>
        <v>52342.794904936367</v>
      </c>
      <c r="S138" s="83">
        <f>'bezirksw Umlage § 2 PLAN'!L138*'Umlage Gesamt § 2 PLAN'!$S$1</f>
        <v>517.03952795871987</v>
      </c>
      <c r="T138" s="83">
        <f>'bezirksw Umlage § 2 PLAN'!M138*'Umlage Gesamt § 2 PLAN'!$T$1</f>
        <v>912.27647481177985</v>
      </c>
      <c r="V138" s="83">
        <f t="shared" si="12"/>
        <v>3144.0836032121956</v>
      </c>
      <c r="W138" s="83">
        <f t="shared" si="12"/>
        <v>308572.83930622338</v>
      </c>
      <c r="X138" s="83">
        <f t="shared" si="12"/>
        <v>9882.8663710565233</v>
      </c>
      <c r="Y138" s="83">
        <f t="shared" si="12"/>
        <v>324418.69637732662</v>
      </c>
      <c r="Z138" s="83">
        <f t="shared" si="12"/>
        <v>15108.668212318817</v>
      </c>
      <c r="AA138" s="83">
        <f t="shared" si="12"/>
        <v>61948.021923749533</v>
      </c>
      <c r="AB138" s="83">
        <f t="shared" si="12"/>
        <v>683.14234170574844</v>
      </c>
      <c r="AC138" s="83">
        <f t="shared" si="11"/>
        <v>1018.5100367877345</v>
      </c>
      <c r="AE138" s="83">
        <f t="shared" si="13"/>
        <v>724776.82817238057</v>
      </c>
      <c r="AF138" s="83">
        <f t="shared" si="10"/>
        <v>60398.06901436505</v>
      </c>
    </row>
    <row r="139" spans="1:32" x14ac:dyDescent="0.25">
      <c r="A139" s="82">
        <v>61443</v>
      </c>
      <c r="B139" s="82" t="s">
        <v>140</v>
      </c>
      <c r="C139" s="82" t="s">
        <v>131</v>
      </c>
      <c r="D139" s="83">
        <f>'landesw Umlage § 2 PLAN'!F139*'Umlage Gesamt § 2 PLAN'!$D$1</f>
        <v>269.58291053356049</v>
      </c>
      <c r="E139" s="83">
        <f>'landesw Umlage § 2 PLAN'!G139*'Umlage Gesamt § 2 PLAN'!$E$1</f>
        <v>20717.939409629002</v>
      </c>
      <c r="F139" s="83">
        <f>'landesw Umlage § 2 PLAN'!H139*'Umlage Gesamt § 2 PLAN'!$F$1</f>
        <v>990.86496769346604</v>
      </c>
      <c r="G139" s="83">
        <f>'landesw Umlage § 2 PLAN'!I139*'Umlage Gesamt § 2 PLAN'!$G$1</f>
        <v>30388.11050484654</v>
      </c>
      <c r="H139" s="83">
        <f>'landesw Umlage § 2 PLAN'!J139*'Umlage Gesamt § 2 PLAN'!$H$1</f>
        <v>5166.809762896698</v>
      </c>
      <c r="I139" s="83">
        <f>'landesw Umlage § 2 PLAN'!K139*'Umlage Gesamt § 2 PLAN'!$I$1</f>
        <v>8550.0684933387311</v>
      </c>
      <c r="J139" s="83">
        <f>'landesw Umlage § 2 PLAN'!L139*'Umlage Gesamt § 2 PLAN'!$J$1</f>
        <v>147.85599879021512</v>
      </c>
      <c r="K139" s="83">
        <f>'landesw Umlage § 2 PLAN'!M139*'Umlage Gesamt § 2 PLAN'!$K$1</f>
        <v>94.563536021243237</v>
      </c>
      <c r="M139" s="83">
        <f>'bezirksw Umlage § 2 PLAN'!F139*'Umlage Gesamt § 2 PLAN'!$M$1</f>
        <v>2529.1151424739473</v>
      </c>
      <c r="N139" s="83">
        <f>'bezirksw Umlage § 2 PLAN'!G139*'Umlage Gesamt § 2 PLAN'!$N$1</f>
        <v>253957.39164550428</v>
      </c>
      <c r="O139" s="83">
        <f>'bezirksw Umlage § 2 PLAN'!H139*'Umlage Gesamt § 2 PLAN'!$O$1</f>
        <v>7806.3434915698044</v>
      </c>
      <c r="P139" s="83">
        <f>'bezirksw Umlage § 2 PLAN'!I139*'Umlage Gesamt § 2 PLAN'!$P$1</f>
        <v>258392.37007233605</v>
      </c>
      <c r="Q139" s="83">
        <f>'bezirksw Umlage § 2 PLAN'!J139*'Umlage Gesamt § 2 PLAN'!$Q$1</f>
        <v>8282.1329643744393</v>
      </c>
      <c r="R139" s="83">
        <f>'bezirksw Umlage § 2 PLAN'!K139*'Umlage Gesamt § 2 PLAN'!$R$1</f>
        <v>46592.806259907185</v>
      </c>
      <c r="S139" s="83">
        <f>'bezirksw Umlage § 2 PLAN'!L139*'Umlage Gesamt § 2 PLAN'!$S$1</f>
        <v>460.24142575203939</v>
      </c>
      <c r="T139" s="83">
        <f>'bezirksw Umlage § 2 PLAN'!M139*'Umlage Gesamt § 2 PLAN'!$T$1</f>
        <v>812.06059255287721</v>
      </c>
      <c r="V139" s="83">
        <f t="shared" si="12"/>
        <v>2798.698053007508</v>
      </c>
      <c r="W139" s="83">
        <f t="shared" si="12"/>
        <v>274675.33105513325</v>
      </c>
      <c r="X139" s="83">
        <f t="shared" si="12"/>
        <v>8797.2084592632709</v>
      </c>
      <c r="Y139" s="83">
        <f t="shared" si="12"/>
        <v>288780.48057718261</v>
      </c>
      <c r="Z139" s="83">
        <f t="shared" si="12"/>
        <v>13448.942727271136</v>
      </c>
      <c r="AA139" s="83">
        <f t="shared" si="12"/>
        <v>55142.874753245917</v>
      </c>
      <c r="AB139" s="83">
        <f t="shared" si="12"/>
        <v>608.09742454225454</v>
      </c>
      <c r="AC139" s="83">
        <f t="shared" si="11"/>
        <v>906.6241285741205</v>
      </c>
      <c r="AE139" s="83">
        <f t="shared" si="13"/>
        <v>645158.25717822008</v>
      </c>
      <c r="AF139" s="83">
        <f t="shared" si="10"/>
        <v>53763.188098185004</v>
      </c>
    </row>
    <row r="140" spans="1:32" x14ac:dyDescent="0.25">
      <c r="A140" s="82">
        <v>61444</v>
      </c>
      <c r="B140" s="82" t="s">
        <v>141</v>
      </c>
      <c r="C140" s="82" t="s">
        <v>131</v>
      </c>
      <c r="D140" s="83">
        <f>'landesw Umlage § 2 PLAN'!F140*'Umlage Gesamt § 2 PLAN'!$D$1</f>
        <v>339.57410472425181</v>
      </c>
      <c r="E140" s="83">
        <f>'landesw Umlage § 2 PLAN'!G140*'Umlage Gesamt § 2 PLAN'!$E$1</f>
        <v>26096.890610876602</v>
      </c>
      <c r="F140" s="83">
        <f>'landesw Umlage § 2 PLAN'!H140*'Umlage Gesamt § 2 PLAN'!$F$1</f>
        <v>1248.1209719161552</v>
      </c>
      <c r="G140" s="83">
        <f>'landesw Umlage § 2 PLAN'!I140*'Umlage Gesamt § 2 PLAN'!$G$1</f>
        <v>38277.706099846699</v>
      </c>
      <c r="H140" s="83">
        <f>'landesw Umlage § 2 PLAN'!J140*'Umlage Gesamt § 2 PLAN'!$H$1</f>
        <v>6508.2567587226558</v>
      </c>
      <c r="I140" s="83">
        <f>'landesw Umlage § 2 PLAN'!K140*'Umlage Gesamt § 2 PLAN'!$I$1</f>
        <v>10769.903211632138</v>
      </c>
      <c r="J140" s="83">
        <f>'landesw Umlage § 2 PLAN'!L140*'Umlage Gesamt § 2 PLAN'!$J$1</f>
        <v>186.24351342570336</v>
      </c>
      <c r="K140" s="83">
        <f>'landesw Umlage § 2 PLAN'!M140*'Umlage Gesamt § 2 PLAN'!$K$1</f>
        <v>119.11485049411415</v>
      </c>
      <c r="M140" s="83">
        <f>'bezirksw Umlage § 2 PLAN'!F140*'Umlage Gesamt § 2 PLAN'!$M$1</f>
        <v>3185.7435196851029</v>
      </c>
      <c r="N140" s="83">
        <f>'bezirksw Umlage § 2 PLAN'!G140*'Umlage Gesamt § 2 PLAN'!$N$1</f>
        <v>319891.76812226966</v>
      </c>
      <c r="O140" s="83">
        <f>'bezirksw Umlage § 2 PLAN'!H140*'Umlage Gesamt § 2 PLAN'!$O$1</f>
        <v>9833.086589477276</v>
      </c>
      <c r="P140" s="83">
        <f>'bezirksw Umlage § 2 PLAN'!I140*'Umlage Gesamt § 2 PLAN'!$P$1</f>
        <v>325478.18984975258</v>
      </c>
      <c r="Q140" s="83">
        <f>'bezirksw Umlage § 2 PLAN'!J140*'Umlage Gesamt § 2 PLAN'!$Q$1</f>
        <v>10432.404194384375</v>
      </c>
      <c r="R140" s="83">
        <f>'bezirksw Umlage § 2 PLAN'!K140*'Umlage Gesamt § 2 PLAN'!$R$1</f>
        <v>58689.58993351637</v>
      </c>
      <c r="S140" s="83">
        <f>'bezirksw Umlage § 2 PLAN'!L140*'Umlage Gesamt § 2 PLAN'!$S$1</f>
        <v>579.73285397594179</v>
      </c>
      <c r="T140" s="83">
        <f>'bezirksw Umlage § 2 PLAN'!M140*'Umlage Gesamt § 2 PLAN'!$T$1</f>
        <v>1022.8940260056281</v>
      </c>
      <c r="V140" s="83">
        <f t="shared" si="12"/>
        <v>3525.3176244093547</v>
      </c>
      <c r="W140" s="83">
        <f t="shared" si="12"/>
        <v>345988.65873314627</v>
      </c>
      <c r="X140" s="83">
        <f t="shared" si="12"/>
        <v>11081.207561393432</v>
      </c>
      <c r="Y140" s="83">
        <f t="shared" si="12"/>
        <v>363755.89594959927</v>
      </c>
      <c r="Z140" s="83">
        <f t="shared" si="12"/>
        <v>16940.660953107032</v>
      </c>
      <c r="AA140" s="83">
        <f t="shared" si="12"/>
        <v>69459.493145148503</v>
      </c>
      <c r="AB140" s="83">
        <f t="shared" si="12"/>
        <v>765.97636740164512</v>
      </c>
      <c r="AC140" s="83">
        <f t="shared" si="11"/>
        <v>1142.0088764997422</v>
      </c>
      <c r="AE140" s="83">
        <f t="shared" si="13"/>
        <v>812659.21921070525</v>
      </c>
      <c r="AF140" s="83">
        <f t="shared" si="10"/>
        <v>67721.6016008921</v>
      </c>
    </row>
    <row r="141" spans="1:32" x14ac:dyDescent="0.25">
      <c r="A141" s="82">
        <v>61445</v>
      </c>
      <c r="B141" s="82" t="s">
        <v>142</v>
      </c>
      <c r="C141" s="82" t="s">
        <v>131</v>
      </c>
      <c r="D141" s="83">
        <f>'landesw Umlage § 2 PLAN'!F141*'Umlage Gesamt § 2 PLAN'!$D$1</f>
        <v>311.41481826621919</v>
      </c>
      <c r="E141" s="83">
        <f>'landesw Umlage § 2 PLAN'!G141*'Umlage Gesamt § 2 PLAN'!$E$1</f>
        <v>23932.797977922859</v>
      </c>
      <c r="F141" s="83">
        <f>'landesw Umlage § 2 PLAN'!H141*'Umlage Gesamt § 2 PLAN'!$F$1</f>
        <v>1144.6201587107275</v>
      </c>
      <c r="G141" s="83">
        <f>'landesw Umlage § 2 PLAN'!I141*'Umlage Gesamt § 2 PLAN'!$G$1</f>
        <v>35103.515618221951</v>
      </c>
      <c r="H141" s="83">
        <f>'landesw Umlage § 2 PLAN'!J141*'Umlage Gesamt § 2 PLAN'!$H$1</f>
        <v>5968.5575771254044</v>
      </c>
      <c r="I141" s="83">
        <f>'landesw Umlage § 2 PLAN'!K141*'Umlage Gesamt § 2 PLAN'!$I$1</f>
        <v>9876.8056949416186</v>
      </c>
      <c r="J141" s="83">
        <f>'landesw Umlage § 2 PLAN'!L141*'Umlage Gesamt § 2 PLAN'!$J$1</f>
        <v>170.7992131314758</v>
      </c>
      <c r="K141" s="83">
        <f>'landesw Umlage § 2 PLAN'!M141*'Umlage Gesamt § 2 PLAN'!$K$1</f>
        <v>109.23721509787795</v>
      </c>
      <c r="M141" s="83">
        <f>'bezirksw Umlage § 2 PLAN'!F141*'Umlage Gesamt § 2 PLAN'!$M$1</f>
        <v>2921.5647642835966</v>
      </c>
      <c r="N141" s="83">
        <f>'bezirksw Umlage § 2 PLAN'!G141*'Umlage Gesamt § 2 PLAN'!$N$1</f>
        <v>293364.64544477244</v>
      </c>
      <c r="O141" s="83">
        <f>'bezirksw Umlage § 2 PLAN'!H141*'Umlage Gesamt § 2 PLAN'!$O$1</f>
        <v>9017.674877607853</v>
      </c>
      <c r="P141" s="83">
        <f>'bezirksw Umlage § 2 PLAN'!I141*'Umlage Gesamt § 2 PLAN'!$P$1</f>
        <v>298487.81144247198</v>
      </c>
      <c r="Q141" s="83">
        <f>'bezirksw Umlage § 2 PLAN'!J141*'Umlage Gesamt § 2 PLAN'!$Q$1</f>
        <v>9567.2938868884521</v>
      </c>
      <c r="R141" s="83">
        <f>'bezirksw Umlage § 2 PLAN'!K141*'Umlage Gesamt § 2 PLAN'!$R$1</f>
        <v>53822.737744111713</v>
      </c>
      <c r="S141" s="83">
        <f>'bezirksw Umlage § 2 PLAN'!L141*'Umlage Gesamt § 2 PLAN'!$S$1</f>
        <v>531.65832980838843</v>
      </c>
      <c r="T141" s="83">
        <f>'bezirksw Umlage § 2 PLAN'!M141*'Umlage Gesamt § 2 PLAN'!$T$1</f>
        <v>938.07022615230073</v>
      </c>
      <c r="V141" s="83">
        <f t="shared" si="12"/>
        <v>3232.9795825498159</v>
      </c>
      <c r="W141" s="83">
        <f t="shared" si="12"/>
        <v>317297.44342269527</v>
      </c>
      <c r="X141" s="83">
        <f t="shared" si="12"/>
        <v>10162.295036318581</v>
      </c>
      <c r="Y141" s="83">
        <f t="shared" si="12"/>
        <v>333591.32706069393</v>
      </c>
      <c r="Z141" s="83">
        <f t="shared" si="12"/>
        <v>15535.851464013856</v>
      </c>
      <c r="AA141" s="83">
        <f t="shared" si="12"/>
        <v>63699.543439053334</v>
      </c>
      <c r="AB141" s="83">
        <f t="shared" si="12"/>
        <v>702.4575429398642</v>
      </c>
      <c r="AC141" s="83">
        <f t="shared" si="11"/>
        <v>1047.3074412501787</v>
      </c>
      <c r="AE141" s="83">
        <f t="shared" si="13"/>
        <v>745269.20498951478</v>
      </c>
      <c r="AF141" s="83">
        <f t="shared" si="10"/>
        <v>62105.767082459563</v>
      </c>
    </row>
    <row r="142" spans="1:32" x14ac:dyDescent="0.25">
      <c r="A142" s="82">
        <v>61446</v>
      </c>
      <c r="B142" s="82" t="s">
        <v>143</v>
      </c>
      <c r="C142" s="82" t="s">
        <v>131</v>
      </c>
      <c r="D142" s="83">
        <f>'landesw Umlage § 2 PLAN'!F142*'Umlage Gesamt § 2 PLAN'!$D$1</f>
        <v>337.54464299030769</v>
      </c>
      <c r="E142" s="83">
        <f>'landesw Umlage § 2 PLAN'!G142*'Umlage Gesamt § 2 PLAN'!$E$1</f>
        <v>25940.922767236974</v>
      </c>
      <c r="F142" s="83">
        <f>'landesw Umlage § 2 PLAN'!H142*'Umlage Gesamt § 2 PLAN'!$F$1</f>
        <v>1240.6615875973955</v>
      </c>
      <c r="G142" s="83">
        <f>'landesw Umlage § 2 PLAN'!I142*'Umlage Gesamt § 2 PLAN'!$G$1</f>
        <v>38048.939716568209</v>
      </c>
      <c r="H142" s="83">
        <f>'landesw Umlage § 2 PLAN'!J142*'Umlage Gesamt § 2 PLAN'!$H$1</f>
        <v>6469.3602178417295</v>
      </c>
      <c r="I142" s="83">
        <f>'landesw Umlage § 2 PLAN'!K142*'Umlage Gesamt § 2 PLAN'!$I$1</f>
        <v>10705.536977157226</v>
      </c>
      <c r="J142" s="83">
        <f>'landesw Umlage § 2 PLAN'!L142*'Umlage Gesamt § 2 PLAN'!$J$1</f>
        <v>185.1304306598673</v>
      </c>
      <c r="K142" s="83">
        <f>'landesw Umlage § 2 PLAN'!M142*'Umlage Gesamt § 2 PLAN'!$K$1</f>
        <v>118.40296160842135</v>
      </c>
      <c r="M142" s="83">
        <f>'bezirksw Umlage § 2 PLAN'!F142*'Umlage Gesamt § 2 PLAN'!$M$1</f>
        <v>3166.7039507738887</v>
      </c>
      <c r="N142" s="83">
        <f>'bezirksw Umlage § 2 PLAN'!G142*'Umlage Gesamt § 2 PLAN'!$N$1</f>
        <v>317979.93770476757</v>
      </c>
      <c r="O142" s="83">
        <f>'bezirksw Umlage § 2 PLAN'!H142*'Umlage Gesamt § 2 PLAN'!$O$1</f>
        <v>9774.3192315360466</v>
      </c>
      <c r="P142" s="83">
        <f>'bezirksw Umlage § 2 PLAN'!I142*'Umlage Gesamt § 2 PLAN'!$P$1</f>
        <v>323532.97223055328</v>
      </c>
      <c r="Q142" s="83">
        <f>'bezirksw Umlage § 2 PLAN'!J142*'Umlage Gesamt § 2 PLAN'!$Q$1</f>
        <v>10370.055019900845</v>
      </c>
      <c r="R142" s="83">
        <f>'bezirksw Umlage § 2 PLAN'!K142*'Umlage Gesamt § 2 PLAN'!$R$1</f>
        <v>58338.832101002437</v>
      </c>
      <c r="S142" s="83">
        <f>'bezirksw Umlage § 2 PLAN'!L142*'Umlage Gesamt § 2 PLAN'!$S$1</f>
        <v>576.26808553015644</v>
      </c>
      <c r="T142" s="83">
        <f>'bezirksw Umlage § 2 PLAN'!M142*'Umlage Gesamt § 2 PLAN'!$T$1</f>
        <v>1016.7807086036895</v>
      </c>
      <c r="V142" s="83">
        <f t="shared" si="12"/>
        <v>3504.2485937641964</v>
      </c>
      <c r="W142" s="83">
        <f t="shared" si="12"/>
        <v>343920.86047200451</v>
      </c>
      <c r="X142" s="83">
        <f t="shared" si="12"/>
        <v>11014.980819133441</v>
      </c>
      <c r="Y142" s="83">
        <f t="shared" si="12"/>
        <v>361581.91194712149</v>
      </c>
      <c r="Z142" s="83">
        <f t="shared" si="12"/>
        <v>16839.415237742574</v>
      </c>
      <c r="AA142" s="83">
        <f t="shared" si="12"/>
        <v>69044.369078159667</v>
      </c>
      <c r="AB142" s="83">
        <f t="shared" si="12"/>
        <v>761.39851619002377</v>
      </c>
      <c r="AC142" s="83">
        <f t="shared" si="11"/>
        <v>1135.1836702121109</v>
      </c>
      <c r="AE142" s="83">
        <f t="shared" si="13"/>
        <v>807802.36833432817</v>
      </c>
      <c r="AF142" s="83">
        <f t="shared" si="10"/>
        <v>67316.864027860676</v>
      </c>
    </row>
    <row r="143" spans="1:32" x14ac:dyDescent="0.25">
      <c r="A143" s="82">
        <v>61611</v>
      </c>
      <c r="B143" s="82" t="s">
        <v>144</v>
      </c>
      <c r="C143" s="82" t="s">
        <v>145</v>
      </c>
      <c r="D143" s="83">
        <f>'landesw Umlage § 2 PLAN'!F143*'Umlage Gesamt § 2 PLAN'!$D$1</f>
        <v>332.51594594833034</v>
      </c>
      <c r="E143" s="83">
        <f>'landesw Umlage § 2 PLAN'!G143*'Umlage Gesamt § 2 PLAN'!$E$1</f>
        <v>25554.458208267471</v>
      </c>
      <c r="F143" s="83">
        <f>'landesw Umlage § 2 PLAN'!H143*'Umlage Gesamt § 2 PLAN'!$F$1</f>
        <v>1222.1783694951159</v>
      </c>
      <c r="G143" s="83">
        <f>'landesw Umlage § 2 PLAN'!I143*'Umlage Gesamt § 2 PLAN'!$G$1</f>
        <v>37482.09146530275</v>
      </c>
      <c r="H143" s="83">
        <f>'landesw Umlage § 2 PLAN'!J143*'Umlage Gesamt § 2 PLAN'!$H$1</f>
        <v>6372.9805143964568</v>
      </c>
      <c r="I143" s="83">
        <f>'landesw Umlage § 2 PLAN'!K143*'Umlage Gesamt § 2 PLAN'!$I$1</f>
        <v>10546.047252619202</v>
      </c>
      <c r="J143" s="83">
        <f>'landesw Umlage § 2 PLAN'!L143*'Umlage Gesamt § 2 PLAN'!$J$1</f>
        <v>182.37238111480019</v>
      </c>
      <c r="K143" s="83">
        <f>'landesw Umlage § 2 PLAN'!M143*'Umlage Gesamt § 2 PLAN'!$K$1</f>
        <v>116.63900938708889</v>
      </c>
      <c r="M143" s="83">
        <f>'bezirksw Umlage § 2 PLAN'!F143*'Umlage Gesamt § 2 PLAN'!$M$1</f>
        <v>2913.4296963022289</v>
      </c>
      <c r="N143" s="83">
        <f>'bezirksw Umlage § 2 PLAN'!G143*'Umlage Gesamt § 2 PLAN'!$N$1</f>
        <v>219988.22780741303</v>
      </c>
      <c r="O143" s="83">
        <f>'bezirksw Umlage § 2 PLAN'!H143*'Umlage Gesamt § 2 PLAN'!$O$1</f>
        <v>14238.717532125023</v>
      </c>
      <c r="P143" s="83">
        <f>'bezirksw Umlage § 2 PLAN'!I143*'Umlage Gesamt § 2 PLAN'!$P$1</f>
        <v>332083.45047288283</v>
      </c>
      <c r="Q143" s="83">
        <f>'bezirksw Umlage § 2 PLAN'!J143*'Umlage Gesamt § 2 PLAN'!$Q$1</f>
        <v>34094.794366989503</v>
      </c>
      <c r="R143" s="83">
        <f>'bezirksw Umlage § 2 PLAN'!K143*'Umlage Gesamt § 2 PLAN'!$R$1</f>
        <v>142074.16583220352</v>
      </c>
      <c r="S143" s="83">
        <f>'bezirksw Umlage § 2 PLAN'!L143*'Umlage Gesamt § 2 PLAN'!$S$1</f>
        <v>426.28076609053664</v>
      </c>
      <c r="T143" s="83">
        <f>'bezirksw Umlage § 2 PLAN'!M143*'Umlage Gesamt § 2 PLAN'!$T$1</f>
        <v>826.49400331942172</v>
      </c>
      <c r="V143" s="83">
        <f t="shared" si="12"/>
        <v>3245.9456422505591</v>
      </c>
      <c r="W143" s="83">
        <f t="shared" si="12"/>
        <v>245542.68601568049</v>
      </c>
      <c r="X143" s="83">
        <f t="shared" si="12"/>
        <v>15460.895901620139</v>
      </c>
      <c r="Y143" s="83">
        <f t="shared" si="12"/>
        <v>369565.54193818558</v>
      </c>
      <c r="Z143" s="83">
        <f t="shared" si="12"/>
        <v>40467.774881385958</v>
      </c>
      <c r="AA143" s="83">
        <f t="shared" si="12"/>
        <v>152620.21308482272</v>
      </c>
      <c r="AB143" s="83">
        <f t="shared" si="12"/>
        <v>608.65314720533684</v>
      </c>
      <c r="AC143" s="83">
        <f t="shared" si="11"/>
        <v>943.13301270651061</v>
      </c>
      <c r="AE143" s="83">
        <f t="shared" si="13"/>
        <v>828454.84362385736</v>
      </c>
      <c r="AF143" s="83">
        <f t="shared" si="10"/>
        <v>69037.903635321447</v>
      </c>
    </row>
    <row r="144" spans="1:32" x14ac:dyDescent="0.25">
      <c r="A144" s="82">
        <v>61612</v>
      </c>
      <c r="B144" s="82" t="s">
        <v>146</v>
      </c>
      <c r="C144" s="82" t="s">
        <v>145</v>
      </c>
      <c r="D144" s="83">
        <f>'landesw Umlage § 2 PLAN'!F144*'Umlage Gesamt § 2 PLAN'!$D$1</f>
        <v>438.25804347079207</v>
      </c>
      <c r="E144" s="83">
        <f>'landesw Umlage § 2 PLAN'!G144*'Umlage Gesamt § 2 PLAN'!$E$1</f>
        <v>33680.931674932988</v>
      </c>
      <c r="F144" s="83">
        <f>'landesw Umlage § 2 PLAN'!H144*'Umlage Gesamt § 2 PLAN'!$F$1</f>
        <v>1610.8385402680319</v>
      </c>
      <c r="G144" s="83">
        <f>'landesw Umlage § 2 PLAN'!I144*'Umlage Gesamt § 2 PLAN'!$G$1</f>
        <v>49401.625007570074</v>
      </c>
      <c r="H144" s="83">
        <f>'landesw Umlage § 2 PLAN'!J144*'Umlage Gesamt § 2 PLAN'!$H$1</f>
        <v>8399.6271617929524</v>
      </c>
      <c r="I144" s="83">
        <f>'landesw Umlage § 2 PLAN'!K144*'Umlage Gesamt § 2 PLAN'!$I$1</f>
        <v>13899.754557941138</v>
      </c>
      <c r="J144" s="83">
        <f>'landesw Umlage § 2 PLAN'!L144*'Umlage Gesamt § 2 PLAN'!$J$1</f>
        <v>240.36790988334039</v>
      </c>
      <c r="K144" s="83">
        <f>'landesw Umlage § 2 PLAN'!M144*'Umlage Gesamt § 2 PLAN'!$K$1</f>
        <v>153.73092529613649</v>
      </c>
      <c r="M144" s="83">
        <f>'bezirksw Umlage § 2 PLAN'!F144*'Umlage Gesamt § 2 PLAN'!$M$1</f>
        <v>3839.9180973099137</v>
      </c>
      <c r="N144" s="83">
        <f>'bezirksw Umlage § 2 PLAN'!G144*'Umlage Gesamt § 2 PLAN'!$N$1</f>
        <v>289945.82509575388</v>
      </c>
      <c r="O144" s="83">
        <f>'bezirksw Umlage § 2 PLAN'!H144*'Umlage Gesamt § 2 PLAN'!$O$1</f>
        <v>18766.716493446147</v>
      </c>
      <c r="P144" s="83">
        <f>'bezirksw Umlage § 2 PLAN'!I144*'Umlage Gesamt § 2 PLAN'!$P$1</f>
        <v>437688.01179805829</v>
      </c>
      <c r="Q144" s="83">
        <f>'bezirksw Umlage § 2 PLAN'!J144*'Umlage Gesamt § 2 PLAN'!$Q$1</f>
        <v>44937.146786150486</v>
      </c>
      <c r="R144" s="83">
        <f>'bezirksw Umlage § 2 PLAN'!K144*'Umlage Gesamt § 2 PLAN'!$R$1</f>
        <v>187254.6165200804</v>
      </c>
      <c r="S144" s="83">
        <f>'bezirksw Umlage § 2 PLAN'!L144*'Umlage Gesamt § 2 PLAN'!$S$1</f>
        <v>561.84064792218737</v>
      </c>
      <c r="T144" s="83">
        <f>'bezirksw Umlage § 2 PLAN'!M144*'Umlage Gesamt § 2 PLAN'!$T$1</f>
        <v>1089.3241339210756</v>
      </c>
      <c r="V144" s="83">
        <f t="shared" si="12"/>
        <v>4278.1761407807062</v>
      </c>
      <c r="W144" s="83">
        <f t="shared" si="12"/>
        <v>323626.75677068689</v>
      </c>
      <c r="X144" s="83">
        <f t="shared" si="12"/>
        <v>20377.555033714179</v>
      </c>
      <c r="Y144" s="83">
        <f t="shared" ref="Y144:AC200" si="14">G144+P144</f>
        <v>487089.63680562837</v>
      </c>
      <c r="Z144" s="83">
        <f t="shared" si="14"/>
        <v>53336.773947943439</v>
      </c>
      <c r="AA144" s="83">
        <f t="shared" si="14"/>
        <v>201154.37107802153</v>
      </c>
      <c r="AB144" s="83">
        <f t="shared" si="14"/>
        <v>802.20855780552779</v>
      </c>
      <c r="AC144" s="83">
        <f t="shared" si="11"/>
        <v>1243.0550592172121</v>
      </c>
      <c r="AE144" s="83">
        <f t="shared" si="13"/>
        <v>1091908.5333937979</v>
      </c>
      <c r="AF144" s="83">
        <f t="shared" si="10"/>
        <v>90992.377782816489</v>
      </c>
    </row>
    <row r="145" spans="1:32" x14ac:dyDescent="0.25">
      <c r="A145" s="82">
        <v>61615</v>
      </c>
      <c r="B145" s="82" t="s">
        <v>147</v>
      </c>
      <c r="C145" s="82" t="s">
        <v>145</v>
      </c>
      <c r="D145" s="83">
        <f>'landesw Umlage § 2 PLAN'!F145*'Umlage Gesamt § 2 PLAN'!$D$1</f>
        <v>289.35956315426938</v>
      </c>
      <c r="E145" s="83">
        <f>'landesw Umlage § 2 PLAN'!G145*'Umlage Gesamt § 2 PLAN'!$E$1</f>
        <v>22237.811310671186</v>
      </c>
      <c r="F145" s="83">
        <f>'landesw Umlage § 2 PLAN'!H145*'Umlage Gesamt § 2 PLAN'!$F$1</f>
        <v>1063.5550066181111</v>
      </c>
      <c r="G145" s="83">
        <f>'landesw Umlage § 2 PLAN'!I145*'Umlage Gesamt § 2 PLAN'!$G$1</f>
        <v>32617.387961880486</v>
      </c>
      <c r="H145" s="83">
        <f>'landesw Umlage § 2 PLAN'!J145*'Umlage Gesamt § 2 PLAN'!$H$1</f>
        <v>5545.8478912255887</v>
      </c>
      <c r="I145" s="83">
        <f>'landesw Umlage § 2 PLAN'!K145*'Umlage Gesamt § 2 PLAN'!$I$1</f>
        <v>9177.3031134463654</v>
      </c>
      <c r="J145" s="83">
        <f>'landesw Umlage § 2 PLAN'!L145*'Umlage Gesamt § 2 PLAN'!$J$1</f>
        <v>158.70274245128269</v>
      </c>
      <c r="K145" s="83">
        <f>'landesw Umlage § 2 PLAN'!M145*'Umlage Gesamt § 2 PLAN'!$K$1</f>
        <v>101.50073466924583</v>
      </c>
      <c r="M145" s="83">
        <f>'bezirksw Umlage § 2 PLAN'!F145*'Umlage Gesamt § 2 PLAN'!$M$1</f>
        <v>2535.3032071841953</v>
      </c>
      <c r="N145" s="83">
        <f>'bezirksw Umlage § 2 PLAN'!G145*'Umlage Gesamt § 2 PLAN'!$N$1</f>
        <v>191436.52589619381</v>
      </c>
      <c r="O145" s="83">
        <f>'bezirksw Umlage § 2 PLAN'!H145*'Umlage Gesamt § 2 PLAN'!$O$1</f>
        <v>12390.711288212799</v>
      </c>
      <c r="P145" s="83">
        <f>'bezirksw Umlage § 2 PLAN'!I145*'Umlage Gesamt § 2 PLAN'!$P$1</f>
        <v>288983.20014561794</v>
      </c>
      <c r="Q145" s="83">
        <f>'bezirksw Umlage § 2 PLAN'!J145*'Umlage Gesamt § 2 PLAN'!$Q$1</f>
        <v>29669.719374600314</v>
      </c>
      <c r="R145" s="83">
        <f>'bezirksw Umlage § 2 PLAN'!K145*'Umlage Gesamt § 2 PLAN'!$R$1</f>
        <v>123634.72808339182</v>
      </c>
      <c r="S145" s="83">
        <f>'bezirksw Umlage § 2 PLAN'!L145*'Umlage Gesamt § 2 PLAN'!$S$1</f>
        <v>370.95489031431919</v>
      </c>
      <c r="T145" s="83">
        <f>'bezirksw Umlage § 2 PLAN'!M145*'Umlage Gesamt § 2 PLAN'!$T$1</f>
        <v>719.22548877488498</v>
      </c>
      <c r="V145" s="83">
        <f t="shared" ref="V145:Z208" si="15">D145+M145</f>
        <v>2824.6627703384647</v>
      </c>
      <c r="W145" s="83">
        <f t="shared" si="15"/>
        <v>213674.33720686499</v>
      </c>
      <c r="X145" s="83">
        <f t="shared" si="15"/>
        <v>13454.26629483091</v>
      </c>
      <c r="Y145" s="83">
        <f t="shared" si="14"/>
        <v>321600.58810749842</v>
      </c>
      <c r="Z145" s="83">
        <f t="shared" si="14"/>
        <v>35215.567265825899</v>
      </c>
      <c r="AA145" s="83">
        <f t="shared" si="14"/>
        <v>132812.03119683819</v>
      </c>
      <c r="AB145" s="83">
        <f t="shared" si="14"/>
        <v>529.65763276560187</v>
      </c>
      <c r="AC145" s="83">
        <f t="shared" si="11"/>
        <v>820.72622344413082</v>
      </c>
      <c r="AE145" s="83">
        <f t="shared" si="13"/>
        <v>720931.83669840661</v>
      </c>
      <c r="AF145" s="83">
        <f t="shared" si="10"/>
        <v>60077.653058200551</v>
      </c>
    </row>
    <row r="146" spans="1:32" x14ac:dyDescent="0.25">
      <c r="A146" s="82">
        <v>61618</v>
      </c>
      <c r="B146" s="82" t="s">
        <v>148</v>
      </c>
      <c r="C146" s="82" t="s">
        <v>145</v>
      </c>
      <c r="D146" s="83">
        <f>'landesw Umlage § 2 PLAN'!F146*'Umlage Gesamt § 2 PLAN'!$D$1</f>
        <v>258.9896878209899</v>
      </c>
      <c r="E146" s="83">
        <f>'landesw Umlage § 2 PLAN'!G146*'Umlage Gesamt § 2 PLAN'!$E$1</f>
        <v>19903.83088221023</v>
      </c>
      <c r="F146" s="83">
        <f>'landesw Umlage § 2 PLAN'!H146*'Umlage Gesamt § 2 PLAN'!$F$1</f>
        <v>951.92906756505545</v>
      </c>
      <c r="G146" s="83">
        <f>'landesw Umlage § 2 PLAN'!I146*'Umlage Gesamt § 2 PLAN'!$G$1</f>
        <v>29194.013958611755</v>
      </c>
      <c r="H146" s="83">
        <f>'landesw Umlage § 2 PLAN'!J146*'Umlage Gesamt § 2 PLAN'!$H$1</f>
        <v>4963.7806969090934</v>
      </c>
      <c r="I146" s="83">
        <f>'landesw Umlage § 2 PLAN'!K146*'Umlage Gesamt § 2 PLAN'!$I$1</f>
        <v>8214.0947493858675</v>
      </c>
      <c r="J146" s="83">
        <f>'landesw Umlage § 2 PLAN'!L146*'Umlage Gesamt § 2 PLAN'!$J$1</f>
        <v>142.04601802595101</v>
      </c>
      <c r="K146" s="83">
        <f>'landesw Umlage § 2 PLAN'!M146*'Umlage Gesamt § 2 PLAN'!$K$1</f>
        <v>90.847675117528738</v>
      </c>
      <c r="M146" s="83">
        <f>'bezirksw Umlage § 2 PLAN'!F146*'Umlage Gesamt § 2 PLAN'!$M$1</f>
        <v>2269.2092115515106</v>
      </c>
      <c r="N146" s="83">
        <f>'bezirksw Umlage § 2 PLAN'!G146*'Umlage Gesamt § 2 PLAN'!$N$1</f>
        <v>171344.21112239835</v>
      </c>
      <c r="O146" s="83">
        <f>'bezirksw Umlage § 2 PLAN'!H146*'Umlage Gesamt § 2 PLAN'!$O$1</f>
        <v>11090.238087978325</v>
      </c>
      <c r="P146" s="83">
        <f>'bezirksw Umlage § 2 PLAN'!I146*'Umlage Gesamt § 2 PLAN'!$P$1</f>
        <v>258652.82617710484</v>
      </c>
      <c r="Q146" s="83">
        <f>'bezirksw Umlage § 2 PLAN'!J146*'Umlage Gesamt § 2 PLAN'!$Q$1</f>
        <v>26555.719378340971</v>
      </c>
      <c r="R146" s="83">
        <f>'bezirksw Umlage § 2 PLAN'!K146*'Umlage Gesamt § 2 PLAN'!$R$1</f>
        <v>110658.58436162827</v>
      </c>
      <c r="S146" s="83">
        <f>'bezirksw Umlage § 2 PLAN'!L146*'Umlage Gesamt § 2 PLAN'!$S$1</f>
        <v>332.0211372691158</v>
      </c>
      <c r="T146" s="83">
        <f>'bezirksw Umlage § 2 PLAN'!M146*'Umlage Gesamt § 2 PLAN'!$T$1</f>
        <v>643.73882369803391</v>
      </c>
      <c r="V146" s="83">
        <f t="shared" si="15"/>
        <v>2528.1988993725004</v>
      </c>
      <c r="W146" s="83">
        <f t="shared" si="15"/>
        <v>191248.04200460858</v>
      </c>
      <c r="X146" s="83">
        <f t="shared" si="15"/>
        <v>12042.16715554338</v>
      </c>
      <c r="Y146" s="83">
        <f t="shared" si="14"/>
        <v>287846.8401357166</v>
      </c>
      <c r="Z146" s="83">
        <f t="shared" si="14"/>
        <v>31519.500075250064</v>
      </c>
      <c r="AA146" s="83">
        <f t="shared" si="14"/>
        <v>118872.67911101413</v>
      </c>
      <c r="AB146" s="83">
        <f t="shared" si="14"/>
        <v>474.06715529506681</v>
      </c>
      <c r="AC146" s="83">
        <f t="shared" si="11"/>
        <v>734.58649881556266</v>
      </c>
      <c r="AE146" s="83">
        <f t="shared" si="13"/>
        <v>645266.08103561588</v>
      </c>
      <c r="AF146" s="83">
        <f t="shared" si="10"/>
        <v>53772.173419634659</v>
      </c>
    </row>
    <row r="147" spans="1:32" x14ac:dyDescent="0.25">
      <c r="A147" s="82">
        <v>61621</v>
      </c>
      <c r="B147" s="82" t="s">
        <v>149</v>
      </c>
      <c r="C147" s="82" t="s">
        <v>145</v>
      </c>
      <c r="D147" s="83">
        <f>'landesw Umlage § 2 PLAN'!F147*'Umlage Gesamt § 2 PLAN'!$D$1</f>
        <v>97.808563362438008</v>
      </c>
      <c r="E147" s="83">
        <f>'landesw Umlage § 2 PLAN'!G147*'Umlage Gesamt § 2 PLAN'!$E$1</f>
        <v>7516.7668658046605</v>
      </c>
      <c r="F147" s="83">
        <f>'landesw Umlage § 2 PLAN'!H147*'Umlage Gesamt § 2 PLAN'!$F$1</f>
        <v>359.5000839795498</v>
      </c>
      <c r="G147" s="83">
        <f>'landesw Umlage § 2 PLAN'!I147*'Umlage Gesamt § 2 PLAN'!$G$1</f>
        <v>11025.2442407993</v>
      </c>
      <c r="H147" s="83">
        <f>'landesw Umlage § 2 PLAN'!J147*'Umlage Gesamt § 2 PLAN'!$H$1</f>
        <v>1874.5930113883564</v>
      </c>
      <c r="I147" s="83">
        <f>'landesw Umlage § 2 PLAN'!K147*'Umlage Gesamt § 2 PLAN'!$I$1</f>
        <v>3102.088015626638</v>
      </c>
      <c r="J147" s="83">
        <f>'landesw Umlage § 2 PLAN'!L147*'Umlage Gesamt § 2 PLAN'!$J$1</f>
        <v>53.644286270100878</v>
      </c>
      <c r="K147" s="83">
        <f>'landesw Umlage § 2 PLAN'!M147*'Umlage Gesamt § 2 PLAN'!$K$1</f>
        <v>34.309013083967464</v>
      </c>
      <c r="M147" s="83">
        <f>'bezirksw Umlage § 2 PLAN'!F147*'Umlage Gesamt § 2 PLAN'!$M$1</f>
        <v>856.97656465793898</v>
      </c>
      <c r="N147" s="83">
        <f>'bezirksw Umlage § 2 PLAN'!G147*'Umlage Gesamt § 2 PLAN'!$N$1</f>
        <v>64708.874207901259</v>
      </c>
      <c r="O147" s="83">
        <f>'bezirksw Umlage § 2 PLAN'!H147*'Umlage Gesamt § 2 PLAN'!$O$1</f>
        <v>4188.2758493546471</v>
      </c>
      <c r="P147" s="83">
        <f>'bezirksw Umlage § 2 PLAN'!I147*'Umlage Gesamt § 2 PLAN'!$P$1</f>
        <v>97681.346121792201</v>
      </c>
      <c r="Q147" s="83">
        <f>'bezirksw Umlage § 2 PLAN'!J147*'Umlage Gesamt § 2 PLAN'!$Q$1</f>
        <v>10028.881007983826</v>
      </c>
      <c r="R147" s="83">
        <f>'bezirksw Umlage § 2 PLAN'!K147*'Umlage Gesamt § 2 PLAN'!$R$1</f>
        <v>41790.687695692985</v>
      </c>
      <c r="S147" s="83">
        <f>'bezirksw Umlage § 2 PLAN'!L147*'Umlage Gesamt § 2 PLAN'!$S$1</f>
        <v>125.3892026183721</v>
      </c>
      <c r="T147" s="83">
        <f>'bezirksw Umlage § 2 PLAN'!M147*'Umlage Gesamt § 2 PLAN'!$T$1</f>
        <v>243.11072018454161</v>
      </c>
      <c r="V147" s="83">
        <f t="shared" si="15"/>
        <v>954.78512802037699</v>
      </c>
      <c r="W147" s="83">
        <f t="shared" si="15"/>
        <v>72225.64107370592</v>
      </c>
      <c r="X147" s="83">
        <f t="shared" si="15"/>
        <v>4547.7759333341965</v>
      </c>
      <c r="Y147" s="83">
        <f t="shared" si="14"/>
        <v>108706.59036259149</v>
      </c>
      <c r="Z147" s="83">
        <f t="shared" si="14"/>
        <v>11903.474019372183</v>
      </c>
      <c r="AA147" s="83">
        <f t="shared" si="14"/>
        <v>44892.77571131962</v>
      </c>
      <c r="AB147" s="83">
        <f t="shared" si="14"/>
        <v>179.03348888847296</v>
      </c>
      <c r="AC147" s="83">
        <f t="shared" si="11"/>
        <v>277.41973326850905</v>
      </c>
      <c r="AE147" s="83">
        <f t="shared" si="13"/>
        <v>243687.49545050078</v>
      </c>
      <c r="AF147" s="83">
        <f t="shared" ref="AF147:AF210" si="16">AE147/12</f>
        <v>20307.291287541731</v>
      </c>
    </row>
    <row r="148" spans="1:32" x14ac:dyDescent="0.25">
      <c r="A148" s="82">
        <v>61624</v>
      </c>
      <c r="B148" s="82" t="s">
        <v>150</v>
      </c>
      <c r="C148" s="82" t="s">
        <v>145</v>
      </c>
      <c r="D148" s="83">
        <f>'landesw Umlage § 2 PLAN'!F148*'Umlage Gesamt § 2 PLAN'!$D$1</f>
        <v>410.96836043746089</v>
      </c>
      <c r="E148" s="83">
        <f>'landesw Umlage § 2 PLAN'!G148*'Umlage Gesamt § 2 PLAN'!$E$1</f>
        <v>31583.66965460121</v>
      </c>
      <c r="F148" s="83">
        <f>'landesw Umlage § 2 PLAN'!H148*'Umlage Gesamt § 2 PLAN'!$F$1</f>
        <v>1510.5339963202421</v>
      </c>
      <c r="G148" s="83">
        <f>'landesw Umlage § 2 PLAN'!I148*'Umlage Gesamt § 2 PLAN'!$G$1</f>
        <v>46325.458562086635</v>
      </c>
      <c r="H148" s="83">
        <f>'landesw Umlage § 2 PLAN'!J148*'Umlage Gesamt § 2 PLAN'!$H$1</f>
        <v>7876.5947468527675</v>
      </c>
      <c r="I148" s="83">
        <f>'landesw Umlage § 2 PLAN'!K148*'Umlage Gesamt § 2 PLAN'!$I$1</f>
        <v>13034.237308963153</v>
      </c>
      <c r="J148" s="83">
        <f>'landesw Umlage § 2 PLAN'!L148*'Umlage Gesamt § 2 PLAN'!$J$1</f>
        <v>225.4005540758985</v>
      </c>
      <c r="K148" s="83">
        <f>'landesw Umlage § 2 PLAN'!M148*'Umlage Gesamt § 2 PLAN'!$K$1</f>
        <v>144.15832694625161</v>
      </c>
      <c r="M148" s="83">
        <f>'bezirksw Umlage § 2 PLAN'!F148*'Umlage Gesamt § 2 PLAN'!$M$1</f>
        <v>3600.8120516577851</v>
      </c>
      <c r="N148" s="83">
        <f>'bezirksw Umlage § 2 PLAN'!G148*'Umlage Gesamt § 2 PLAN'!$N$1</f>
        <v>271891.32551135973</v>
      </c>
      <c r="O148" s="83">
        <f>'bezirksw Umlage § 2 PLAN'!H148*'Umlage Gesamt § 2 PLAN'!$O$1</f>
        <v>17598.140691330453</v>
      </c>
      <c r="P148" s="83">
        <f>'bezirksw Umlage § 2 PLAN'!I148*'Umlage Gesamt § 2 PLAN'!$P$1</f>
        <v>410433.82379761833</v>
      </c>
      <c r="Q148" s="83">
        <f>'bezirksw Umlage § 2 PLAN'!J148*'Umlage Gesamt § 2 PLAN'!$Q$1</f>
        <v>42138.976825584657</v>
      </c>
      <c r="R148" s="83">
        <f>'bezirksw Umlage § 2 PLAN'!K148*'Umlage Gesamt § 2 PLAN'!$R$1</f>
        <v>175594.54728121072</v>
      </c>
      <c r="S148" s="83">
        <f>'bezirksw Umlage § 2 PLAN'!L148*'Umlage Gesamt § 2 PLAN'!$S$1</f>
        <v>526.85565808466538</v>
      </c>
      <c r="T148" s="83">
        <f>'bezirksw Umlage § 2 PLAN'!M148*'Umlage Gesamt § 2 PLAN'!$T$1</f>
        <v>1021.4935241281821</v>
      </c>
      <c r="V148" s="83">
        <f t="shared" si="15"/>
        <v>4011.780412095246</v>
      </c>
      <c r="W148" s="83">
        <f t="shared" si="15"/>
        <v>303474.99516596092</v>
      </c>
      <c r="X148" s="83">
        <f t="shared" si="15"/>
        <v>19108.674687650695</v>
      </c>
      <c r="Y148" s="83">
        <f t="shared" si="14"/>
        <v>456759.28235970496</v>
      </c>
      <c r="Z148" s="83">
        <f t="shared" si="14"/>
        <v>50015.571572437424</v>
      </c>
      <c r="AA148" s="83">
        <f t="shared" si="14"/>
        <v>188628.78459017386</v>
      </c>
      <c r="AB148" s="83">
        <f t="shared" si="14"/>
        <v>752.2562121605639</v>
      </c>
      <c r="AC148" s="83">
        <f t="shared" si="11"/>
        <v>1165.6518510744338</v>
      </c>
      <c r="AE148" s="83">
        <f t="shared" si="13"/>
        <v>1023916.9968512581</v>
      </c>
      <c r="AF148" s="83">
        <f t="shared" si="16"/>
        <v>85326.416404271513</v>
      </c>
    </row>
    <row r="149" spans="1:32" x14ac:dyDescent="0.25">
      <c r="A149" s="82">
        <v>61625</v>
      </c>
      <c r="B149" s="82" t="s">
        <v>145</v>
      </c>
      <c r="C149" s="82" t="s">
        <v>145</v>
      </c>
      <c r="D149" s="83">
        <f>'landesw Umlage § 2 PLAN'!F149*'Umlage Gesamt § 2 PLAN'!$D$1</f>
        <v>1557.8610114106727</v>
      </c>
      <c r="E149" s="83">
        <f>'landesw Umlage § 2 PLAN'!G149*'Umlage Gesamt § 2 PLAN'!$E$1</f>
        <v>119724.46613603743</v>
      </c>
      <c r="F149" s="83">
        <f>'landesw Umlage § 2 PLAN'!H149*'Umlage Gesamt § 2 PLAN'!$F$1</f>
        <v>5725.9931561951862</v>
      </c>
      <c r="G149" s="83">
        <f>'landesw Umlage § 2 PLAN'!I149*'Umlage Gesamt § 2 PLAN'!$G$1</f>
        <v>175606.2818382773</v>
      </c>
      <c r="H149" s="83">
        <f>'landesw Umlage § 2 PLAN'!J149*'Umlage Gesamt § 2 PLAN'!$H$1</f>
        <v>29857.869948290896</v>
      </c>
      <c r="I149" s="83">
        <f>'landesw Umlage § 2 PLAN'!K149*'Umlage Gesamt § 2 PLAN'!$I$1</f>
        <v>49408.986364530749</v>
      </c>
      <c r="J149" s="83">
        <f>'landesw Umlage § 2 PLAN'!L149*'Umlage Gesamt § 2 PLAN'!$J$1</f>
        <v>854.42766146626616</v>
      </c>
      <c r="K149" s="83">
        <f>'landesw Umlage § 2 PLAN'!M149*'Umlage Gesamt § 2 PLAN'!$K$1</f>
        <v>546.46210910421951</v>
      </c>
      <c r="M149" s="83">
        <f>'bezirksw Umlage § 2 PLAN'!F149*'Umlage Gesamt § 2 PLAN'!$M$1</f>
        <v>13649.626698084881</v>
      </c>
      <c r="N149" s="83">
        <f>'bezirksw Umlage § 2 PLAN'!G149*'Umlage Gesamt § 2 PLAN'!$N$1</f>
        <v>1030660.5961199582</v>
      </c>
      <c r="O149" s="83">
        <f>'bezirksw Umlage § 2 PLAN'!H149*'Umlage Gesamt § 2 PLAN'!$O$1</f>
        <v>66709.410980350454</v>
      </c>
      <c r="P149" s="83">
        <f>'bezirksw Umlage § 2 PLAN'!I149*'Umlage Gesamt § 2 PLAN'!$P$1</f>
        <v>1555834.7391460761</v>
      </c>
      <c r="Q149" s="83">
        <f>'bezirksw Umlage § 2 PLAN'!J149*'Umlage Gesamt § 2 PLAN'!$Q$1</f>
        <v>159736.55243785123</v>
      </c>
      <c r="R149" s="83">
        <f>'bezirksw Umlage § 2 PLAN'!K149*'Umlage Gesamt § 2 PLAN'!$R$1</f>
        <v>665627.63793913508</v>
      </c>
      <c r="S149" s="83">
        <f>'bezirksw Umlage § 2 PLAN'!L149*'Umlage Gesamt § 2 PLAN'!$S$1</f>
        <v>1997.1559063513666</v>
      </c>
      <c r="T149" s="83">
        <f>'bezirksw Umlage § 2 PLAN'!M149*'Umlage Gesamt § 2 PLAN'!$T$1</f>
        <v>3872.1835738251316</v>
      </c>
      <c r="V149" s="83">
        <f t="shared" si="15"/>
        <v>15207.487709495554</v>
      </c>
      <c r="W149" s="83">
        <f t="shared" si="15"/>
        <v>1150385.0622559956</v>
      </c>
      <c r="X149" s="83">
        <f t="shared" si="15"/>
        <v>72435.404136545636</v>
      </c>
      <c r="Y149" s="83">
        <f t="shared" si="14"/>
        <v>1731441.0209843535</v>
      </c>
      <c r="Z149" s="83">
        <f t="shared" si="14"/>
        <v>189594.42238614213</v>
      </c>
      <c r="AA149" s="83">
        <f t="shared" si="14"/>
        <v>715036.62430366583</v>
      </c>
      <c r="AB149" s="83">
        <f t="shared" si="14"/>
        <v>2851.5835678176327</v>
      </c>
      <c r="AC149" s="83">
        <f t="shared" si="11"/>
        <v>4418.6456829293511</v>
      </c>
      <c r="AE149" s="83">
        <f t="shared" si="13"/>
        <v>3881370.2510269452</v>
      </c>
      <c r="AF149" s="83">
        <f t="shared" si="16"/>
        <v>323447.52091891208</v>
      </c>
    </row>
    <row r="150" spans="1:32" x14ac:dyDescent="0.25">
      <c r="A150" s="82">
        <v>61626</v>
      </c>
      <c r="B150" s="82" t="s">
        <v>151</v>
      </c>
      <c r="C150" s="82" t="s">
        <v>145</v>
      </c>
      <c r="D150" s="83">
        <f>'landesw Umlage § 2 PLAN'!F150*'Umlage Gesamt § 2 PLAN'!$D$1</f>
        <v>806.15915371323172</v>
      </c>
      <c r="E150" s="83">
        <f>'landesw Umlage § 2 PLAN'!G150*'Umlage Gesamt § 2 PLAN'!$E$1</f>
        <v>61954.804435087863</v>
      </c>
      <c r="F150" s="83">
        <f>'landesw Umlage § 2 PLAN'!H150*'Umlage Gesamt § 2 PLAN'!$F$1</f>
        <v>2963.0767848706455</v>
      </c>
      <c r="G150" s="83">
        <f>'landesw Umlage § 2 PLAN'!I150*'Umlage Gesamt § 2 PLAN'!$G$1</f>
        <v>90872.427332449661</v>
      </c>
      <c r="H150" s="83">
        <f>'landesw Umlage § 2 PLAN'!J150*'Umlage Gesamt § 2 PLAN'!$H$1</f>
        <v>15450.797595478625</v>
      </c>
      <c r="I150" s="83">
        <f>'landesw Umlage § 2 PLAN'!K150*'Umlage Gesamt § 2 PLAN'!$I$1</f>
        <v>25568.074649605955</v>
      </c>
      <c r="J150" s="83">
        <f>'landesw Umlage § 2 PLAN'!L150*'Umlage Gesamt § 2 PLAN'!$J$1</f>
        <v>442.14771114471569</v>
      </c>
      <c r="K150" s="83">
        <f>'landesw Umlage § 2 PLAN'!M150*'Umlage Gesamt § 2 PLAN'!$K$1</f>
        <v>282.78224320723712</v>
      </c>
      <c r="M150" s="83">
        <f>'bezirksw Umlage § 2 PLAN'!F150*'Umlage Gesamt § 2 PLAN'!$M$1</f>
        <v>7063.3846195723945</v>
      </c>
      <c r="N150" s="83">
        <f>'bezirksw Umlage § 2 PLAN'!G150*'Umlage Gesamt § 2 PLAN'!$N$1</f>
        <v>533344.41766487621</v>
      </c>
      <c r="O150" s="83">
        <f>'bezirksw Umlage § 2 PLAN'!H150*'Umlage Gesamt § 2 PLAN'!$O$1</f>
        <v>34520.667701883191</v>
      </c>
      <c r="P150" s="83">
        <f>'bezirksw Umlage § 2 PLAN'!I150*'Umlage Gesamt § 2 PLAN'!$P$1</f>
        <v>805110.60193482845</v>
      </c>
      <c r="Q150" s="83">
        <f>'bezirksw Umlage § 2 PLAN'!J150*'Umlage Gesamt § 2 PLAN'!$Q$1</f>
        <v>82660.187903259051</v>
      </c>
      <c r="R150" s="83">
        <f>'bezirksw Umlage § 2 PLAN'!K150*'Umlage Gesamt § 2 PLAN'!$R$1</f>
        <v>344447.80975887406</v>
      </c>
      <c r="S150" s="83">
        <f>'bezirksw Umlage § 2 PLAN'!L150*'Umlage Gesamt § 2 PLAN'!$S$1</f>
        <v>1033.4846969690136</v>
      </c>
      <c r="T150" s="83">
        <f>'bezirksw Umlage § 2 PLAN'!M150*'Umlage Gesamt § 2 PLAN'!$T$1</f>
        <v>2003.7706894471162</v>
      </c>
      <c r="V150" s="83">
        <f t="shared" si="15"/>
        <v>7869.5437732856262</v>
      </c>
      <c r="W150" s="83">
        <f t="shared" si="15"/>
        <v>595299.22209996404</v>
      </c>
      <c r="X150" s="83">
        <f t="shared" si="15"/>
        <v>37483.744486753836</v>
      </c>
      <c r="Y150" s="83">
        <f t="shared" si="14"/>
        <v>895983.02926727815</v>
      </c>
      <c r="Z150" s="83">
        <f t="shared" si="14"/>
        <v>98110.985498737675</v>
      </c>
      <c r="AA150" s="83">
        <f t="shared" si="14"/>
        <v>370015.88440848002</v>
      </c>
      <c r="AB150" s="83">
        <f t="shared" si="14"/>
        <v>1475.6324081137293</v>
      </c>
      <c r="AC150" s="83">
        <f t="shared" si="11"/>
        <v>2286.5529326543533</v>
      </c>
      <c r="AE150" s="83">
        <f t="shared" si="13"/>
        <v>2008524.5948752672</v>
      </c>
      <c r="AF150" s="83">
        <f t="shared" si="16"/>
        <v>167377.04957293894</v>
      </c>
    </row>
    <row r="151" spans="1:32" x14ac:dyDescent="0.25">
      <c r="A151" s="82">
        <v>61627</v>
      </c>
      <c r="B151" s="82" t="s">
        <v>152</v>
      </c>
      <c r="C151" s="82" t="s">
        <v>145</v>
      </c>
      <c r="D151" s="83">
        <f>'landesw Umlage § 2 PLAN'!F151*'Umlage Gesamt § 2 PLAN'!$D$1</f>
        <v>226.6197329435426</v>
      </c>
      <c r="E151" s="83">
        <f>'landesw Umlage § 2 PLAN'!G151*'Umlage Gesamt § 2 PLAN'!$E$1</f>
        <v>17416.140685097791</v>
      </c>
      <c r="F151" s="83">
        <f>'landesw Umlage § 2 PLAN'!H151*'Umlage Gesamt § 2 PLAN'!$F$1</f>
        <v>832.95173984647283</v>
      </c>
      <c r="G151" s="83">
        <f>'landesw Umlage § 2 PLAN'!I151*'Umlage Gesamt § 2 PLAN'!$G$1</f>
        <v>25545.185611496228</v>
      </c>
      <c r="H151" s="83">
        <f>'landesw Umlage § 2 PLAN'!J151*'Umlage Gesamt § 2 PLAN'!$H$1</f>
        <v>4343.3800989843257</v>
      </c>
      <c r="I151" s="83">
        <f>'landesw Umlage § 2 PLAN'!K151*'Umlage Gesamt § 2 PLAN'!$I$1</f>
        <v>7187.4520338640177</v>
      </c>
      <c r="J151" s="83">
        <f>'landesw Umlage § 2 PLAN'!L151*'Umlage Gesamt § 2 PLAN'!$J$1</f>
        <v>124.2923258511522</v>
      </c>
      <c r="K151" s="83">
        <f>'landesw Umlage § 2 PLAN'!M151*'Umlage Gesamt § 2 PLAN'!$K$1</f>
        <v>79.493033282105571</v>
      </c>
      <c r="M151" s="83">
        <f>'bezirksw Umlage § 2 PLAN'!F151*'Umlage Gesamt § 2 PLAN'!$M$1</f>
        <v>1985.5909702098684</v>
      </c>
      <c r="N151" s="83">
        <f>'bezirksw Umlage § 2 PLAN'!G151*'Umlage Gesamt § 2 PLAN'!$N$1</f>
        <v>149928.66971915364</v>
      </c>
      <c r="O151" s="83">
        <f>'bezirksw Umlage § 2 PLAN'!H151*'Umlage Gesamt § 2 PLAN'!$O$1</f>
        <v>9704.1191675364626</v>
      </c>
      <c r="P151" s="83">
        <f>'bezirksw Umlage § 2 PLAN'!I151*'Umlage Gesamt § 2 PLAN'!$P$1</f>
        <v>226324.97411967424</v>
      </c>
      <c r="Q151" s="83">
        <f>'bezirksw Umlage § 2 PLAN'!J151*'Umlage Gesamt § 2 PLAN'!$Q$1</f>
        <v>23236.639590850751</v>
      </c>
      <c r="R151" s="83">
        <f>'bezirksw Umlage § 2 PLAN'!K151*'Umlage Gesamt § 2 PLAN'!$R$1</f>
        <v>96827.866186223779</v>
      </c>
      <c r="S151" s="83">
        <f>'bezirksw Umlage § 2 PLAN'!L151*'Umlage Gesamt § 2 PLAN'!$S$1</f>
        <v>290.52331037807551</v>
      </c>
      <c r="T151" s="83">
        <f>'bezirksw Umlage § 2 PLAN'!M151*'Umlage Gesamt § 2 PLAN'!$T$1</f>
        <v>563.28080681216807</v>
      </c>
      <c r="V151" s="83">
        <f t="shared" si="15"/>
        <v>2212.210703153411</v>
      </c>
      <c r="W151" s="83">
        <f t="shared" si="15"/>
        <v>167344.81040425142</v>
      </c>
      <c r="X151" s="83">
        <f t="shared" si="15"/>
        <v>10537.070907382935</v>
      </c>
      <c r="Y151" s="83">
        <f t="shared" si="14"/>
        <v>251870.15973117045</v>
      </c>
      <c r="Z151" s="83">
        <f t="shared" si="14"/>
        <v>27580.019689835077</v>
      </c>
      <c r="AA151" s="83">
        <f t="shared" si="14"/>
        <v>104015.31822008779</v>
      </c>
      <c r="AB151" s="83">
        <f t="shared" si="14"/>
        <v>414.81563622922772</v>
      </c>
      <c r="AC151" s="83">
        <f t="shared" si="11"/>
        <v>642.77384009427362</v>
      </c>
      <c r="AE151" s="83">
        <f t="shared" si="13"/>
        <v>564617.1791322045</v>
      </c>
      <c r="AF151" s="83">
        <f t="shared" si="16"/>
        <v>47051.431594350375</v>
      </c>
    </row>
    <row r="152" spans="1:32" x14ac:dyDescent="0.25">
      <c r="A152" s="82">
        <v>61628</v>
      </c>
      <c r="B152" s="82" t="s">
        <v>153</v>
      </c>
      <c r="C152" s="82" t="s">
        <v>145</v>
      </c>
      <c r="D152" s="83">
        <f>'landesw Umlage § 2 PLAN'!F152*'Umlage Gesamt § 2 PLAN'!$D$1</f>
        <v>187.3532843629286</v>
      </c>
      <c r="E152" s="83">
        <f>'landesw Umlage § 2 PLAN'!G152*'Umlage Gesamt § 2 PLAN'!$E$1</f>
        <v>14398.442341703736</v>
      </c>
      <c r="F152" s="83">
        <f>'landesw Umlage § 2 PLAN'!H152*'Umlage Gesamt § 2 PLAN'!$F$1</f>
        <v>688.62601746570056</v>
      </c>
      <c r="G152" s="83">
        <f>'landesw Umlage § 2 PLAN'!I152*'Umlage Gesamt § 2 PLAN'!$G$1</f>
        <v>21118.965951507704</v>
      </c>
      <c r="H152" s="83">
        <f>'landesw Umlage § 2 PLAN'!J152*'Umlage Gesamt § 2 PLAN'!$H$1</f>
        <v>3590.8017197426607</v>
      </c>
      <c r="I152" s="83">
        <f>'landesw Umlage § 2 PLAN'!K152*'Umlage Gesamt § 2 PLAN'!$I$1</f>
        <v>5942.0807149256916</v>
      </c>
      <c r="J152" s="83">
        <f>'landesw Umlage § 2 PLAN'!L152*'Umlage Gesamt § 2 PLAN'!$J$1</f>
        <v>102.7561685244861</v>
      </c>
      <c r="K152" s="83">
        <f>'landesw Umlage § 2 PLAN'!M152*'Umlage Gesamt § 2 PLAN'!$K$1</f>
        <v>65.719258759714506</v>
      </c>
      <c r="M152" s="83">
        <f>'bezirksw Umlage § 2 PLAN'!F152*'Umlage Gesamt § 2 PLAN'!$M$1</f>
        <v>1641.5472070248636</v>
      </c>
      <c r="N152" s="83">
        <f>'bezirksw Umlage § 2 PLAN'!G152*'Umlage Gesamt § 2 PLAN'!$N$1</f>
        <v>123950.49772230607</v>
      </c>
      <c r="O152" s="83">
        <f>'bezirksw Umlage § 2 PLAN'!H152*'Umlage Gesamt § 2 PLAN'!$O$1</f>
        <v>8022.6844073642287</v>
      </c>
      <c r="P152" s="83">
        <f>'bezirksw Umlage § 2 PLAN'!I152*'Umlage Gesamt § 2 PLAN'!$P$1</f>
        <v>187109.59846219351</v>
      </c>
      <c r="Q152" s="83">
        <f>'bezirksw Umlage § 2 PLAN'!J152*'Umlage Gesamt § 2 PLAN'!$Q$1</f>
        <v>19210.422183262021</v>
      </c>
      <c r="R152" s="83">
        <f>'bezirksw Umlage § 2 PLAN'!K152*'Umlage Gesamt § 2 PLAN'!$R$1</f>
        <v>80050.48153667459</v>
      </c>
      <c r="S152" s="83">
        <f>'bezirksw Umlage § 2 PLAN'!L152*'Umlage Gesamt § 2 PLAN'!$S$1</f>
        <v>240.18427555416423</v>
      </c>
      <c r="T152" s="83">
        <f>'bezirksw Umlage § 2 PLAN'!M152*'Umlage Gesamt § 2 PLAN'!$T$1</f>
        <v>465.68102346652711</v>
      </c>
      <c r="V152" s="83">
        <f t="shared" si="15"/>
        <v>1828.9004913877923</v>
      </c>
      <c r="W152" s="83">
        <f t="shared" si="15"/>
        <v>138348.9400640098</v>
      </c>
      <c r="X152" s="83">
        <f t="shared" si="15"/>
        <v>8711.3104248299296</v>
      </c>
      <c r="Y152" s="83">
        <f t="shared" si="14"/>
        <v>208228.56441370121</v>
      </c>
      <c r="Z152" s="83">
        <f t="shared" si="14"/>
        <v>22801.22390300468</v>
      </c>
      <c r="AA152" s="83">
        <f t="shared" si="14"/>
        <v>85992.562251600277</v>
      </c>
      <c r="AB152" s="83">
        <f t="shared" si="14"/>
        <v>342.94044407865033</v>
      </c>
      <c r="AC152" s="83">
        <f t="shared" si="11"/>
        <v>531.40028222624164</v>
      </c>
      <c r="AE152" s="83">
        <f t="shared" si="13"/>
        <v>466785.84227483853</v>
      </c>
      <c r="AF152" s="83">
        <f t="shared" si="16"/>
        <v>38898.82018956988</v>
      </c>
    </row>
    <row r="153" spans="1:32" x14ac:dyDescent="0.25">
      <c r="A153" s="82">
        <v>61629</v>
      </c>
      <c r="B153" s="82" t="s">
        <v>154</v>
      </c>
      <c r="C153" s="82" t="s">
        <v>145</v>
      </c>
      <c r="D153" s="83">
        <f>'landesw Umlage § 2 PLAN'!F153*'Umlage Gesamt § 2 PLAN'!$D$1</f>
        <v>135.39445837126269</v>
      </c>
      <c r="E153" s="83">
        <f>'landesw Umlage § 2 PLAN'!G153*'Umlage Gesamt § 2 PLAN'!$E$1</f>
        <v>10405.311595543997</v>
      </c>
      <c r="F153" s="83">
        <f>'landesw Umlage § 2 PLAN'!H153*'Umlage Gesamt § 2 PLAN'!$F$1</f>
        <v>497.64885079098593</v>
      </c>
      <c r="G153" s="83">
        <f>'landesw Umlage § 2 PLAN'!I153*'Umlage Gesamt § 2 PLAN'!$G$1</f>
        <v>15262.027383659301</v>
      </c>
      <c r="H153" s="83">
        <f>'landesw Umlage § 2 PLAN'!J153*'Umlage Gesamt § 2 PLAN'!$H$1</f>
        <v>2594.9620024881456</v>
      </c>
      <c r="I153" s="83">
        <f>'landesw Umlage § 2 PLAN'!K153*'Umlage Gesamt § 2 PLAN'!$I$1</f>
        <v>4294.1590414674356</v>
      </c>
      <c r="J153" s="83">
        <f>'landesw Umlage § 2 PLAN'!L153*'Umlage Gesamt § 2 PLAN'!$J$1</f>
        <v>74.258723720734849</v>
      </c>
      <c r="K153" s="83">
        <f>'landesw Umlage § 2 PLAN'!M153*'Umlage Gesamt § 2 PLAN'!$K$1</f>
        <v>47.493287745603297</v>
      </c>
      <c r="M153" s="83">
        <f>'bezirksw Umlage § 2 PLAN'!F153*'Umlage Gesamt § 2 PLAN'!$M$1</f>
        <v>1186.2956966126615</v>
      </c>
      <c r="N153" s="83">
        <f>'bezirksw Umlage § 2 PLAN'!G153*'Umlage Gesamt § 2 PLAN'!$N$1</f>
        <v>89575.213805436448</v>
      </c>
      <c r="O153" s="83">
        <f>'bezirksw Umlage § 2 PLAN'!H153*'Umlage Gesamt § 2 PLAN'!$O$1</f>
        <v>5797.7473611537334</v>
      </c>
      <c r="P153" s="83">
        <f>'bezirksw Umlage § 2 PLAN'!I153*'Umlage Gesamt § 2 PLAN'!$P$1</f>
        <v>135218.35406300394</v>
      </c>
      <c r="Q153" s="83">
        <f>'bezirksw Umlage § 2 PLAN'!J153*'Umlage Gesamt § 2 PLAN'!$Q$1</f>
        <v>13882.781481148699</v>
      </c>
      <c r="R153" s="83">
        <f>'bezirksw Umlage § 2 PLAN'!K153*'Umlage Gesamt § 2 PLAN'!$R$1</f>
        <v>57850.021828394492</v>
      </c>
      <c r="S153" s="83">
        <f>'bezirksw Umlage § 2 PLAN'!L153*'Umlage Gesamt § 2 PLAN'!$S$1</f>
        <v>173.57379139911572</v>
      </c>
      <c r="T153" s="83">
        <f>'bezirksw Umlage § 2 PLAN'!M153*'Umlage Gesamt § 2 PLAN'!$T$1</f>
        <v>336.53335814432864</v>
      </c>
      <c r="V153" s="83">
        <f t="shared" si="15"/>
        <v>1321.6901549839242</v>
      </c>
      <c r="W153" s="83">
        <f t="shared" si="15"/>
        <v>99980.525400980448</v>
      </c>
      <c r="X153" s="83">
        <f t="shared" si="15"/>
        <v>6295.3962119447197</v>
      </c>
      <c r="Y153" s="83">
        <f t="shared" si="14"/>
        <v>150480.38144666323</v>
      </c>
      <c r="Z153" s="83">
        <f t="shared" si="14"/>
        <v>16477.743483636845</v>
      </c>
      <c r="AA153" s="83">
        <f t="shared" si="14"/>
        <v>62144.180869861928</v>
      </c>
      <c r="AB153" s="83">
        <f t="shared" si="14"/>
        <v>247.83251511985057</v>
      </c>
      <c r="AC153" s="83">
        <f t="shared" si="11"/>
        <v>384.02664588993196</v>
      </c>
      <c r="AE153" s="83">
        <f t="shared" si="13"/>
        <v>337331.77672908083</v>
      </c>
      <c r="AF153" s="83">
        <f t="shared" si="16"/>
        <v>28110.981394090068</v>
      </c>
    </row>
    <row r="154" spans="1:32" x14ac:dyDescent="0.25">
      <c r="A154" s="82">
        <v>61630</v>
      </c>
      <c r="B154" s="82" t="s">
        <v>155</v>
      </c>
      <c r="C154" s="82" t="s">
        <v>145</v>
      </c>
      <c r="D154" s="83">
        <f>'landesw Umlage § 2 PLAN'!F154*'Umlage Gesamt § 2 PLAN'!$D$1</f>
        <v>203.64320452713159</v>
      </c>
      <c r="E154" s="83">
        <f>'landesw Umlage § 2 PLAN'!G154*'Umlage Gesamt § 2 PLAN'!$E$1</f>
        <v>15650.352480524041</v>
      </c>
      <c r="F154" s="83">
        <f>'landesw Umlage § 2 PLAN'!H154*'Umlage Gesamt § 2 PLAN'!$F$1</f>
        <v>748.50040336533175</v>
      </c>
      <c r="G154" s="83">
        <f>'landesw Umlage § 2 PLAN'!I154*'Umlage Gesamt § 2 PLAN'!$G$1</f>
        <v>22955.209551241758</v>
      </c>
      <c r="H154" s="83">
        <f>'landesw Umlage § 2 PLAN'!J154*'Umlage Gesamt § 2 PLAN'!$H$1</f>
        <v>3903.0133446361974</v>
      </c>
      <c r="I154" s="83">
        <f>'landesw Umlage § 2 PLAN'!K154*'Umlage Gesamt § 2 PLAN'!$I$1</f>
        <v>6458.7304271767071</v>
      </c>
      <c r="J154" s="83">
        <f>'landesw Umlage § 2 PLAN'!L154*'Umlage Gesamt § 2 PLAN'!$J$1</f>
        <v>111.69057171541559</v>
      </c>
      <c r="K154" s="83">
        <f>'landesw Umlage § 2 PLAN'!M154*'Umlage Gesamt § 2 PLAN'!$K$1</f>
        <v>71.43339119185552</v>
      </c>
      <c r="M154" s="83">
        <f>'bezirksw Umlage § 2 PLAN'!F154*'Umlage Gesamt § 2 PLAN'!$M$1</f>
        <v>1784.2758121792046</v>
      </c>
      <c r="N154" s="83">
        <f>'bezirksw Umlage § 2 PLAN'!G154*'Umlage Gesamt § 2 PLAN'!$N$1</f>
        <v>134727.69716706331</v>
      </c>
      <c r="O154" s="83">
        <f>'bezirksw Umlage § 2 PLAN'!H154*'Umlage Gesamt § 2 PLAN'!$O$1</f>
        <v>8720.2376365107084</v>
      </c>
      <c r="P154" s="83">
        <f>'bezirksw Umlage § 2 PLAN'!I154*'Umlage Gesamt § 2 PLAN'!$P$1</f>
        <v>203378.33071991484</v>
      </c>
      <c r="Q154" s="83">
        <f>'bezirksw Umlage § 2 PLAN'!J154*'Umlage Gesamt § 2 PLAN'!$Q$1</f>
        <v>20880.722465160325</v>
      </c>
      <c r="R154" s="83">
        <f>'bezirksw Umlage § 2 PLAN'!K154*'Umlage Gesamt § 2 PLAN'!$R$1</f>
        <v>87010.67952718529</v>
      </c>
      <c r="S154" s="83">
        <f>'bezirksw Umlage § 2 PLAN'!L154*'Umlage Gesamt § 2 PLAN'!$S$1</f>
        <v>261.06772409779944</v>
      </c>
      <c r="T154" s="83">
        <f>'bezirksw Umlage § 2 PLAN'!M154*'Umlage Gesamt § 2 PLAN'!$T$1</f>
        <v>506.17087513925861</v>
      </c>
      <c r="V154" s="83">
        <f t="shared" si="15"/>
        <v>1987.9190167063362</v>
      </c>
      <c r="W154" s="83">
        <f t="shared" si="15"/>
        <v>150378.04964758735</v>
      </c>
      <c r="X154" s="83">
        <f t="shared" si="15"/>
        <v>9468.7380398760397</v>
      </c>
      <c r="Y154" s="83">
        <f t="shared" si="14"/>
        <v>226333.54027115658</v>
      </c>
      <c r="Z154" s="83">
        <f t="shared" si="14"/>
        <v>24783.735809796523</v>
      </c>
      <c r="AA154" s="83">
        <f t="shared" si="14"/>
        <v>93469.409954361996</v>
      </c>
      <c r="AB154" s="83">
        <f t="shared" si="14"/>
        <v>372.758295813215</v>
      </c>
      <c r="AC154" s="83">
        <f t="shared" si="11"/>
        <v>577.6042663311141</v>
      </c>
      <c r="AE154" s="83">
        <f t="shared" si="13"/>
        <v>507371.75530162925</v>
      </c>
      <c r="AF154" s="83">
        <f t="shared" si="16"/>
        <v>42280.979608469104</v>
      </c>
    </row>
    <row r="155" spans="1:32" x14ac:dyDescent="0.25">
      <c r="A155" s="82">
        <v>61631</v>
      </c>
      <c r="B155" s="82" t="s">
        <v>156</v>
      </c>
      <c r="C155" s="82" t="s">
        <v>145</v>
      </c>
      <c r="D155" s="83">
        <f>'landesw Umlage § 2 PLAN'!F155*'Umlage Gesamt § 2 PLAN'!$D$1</f>
        <v>1666.4639069517282</v>
      </c>
      <c r="E155" s="83">
        <f>'landesw Umlage § 2 PLAN'!G155*'Umlage Gesamt § 2 PLAN'!$E$1</f>
        <v>128070.79715930809</v>
      </c>
      <c r="F155" s="83">
        <f>'landesw Umlage § 2 PLAN'!H155*'Umlage Gesamt § 2 PLAN'!$F$1</f>
        <v>6125.1683278287319</v>
      </c>
      <c r="G155" s="83">
        <f>'landesw Umlage § 2 PLAN'!I155*'Umlage Gesamt § 2 PLAN'!$G$1</f>
        <v>187848.29222504867</v>
      </c>
      <c r="H155" s="83">
        <f>'landesw Umlage § 2 PLAN'!J155*'Umlage Gesamt § 2 PLAN'!$H$1</f>
        <v>31939.346477532985</v>
      </c>
      <c r="I155" s="83">
        <f>'landesw Umlage § 2 PLAN'!K155*'Umlage Gesamt § 2 PLAN'!$I$1</f>
        <v>52853.426494704865</v>
      </c>
      <c r="J155" s="83">
        <f>'landesw Umlage § 2 PLAN'!L155*'Umlage Gesamt § 2 PLAN'!$J$1</f>
        <v>913.99222941291703</v>
      </c>
      <c r="K155" s="83">
        <f>'landesw Umlage § 2 PLAN'!M155*'Umlage Gesamt § 2 PLAN'!$K$1</f>
        <v>584.55752770542722</v>
      </c>
      <c r="M155" s="83">
        <f>'bezirksw Umlage § 2 PLAN'!F155*'Umlage Gesamt § 2 PLAN'!$M$1</f>
        <v>14601.180765879533</v>
      </c>
      <c r="N155" s="83">
        <f>'bezirksw Umlage § 2 PLAN'!G155*'Umlage Gesamt § 2 PLAN'!$N$1</f>
        <v>1102510.8601928363</v>
      </c>
      <c r="O155" s="83">
        <f>'bezirksw Umlage § 2 PLAN'!H155*'Umlage Gesamt § 2 PLAN'!$O$1</f>
        <v>71359.912622819829</v>
      </c>
      <c r="P155" s="83">
        <f>'bezirksw Umlage § 2 PLAN'!I155*'Umlage Gesamt § 2 PLAN'!$P$1</f>
        <v>1664296.3775188234</v>
      </c>
      <c r="Q155" s="83">
        <f>'bezirksw Umlage § 2 PLAN'!J155*'Umlage Gesamt § 2 PLAN'!$Q$1</f>
        <v>170872.23912070075</v>
      </c>
      <c r="R155" s="83">
        <f>'bezirksw Umlage § 2 PLAN'!K155*'Umlage Gesamt § 2 PLAN'!$R$1</f>
        <v>712030.42246410635</v>
      </c>
      <c r="S155" s="83">
        <f>'bezirksw Umlage § 2 PLAN'!L155*'Umlage Gesamt § 2 PLAN'!$S$1</f>
        <v>2136.3832910076371</v>
      </c>
      <c r="T155" s="83">
        <f>'bezirksw Umlage § 2 PLAN'!M155*'Umlage Gesamt § 2 PLAN'!$T$1</f>
        <v>4142.1244383205621</v>
      </c>
      <c r="V155" s="83">
        <f t="shared" si="15"/>
        <v>16267.644672831262</v>
      </c>
      <c r="W155" s="83">
        <f t="shared" si="15"/>
        <v>1230581.6573521444</v>
      </c>
      <c r="X155" s="83">
        <f t="shared" si="15"/>
        <v>77485.080950648568</v>
      </c>
      <c r="Y155" s="83">
        <f t="shared" si="14"/>
        <v>1852144.669743872</v>
      </c>
      <c r="Z155" s="83">
        <f t="shared" si="14"/>
        <v>202811.58559823374</v>
      </c>
      <c r="AA155" s="83">
        <f t="shared" si="14"/>
        <v>764883.84895881126</v>
      </c>
      <c r="AB155" s="83">
        <f t="shared" si="14"/>
        <v>3050.375520420554</v>
      </c>
      <c r="AC155" s="83">
        <f t="shared" si="11"/>
        <v>4726.6819660259898</v>
      </c>
      <c r="AE155" s="83">
        <f t="shared" si="13"/>
        <v>4151951.5447629876</v>
      </c>
      <c r="AF155" s="83">
        <f t="shared" si="16"/>
        <v>345995.96206358232</v>
      </c>
    </row>
    <row r="156" spans="1:32" x14ac:dyDescent="0.25">
      <c r="A156" s="82">
        <v>61632</v>
      </c>
      <c r="B156" s="82" t="s">
        <v>157</v>
      </c>
      <c r="C156" s="82" t="s">
        <v>145</v>
      </c>
      <c r="D156" s="83">
        <f>'landesw Umlage § 2 PLAN'!F156*'Umlage Gesamt § 2 PLAN'!$D$1</f>
        <v>365.68079994750963</v>
      </c>
      <c r="E156" s="83">
        <f>'landesw Umlage § 2 PLAN'!G156*'Umlage Gesamt § 2 PLAN'!$E$1</f>
        <v>28103.237855776508</v>
      </c>
      <c r="F156" s="83">
        <f>'landesw Umlage § 2 PLAN'!H156*'Umlage Gesamt § 2 PLAN'!$F$1</f>
        <v>1344.0773872088678</v>
      </c>
      <c r="G156" s="83">
        <f>'landesw Umlage § 2 PLAN'!I156*'Umlage Gesamt § 2 PLAN'!$G$1</f>
        <v>41220.522978670873</v>
      </c>
      <c r="H156" s="83">
        <f>'landesw Umlage § 2 PLAN'!J156*'Umlage Gesamt § 2 PLAN'!$H$1</f>
        <v>7008.6161008245917</v>
      </c>
      <c r="I156" s="83">
        <f>'landesw Umlage § 2 PLAN'!K156*'Umlage Gesamt § 2 PLAN'!$I$1</f>
        <v>11597.900920581071</v>
      </c>
      <c r="J156" s="83">
        <f>'landesw Umlage § 2 PLAN'!L156*'Umlage Gesamt § 2 PLAN'!$J$1</f>
        <v>200.56204530039349</v>
      </c>
      <c r="K156" s="83">
        <f>'landesw Umlage § 2 PLAN'!M156*'Umlage Gesamt § 2 PLAN'!$K$1</f>
        <v>128.27248370333356</v>
      </c>
      <c r="M156" s="83">
        <f>'bezirksw Umlage § 2 PLAN'!F156*'Umlage Gesamt § 2 PLAN'!$M$1</f>
        <v>3204.0126644037073</v>
      </c>
      <c r="N156" s="83">
        <f>'bezirksw Umlage § 2 PLAN'!G156*'Umlage Gesamt § 2 PLAN'!$N$1</f>
        <v>241929.66413752144</v>
      </c>
      <c r="O156" s="83">
        <f>'bezirksw Umlage § 2 PLAN'!H156*'Umlage Gesamt § 2 PLAN'!$O$1</f>
        <v>15658.874952671287</v>
      </c>
      <c r="P156" s="83">
        <f>'bezirksw Umlage § 2 PLAN'!I156*'Umlage Gesamt § 2 PLAN'!$P$1</f>
        <v>365205.1677459192</v>
      </c>
      <c r="Q156" s="83">
        <f>'bezirksw Umlage § 2 PLAN'!J156*'Umlage Gesamt § 2 PLAN'!$Q$1</f>
        <v>37495.379785798126</v>
      </c>
      <c r="R156" s="83">
        <f>'bezirksw Umlage § 2 PLAN'!K156*'Umlage Gesamt § 2 PLAN'!$R$1</f>
        <v>156244.52074087429</v>
      </c>
      <c r="S156" s="83">
        <f>'bezirksw Umlage § 2 PLAN'!L156*'Umlage Gesamt § 2 PLAN'!$S$1</f>
        <v>468.79764247591095</v>
      </c>
      <c r="T156" s="83">
        <f>'bezirksw Umlage § 2 PLAN'!M156*'Umlage Gesamt § 2 PLAN'!$T$1</f>
        <v>908.92780321768339</v>
      </c>
      <c r="V156" s="83">
        <f t="shared" si="15"/>
        <v>3569.6934643512168</v>
      </c>
      <c r="W156" s="83">
        <f t="shared" si="15"/>
        <v>270032.90199329797</v>
      </c>
      <c r="X156" s="83">
        <f t="shared" si="15"/>
        <v>17002.952339880154</v>
      </c>
      <c r="Y156" s="83">
        <f t="shared" si="14"/>
        <v>406425.69072459009</v>
      </c>
      <c r="Z156" s="83">
        <f t="shared" si="14"/>
        <v>44503.995886622717</v>
      </c>
      <c r="AA156" s="83">
        <f t="shared" si="14"/>
        <v>167842.42166145536</v>
      </c>
      <c r="AB156" s="83">
        <f t="shared" si="14"/>
        <v>669.35968777630444</v>
      </c>
      <c r="AC156" s="83">
        <f t="shared" si="11"/>
        <v>1037.2002869210169</v>
      </c>
      <c r="AE156" s="83">
        <f t="shared" si="13"/>
        <v>911084.21604489477</v>
      </c>
      <c r="AF156" s="83">
        <f t="shared" si="16"/>
        <v>75923.684670407893</v>
      </c>
    </row>
    <row r="157" spans="1:32" x14ac:dyDescent="0.25">
      <c r="A157" s="82">
        <v>61633</v>
      </c>
      <c r="B157" s="82" t="s">
        <v>158</v>
      </c>
      <c r="C157" s="82" t="s">
        <v>145</v>
      </c>
      <c r="D157" s="83">
        <f>'landesw Umlage § 2 PLAN'!F157*'Umlage Gesamt § 2 PLAN'!$D$1</f>
        <v>612.711136381904</v>
      </c>
      <c r="E157" s="83">
        <f>'landesw Umlage § 2 PLAN'!G157*'Umlage Gesamt § 2 PLAN'!$E$1</f>
        <v>47087.970725002328</v>
      </c>
      <c r="F157" s="83">
        <f>'landesw Umlage § 2 PLAN'!H157*'Umlage Gesamt § 2 PLAN'!$F$1</f>
        <v>2252.0492829270133</v>
      </c>
      <c r="G157" s="83">
        <f>'landesw Umlage § 2 PLAN'!I157*'Umlage Gesamt § 2 PLAN'!$G$1</f>
        <v>69066.44669379179</v>
      </c>
      <c r="H157" s="83">
        <f>'landesw Umlage § 2 PLAN'!J157*'Umlage Gesamt § 2 PLAN'!$H$1</f>
        <v>11743.184592182986</v>
      </c>
      <c r="I157" s="83">
        <f>'landesw Umlage § 2 PLAN'!K157*'Umlage Gesamt § 2 PLAN'!$I$1</f>
        <v>19432.693906034954</v>
      </c>
      <c r="J157" s="83">
        <f>'landesw Umlage § 2 PLAN'!L157*'Umlage Gesamt § 2 PLAN'!$J$1</f>
        <v>336.04881281358587</v>
      </c>
      <c r="K157" s="83">
        <f>'landesw Umlage § 2 PLAN'!M157*'Umlage Gesamt § 2 PLAN'!$K$1</f>
        <v>214.9250911387206</v>
      </c>
      <c r="M157" s="83">
        <f>'bezirksw Umlage § 2 PLAN'!F157*'Umlage Gesamt § 2 PLAN'!$M$1</f>
        <v>5368.4367373693085</v>
      </c>
      <c r="N157" s="83">
        <f>'bezirksw Umlage § 2 PLAN'!G157*'Umlage Gesamt § 2 PLAN'!$N$1</f>
        <v>405361.72382982838</v>
      </c>
      <c r="O157" s="83">
        <f>'bezirksw Umlage § 2 PLAN'!H157*'Umlage Gesamt § 2 PLAN'!$O$1</f>
        <v>26236.999777102181</v>
      </c>
      <c r="P157" s="83">
        <f>'bezirksw Umlage § 2 PLAN'!I157*'Umlage Gesamt § 2 PLAN'!$P$1</f>
        <v>611914.19777649152</v>
      </c>
      <c r="Q157" s="83">
        <f>'bezirksw Umlage § 2 PLAN'!J157*'Umlage Gesamt § 2 PLAN'!$Q$1</f>
        <v>62824.837292319251</v>
      </c>
      <c r="R157" s="83">
        <f>'bezirksw Umlage § 2 PLAN'!K157*'Umlage Gesamt § 2 PLAN'!$R$1</f>
        <v>261793.23024432419</v>
      </c>
      <c r="S157" s="83">
        <f>'bezirksw Umlage § 2 PLAN'!L157*'Umlage Gesamt § 2 PLAN'!$S$1</f>
        <v>785.48705946771997</v>
      </c>
      <c r="T157" s="83">
        <f>'bezirksw Umlage § 2 PLAN'!M157*'Umlage Gesamt § 2 PLAN'!$T$1</f>
        <v>1522.9407376010829</v>
      </c>
      <c r="V157" s="83">
        <f t="shared" si="15"/>
        <v>5981.1478737512125</v>
      </c>
      <c r="W157" s="83">
        <f t="shared" si="15"/>
        <v>452449.69455483073</v>
      </c>
      <c r="X157" s="83">
        <f t="shared" si="15"/>
        <v>28489.049060029196</v>
      </c>
      <c r="Y157" s="83">
        <f t="shared" si="14"/>
        <v>680980.6444702833</v>
      </c>
      <c r="Z157" s="83">
        <f t="shared" si="14"/>
        <v>74568.021884502232</v>
      </c>
      <c r="AA157" s="83">
        <f t="shared" si="14"/>
        <v>281225.92415035912</v>
      </c>
      <c r="AB157" s="83">
        <f t="shared" si="14"/>
        <v>1121.5358722813057</v>
      </c>
      <c r="AC157" s="83">
        <f t="shared" si="11"/>
        <v>1737.8658287398034</v>
      </c>
      <c r="AE157" s="83">
        <f t="shared" si="13"/>
        <v>1526553.8836947768</v>
      </c>
      <c r="AF157" s="83">
        <f t="shared" si="16"/>
        <v>127212.8236412314</v>
      </c>
    </row>
    <row r="158" spans="1:32" x14ac:dyDescent="0.25">
      <c r="A158" s="82">
        <v>61701</v>
      </c>
      <c r="B158" s="82" t="s">
        <v>159</v>
      </c>
      <c r="C158" s="82" t="s">
        <v>160</v>
      </c>
      <c r="D158" s="83">
        <f>'landesw Umlage § 2 PLAN'!F158*'Umlage Gesamt § 2 PLAN'!$D$1</f>
        <v>536.31163147733582</v>
      </c>
      <c r="E158" s="83">
        <f>'landesw Umlage § 2 PLAN'!G158*'Umlage Gesamt § 2 PLAN'!$E$1</f>
        <v>41216.529132485477</v>
      </c>
      <c r="F158" s="83">
        <f>'landesw Umlage § 2 PLAN'!H158*'Umlage Gesamt § 2 PLAN'!$F$1</f>
        <v>1971.2392241245748</v>
      </c>
      <c r="G158" s="83">
        <f>'landesw Umlage § 2 PLAN'!I158*'Umlage Gesamt § 2 PLAN'!$G$1</f>
        <v>60454.489085052497</v>
      </c>
      <c r="H158" s="83">
        <f>'landesw Umlage § 2 PLAN'!J158*'Umlage Gesamt § 2 PLAN'!$H$1</f>
        <v>10278.916300694771</v>
      </c>
      <c r="I158" s="83">
        <f>'landesw Umlage § 2 PLAN'!K158*'Umlage Gesamt § 2 PLAN'!$I$1</f>
        <v>17009.613754187176</v>
      </c>
      <c r="J158" s="83">
        <f>'landesw Umlage § 2 PLAN'!L158*'Umlage Gesamt § 2 PLAN'!$J$1</f>
        <v>294.14658287480569</v>
      </c>
      <c r="K158" s="83">
        <f>'landesw Umlage § 2 PLAN'!M158*'Umlage Gesamt § 2 PLAN'!$K$1</f>
        <v>188.12588743641885</v>
      </c>
      <c r="M158" s="83">
        <f>'bezirksw Umlage § 2 PLAN'!F158*'Umlage Gesamt § 2 PLAN'!$M$1</f>
        <v>6890.3922072742362</v>
      </c>
      <c r="N158" s="83">
        <f>'bezirksw Umlage § 2 PLAN'!G158*'Umlage Gesamt § 2 PLAN'!$N$1</f>
        <v>323038.92295803572</v>
      </c>
      <c r="O158" s="83">
        <f>'bezirksw Umlage § 2 PLAN'!H158*'Umlage Gesamt § 2 PLAN'!$O$1</f>
        <v>15487.398891124045</v>
      </c>
      <c r="P158" s="83">
        <f>'bezirksw Umlage § 2 PLAN'!I158*'Umlage Gesamt § 2 PLAN'!$P$1</f>
        <v>442508.3573500067</v>
      </c>
      <c r="Q158" s="83">
        <f>'bezirksw Umlage § 2 PLAN'!J158*'Umlage Gesamt § 2 PLAN'!$Q$1</f>
        <v>17826.779337904103</v>
      </c>
      <c r="R158" s="83">
        <f>'bezirksw Umlage § 2 PLAN'!K158*'Umlage Gesamt § 2 PLAN'!$R$1</f>
        <v>115657.77812127798</v>
      </c>
      <c r="S158" s="83">
        <f>'bezirksw Umlage § 2 PLAN'!L158*'Umlage Gesamt § 2 PLAN'!$S$1</f>
        <v>1353.1838031813829</v>
      </c>
      <c r="T158" s="83">
        <f>'bezirksw Umlage § 2 PLAN'!M158*'Umlage Gesamt § 2 PLAN'!$T$1</f>
        <v>1314.9791602864623</v>
      </c>
      <c r="V158" s="83">
        <f t="shared" si="15"/>
        <v>7426.7038387515722</v>
      </c>
      <c r="W158" s="83">
        <f t="shared" si="15"/>
        <v>364255.45209052123</v>
      </c>
      <c r="X158" s="83">
        <f t="shared" si="15"/>
        <v>17458.638115248621</v>
      </c>
      <c r="Y158" s="83">
        <f t="shared" si="14"/>
        <v>502962.84643505921</v>
      </c>
      <c r="Z158" s="83">
        <f t="shared" si="14"/>
        <v>28105.695638598874</v>
      </c>
      <c r="AA158" s="83">
        <f t="shared" si="14"/>
        <v>132667.39187546517</v>
      </c>
      <c r="AB158" s="83">
        <f t="shared" si="14"/>
        <v>1647.3303860561887</v>
      </c>
      <c r="AC158" s="83">
        <f t="shared" si="11"/>
        <v>1503.1050477228812</v>
      </c>
      <c r="AE158" s="83">
        <f t="shared" si="13"/>
        <v>1056027.1634274237</v>
      </c>
      <c r="AF158" s="83">
        <f t="shared" si="16"/>
        <v>88002.263618951969</v>
      </c>
    </row>
    <row r="159" spans="1:32" x14ac:dyDescent="0.25">
      <c r="A159" s="82">
        <v>61708</v>
      </c>
      <c r="B159" s="82" t="s">
        <v>161</v>
      </c>
      <c r="C159" s="82" t="s">
        <v>160</v>
      </c>
      <c r="D159" s="83">
        <f>'landesw Umlage § 2 PLAN'!F159*'Umlage Gesamt § 2 PLAN'!$D$1</f>
        <v>204.57551324536493</v>
      </c>
      <c r="E159" s="83">
        <f>'landesw Umlage § 2 PLAN'!G159*'Umlage Gesamt § 2 PLAN'!$E$1</f>
        <v>15722.002109564684</v>
      </c>
      <c r="F159" s="83">
        <f>'landesw Umlage § 2 PLAN'!H159*'Umlage Gesamt § 2 PLAN'!$F$1</f>
        <v>751.92714894851508</v>
      </c>
      <c r="G159" s="83">
        <f>'landesw Umlage § 2 PLAN'!I159*'Umlage Gesamt § 2 PLAN'!$G$1</f>
        <v>23060.301896666151</v>
      </c>
      <c r="H159" s="83">
        <f>'landesw Umlage § 2 PLAN'!J159*'Umlage Gesamt § 2 PLAN'!$H$1</f>
        <v>3920.8819171576074</v>
      </c>
      <c r="I159" s="83">
        <f>'landesw Umlage § 2 PLAN'!K159*'Umlage Gesamt § 2 PLAN'!$I$1</f>
        <v>6488.2994506064742</v>
      </c>
      <c r="J159" s="83">
        <f>'landesw Umlage § 2 PLAN'!L159*'Umlage Gesamt § 2 PLAN'!$J$1</f>
        <v>112.20190767674335</v>
      </c>
      <c r="K159" s="83">
        <f>'landesw Umlage § 2 PLAN'!M159*'Umlage Gesamt § 2 PLAN'!$K$1</f>
        <v>71.760423824914795</v>
      </c>
      <c r="M159" s="83">
        <f>'bezirksw Umlage § 2 PLAN'!F159*'Umlage Gesamt § 2 PLAN'!$M$1</f>
        <v>2628.3329309529599</v>
      </c>
      <c r="N159" s="83">
        <f>'bezirksw Umlage § 2 PLAN'!G159*'Umlage Gesamt § 2 PLAN'!$N$1</f>
        <v>123222.86070941348</v>
      </c>
      <c r="O159" s="83">
        <f>'bezirksw Umlage § 2 PLAN'!H159*'Umlage Gesamt § 2 PLAN'!$O$1</f>
        <v>5907.6521765150073</v>
      </c>
      <c r="P159" s="83">
        <f>'bezirksw Umlage § 2 PLAN'!I159*'Umlage Gesamt § 2 PLAN'!$P$1</f>
        <v>168794.35202789656</v>
      </c>
      <c r="Q159" s="83">
        <f>'bezirksw Umlage § 2 PLAN'!J159*'Umlage Gesamt § 2 PLAN'!$Q$1</f>
        <v>6800.0064114173783</v>
      </c>
      <c r="R159" s="83">
        <f>'bezirksw Umlage § 2 PLAN'!K159*'Umlage Gesamt § 2 PLAN'!$R$1</f>
        <v>44117.539003960366</v>
      </c>
      <c r="S159" s="83">
        <f>'bezirksw Umlage § 2 PLAN'!L159*'Umlage Gesamt § 2 PLAN'!$S$1</f>
        <v>516.17055234955285</v>
      </c>
      <c r="T159" s="83">
        <f>'bezirksw Umlage § 2 PLAN'!M159*'Umlage Gesamt § 2 PLAN'!$T$1</f>
        <v>501.59743110835416</v>
      </c>
      <c r="V159" s="83">
        <f t="shared" si="15"/>
        <v>2832.908444198325</v>
      </c>
      <c r="W159" s="83">
        <f t="shared" si="15"/>
        <v>138944.86281897817</v>
      </c>
      <c r="X159" s="83">
        <f t="shared" si="15"/>
        <v>6659.5793254635228</v>
      </c>
      <c r="Y159" s="83">
        <f t="shared" si="14"/>
        <v>191854.65392456271</v>
      </c>
      <c r="Z159" s="83">
        <f t="shared" si="14"/>
        <v>10720.888328574985</v>
      </c>
      <c r="AA159" s="83">
        <f t="shared" si="14"/>
        <v>50605.838454566838</v>
      </c>
      <c r="AB159" s="83">
        <f t="shared" si="14"/>
        <v>628.37246002629615</v>
      </c>
      <c r="AC159" s="83">
        <f t="shared" si="11"/>
        <v>573.35785493326898</v>
      </c>
      <c r="AE159" s="83">
        <f t="shared" si="13"/>
        <v>402820.46161130408</v>
      </c>
      <c r="AF159" s="83">
        <f t="shared" si="16"/>
        <v>33568.371800942004</v>
      </c>
    </row>
    <row r="160" spans="1:32" x14ac:dyDescent="0.25">
      <c r="A160" s="82">
        <v>61710</v>
      </c>
      <c r="B160" s="82" t="s">
        <v>162</v>
      </c>
      <c r="C160" s="82" t="s">
        <v>160</v>
      </c>
      <c r="D160" s="83">
        <f>'landesw Umlage § 2 PLAN'!F160*'Umlage Gesamt § 2 PLAN'!$D$1</f>
        <v>156.37467188998542</v>
      </c>
      <c r="E160" s="83">
        <f>'landesw Umlage § 2 PLAN'!G160*'Umlage Gesamt § 2 PLAN'!$E$1</f>
        <v>12017.679351429118</v>
      </c>
      <c r="F160" s="83">
        <f>'landesw Umlage § 2 PLAN'!H160*'Umlage Gesamt § 2 PLAN'!$F$1</f>
        <v>574.76263574599784</v>
      </c>
      <c r="G160" s="83">
        <f>'landesw Umlage § 2 PLAN'!I160*'Umlage Gesamt § 2 PLAN'!$G$1</f>
        <v>17626.973461140176</v>
      </c>
      <c r="H160" s="83">
        <f>'landesw Umlage § 2 PLAN'!J160*'Umlage Gesamt § 2 PLAN'!$H$1</f>
        <v>2997.0675062147961</v>
      </c>
      <c r="I160" s="83">
        <f>'landesw Umlage § 2 PLAN'!K160*'Umlage Gesamt § 2 PLAN'!$I$1</f>
        <v>4959.5656958985928</v>
      </c>
      <c r="J160" s="83">
        <f>'landesw Umlage § 2 PLAN'!L160*'Umlage Gesamt § 2 PLAN'!$J$1</f>
        <v>85.765574872772348</v>
      </c>
      <c r="K160" s="83">
        <f>'landesw Umlage § 2 PLAN'!M160*'Umlage Gesamt § 2 PLAN'!$K$1</f>
        <v>54.852668104263408</v>
      </c>
      <c r="M160" s="83">
        <f>'bezirksw Umlage § 2 PLAN'!F160*'Umlage Gesamt § 2 PLAN'!$M$1</f>
        <v>2009.0610707766364</v>
      </c>
      <c r="N160" s="83">
        <f>'bezirksw Umlage § 2 PLAN'!G160*'Umlage Gesamt § 2 PLAN'!$N$1</f>
        <v>94189.83781147367</v>
      </c>
      <c r="O160" s="83">
        <f>'bezirksw Umlage § 2 PLAN'!H160*'Umlage Gesamt § 2 PLAN'!$O$1</f>
        <v>4515.7270099803754</v>
      </c>
      <c r="P160" s="83">
        <f>'bezirksw Umlage § 2 PLAN'!I160*'Umlage Gesamt § 2 PLAN'!$P$1</f>
        <v>129024.05080898927</v>
      </c>
      <c r="Q160" s="83">
        <f>'bezirksw Umlage § 2 PLAN'!J160*'Umlage Gesamt § 2 PLAN'!$Q$1</f>
        <v>5197.8301536011522</v>
      </c>
      <c r="R160" s="83">
        <f>'bezirksw Umlage § 2 PLAN'!K160*'Umlage Gesamt § 2 PLAN'!$R$1</f>
        <v>33722.832106810049</v>
      </c>
      <c r="S160" s="83">
        <f>'bezirksw Umlage § 2 PLAN'!L160*'Umlage Gesamt § 2 PLAN'!$S$1</f>
        <v>394.55357819938229</v>
      </c>
      <c r="T160" s="83">
        <f>'bezirksw Umlage § 2 PLAN'!M160*'Umlage Gesamt § 2 PLAN'!$T$1</f>
        <v>383.41408737590245</v>
      </c>
      <c r="V160" s="83">
        <f t="shared" si="15"/>
        <v>2165.435742666622</v>
      </c>
      <c r="W160" s="83">
        <f t="shared" si="15"/>
        <v>106207.51716290279</v>
      </c>
      <c r="X160" s="83">
        <f t="shared" si="15"/>
        <v>5090.4896457263731</v>
      </c>
      <c r="Y160" s="83">
        <f t="shared" si="14"/>
        <v>146651.02427012945</v>
      </c>
      <c r="Z160" s="83">
        <f t="shared" si="14"/>
        <v>8194.8976598159479</v>
      </c>
      <c r="AA160" s="83">
        <f t="shared" si="14"/>
        <v>38682.397802708641</v>
      </c>
      <c r="AB160" s="83">
        <f t="shared" si="14"/>
        <v>480.31915307215462</v>
      </c>
      <c r="AC160" s="83">
        <f t="shared" si="11"/>
        <v>438.26675548016584</v>
      </c>
      <c r="AE160" s="83">
        <f t="shared" si="13"/>
        <v>307910.34819250216</v>
      </c>
      <c r="AF160" s="83">
        <f t="shared" si="16"/>
        <v>25659.195682708512</v>
      </c>
    </row>
    <row r="161" spans="1:32" x14ac:dyDescent="0.25">
      <c r="A161" s="82">
        <v>61711</v>
      </c>
      <c r="B161" s="82" t="s">
        <v>163</v>
      </c>
      <c r="C161" s="82" t="s">
        <v>160</v>
      </c>
      <c r="D161" s="83">
        <f>'landesw Umlage § 2 PLAN'!F161*'Umlage Gesamt § 2 PLAN'!$D$1</f>
        <v>124.58480267133352</v>
      </c>
      <c r="E161" s="83">
        <f>'landesw Umlage § 2 PLAN'!G161*'Umlage Gesamt § 2 PLAN'!$E$1</f>
        <v>9574.5697974573432</v>
      </c>
      <c r="F161" s="83">
        <f>'landesw Umlage § 2 PLAN'!H161*'Umlage Gesamt § 2 PLAN'!$F$1</f>
        <v>457.91744079660344</v>
      </c>
      <c r="G161" s="83">
        <f>'landesw Umlage § 2 PLAN'!I161*'Umlage Gesamt § 2 PLAN'!$G$1</f>
        <v>14043.533929164534</v>
      </c>
      <c r="H161" s="83">
        <f>'landesw Umlage § 2 PLAN'!J161*'Umlage Gesamt § 2 PLAN'!$H$1</f>
        <v>2387.7847949514944</v>
      </c>
      <c r="I161" s="83">
        <f>'landesw Umlage § 2 PLAN'!K161*'Umlage Gesamt § 2 PLAN'!$I$1</f>
        <v>3951.3209274309079</v>
      </c>
      <c r="J161" s="83">
        <f>'landesw Umlage § 2 PLAN'!L161*'Umlage Gesamt § 2 PLAN'!$J$1</f>
        <v>68.330037674100595</v>
      </c>
      <c r="K161" s="83">
        <f>'landesw Umlage § 2 PLAN'!M161*'Umlage Gesamt § 2 PLAN'!$K$1</f>
        <v>43.701507086605496</v>
      </c>
      <c r="M161" s="83">
        <f>'bezirksw Umlage § 2 PLAN'!F161*'Umlage Gesamt § 2 PLAN'!$M$1</f>
        <v>1600.6331078568674</v>
      </c>
      <c r="N161" s="83">
        <f>'bezirksw Umlage § 2 PLAN'!G161*'Umlage Gesamt § 2 PLAN'!$N$1</f>
        <v>75041.707301825954</v>
      </c>
      <c r="O161" s="83">
        <f>'bezirksw Umlage § 2 PLAN'!H161*'Umlage Gesamt § 2 PLAN'!$O$1</f>
        <v>3597.7115197518483</v>
      </c>
      <c r="P161" s="83">
        <f>'bezirksw Umlage § 2 PLAN'!I161*'Umlage Gesamt § 2 PLAN'!$P$1</f>
        <v>102794.37018549218</v>
      </c>
      <c r="Q161" s="83">
        <f>'bezirksw Umlage § 2 PLAN'!J161*'Umlage Gesamt § 2 PLAN'!$Q$1</f>
        <v>4141.1478993292058</v>
      </c>
      <c r="R161" s="83">
        <f>'bezirksw Umlage § 2 PLAN'!K161*'Umlage Gesamt § 2 PLAN'!$R$1</f>
        <v>26867.217898952498</v>
      </c>
      <c r="S161" s="83">
        <f>'bezirksw Umlage § 2 PLAN'!L161*'Umlage Gesamt § 2 PLAN'!$S$1</f>
        <v>314.34361517203371</v>
      </c>
      <c r="T161" s="83">
        <f>'bezirksw Umlage § 2 PLAN'!M161*'Umlage Gesamt § 2 PLAN'!$T$1</f>
        <v>305.46870436116569</v>
      </c>
      <c r="V161" s="83">
        <f t="shared" si="15"/>
        <v>1725.2179105282009</v>
      </c>
      <c r="W161" s="83">
        <f t="shared" si="15"/>
        <v>84616.277099283296</v>
      </c>
      <c r="X161" s="83">
        <f t="shared" si="15"/>
        <v>4055.6289605484517</v>
      </c>
      <c r="Y161" s="83">
        <f t="shared" si="14"/>
        <v>116837.90411465672</v>
      </c>
      <c r="Z161" s="83">
        <f t="shared" si="14"/>
        <v>6528.9326942807002</v>
      </c>
      <c r="AA161" s="83">
        <f t="shared" si="14"/>
        <v>30818.538826383407</v>
      </c>
      <c r="AB161" s="83">
        <f t="shared" si="14"/>
        <v>382.6736528461343</v>
      </c>
      <c r="AC161" s="83">
        <f t="shared" si="11"/>
        <v>349.17021144777118</v>
      </c>
      <c r="AE161" s="83">
        <f t="shared" si="13"/>
        <v>245314.34346997467</v>
      </c>
      <c r="AF161" s="83">
        <f t="shared" si="16"/>
        <v>20442.861955831224</v>
      </c>
    </row>
    <row r="162" spans="1:32" x14ac:dyDescent="0.25">
      <c r="A162" s="82">
        <v>61716</v>
      </c>
      <c r="B162" s="82" t="s">
        <v>164</v>
      </c>
      <c r="C162" s="82" t="s">
        <v>160</v>
      </c>
      <c r="D162" s="83">
        <f>'landesw Umlage § 2 PLAN'!F162*'Umlage Gesamt § 2 PLAN'!$D$1</f>
        <v>401.68580196061527</v>
      </c>
      <c r="E162" s="83">
        <f>'landesw Umlage § 2 PLAN'!G162*'Umlage Gesamt § 2 PLAN'!$E$1</f>
        <v>30870.288069288574</v>
      </c>
      <c r="F162" s="83">
        <f>'landesw Umlage § 2 PLAN'!H162*'Umlage Gesamt § 2 PLAN'!$F$1</f>
        <v>1476.4155056968266</v>
      </c>
      <c r="G162" s="83">
        <f>'landesw Umlage § 2 PLAN'!I162*'Umlage Gesamt § 2 PLAN'!$G$1</f>
        <v>45279.103612495092</v>
      </c>
      <c r="H162" s="83">
        <f>'landesw Umlage § 2 PLAN'!J162*'Umlage Gesamt § 2 PLAN'!$H$1</f>
        <v>7698.6857923574689</v>
      </c>
      <c r="I162" s="83">
        <f>'landesw Umlage § 2 PLAN'!K162*'Umlage Gesamt § 2 PLAN'!$I$1</f>
        <v>12739.832479616332</v>
      </c>
      <c r="J162" s="83">
        <f>'landesw Umlage § 2 PLAN'!L162*'Umlage Gesamt § 2 PLAN'!$J$1</f>
        <v>220.30942291997263</v>
      </c>
      <c r="K162" s="83">
        <f>'landesw Umlage § 2 PLAN'!M162*'Umlage Gesamt § 2 PLAN'!$K$1</f>
        <v>140.90221716111293</v>
      </c>
      <c r="M162" s="83">
        <f>'bezirksw Umlage § 2 PLAN'!F162*'Umlage Gesamt § 2 PLAN'!$M$1</f>
        <v>5160.7546007867804</v>
      </c>
      <c r="N162" s="83">
        <f>'bezirksw Umlage § 2 PLAN'!G162*'Umlage Gesamt § 2 PLAN'!$N$1</f>
        <v>241949.16018407396</v>
      </c>
      <c r="O162" s="83">
        <f>'bezirksw Umlage § 2 PLAN'!H162*'Umlage Gesamt § 2 PLAN'!$O$1</f>
        <v>11599.726499923961</v>
      </c>
      <c r="P162" s="83">
        <f>'bezirksw Umlage § 2 PLAN'!I162*'Umlage Gesamt § 2 PLAN'!$P$1</f>
        <v>331429.18028232898</v>
      </c>
      <c r="Q162" s="83">
        <f>'bezirksw Umlage § 2 PLAN'!J162*'Umlage Gesamt § 2 PLAN'!$Q$1</f>
        <v>13351.871811908566</v>
      </c>
      <c r="R162" s="83">
        <f>'bezirksw Umlage § 2 PLAN'!K162*'Umlage Gesamt § 2 PLAN'!$R$1</f>
        <v>86625.1720658267</v>
      </c>
      <c r="S162" s="83">
        <f>'bezirksw Umlage § 2 PLAN'!L162*'Umlage Gesamt § 2 PLAN'!$S$1</f>
        <v>1013.5053750069551</v>
      </c>
      <c r="T162" s="83">
        <f>'bezirksw Umlage § 2 PLAN'!M162*'Umlage Gesamt § 2 PLAN'!$T$1</f>
        <v>984.89092452861655</v>
      </c>
      <c r="V162" s="83">
        <f t="shared" si="15"/>
        <v>5562.4404027473956</v>
      </c>
      <c r="W162" s="83">
        <f t="shared" si="15"/>
        <v>272819.44825336256</v>
      </c>
      <c r="X162" s="83">
        <f t="shared" si="15"/>
        <v>13076.142005620788</v>
      </c>
      <c r="Y162" s="83">
        <f t="shared" si="14"/>
        <v>376708.2838948241</v>
      </c>
      <c r="Z162" s="83">
        <f t="shared" si="14"/>
        <v>21050.557604266036</v>
      </c>
      <c r="AA162" s="83">
        <f t="shared" si="14"/>
        <v>99365.004545443036</v>
      </c>
      <c r="AB162" s="83">
        <f t="shared" si="14"/>
        <v>1233.8147979269277</v>
      </c>
      <c r="AC162" s="83">
        <f t="shared" si="11"/>
        <v>1125.7931416897295</v>
      </c>
      <c r="AE162" s="83">
        <f t="shared" si="13"/>
        <v>790941.48464588053</v>
      </c>
      <c r="AF162" s="83">
        <f t="shared" si="16"/>
        <v>65911.79038715671</v>
      </c>
    </row>
    <row r="163" spans="1:32" x14ac:dyDescent="0.25">
      <c r="A163" s="82">
        <v>61719</v>
      </c>
      <c r="B163" s="82" t="s">
        <v>165</v>
      </c>
      <c r="C163" s="82" t="s">
        <v>160</v>
      </c>
      <c r="D163" s="83">
        <f>'landesw Umlage § 2 PLAN'!F163*'Umlage Gesamt § 2 PLAN'!$D$1</f>
        <v>399.31065722561772</v>
      </c>
      <c r="E163" s="83">
        <f>'landesw Umlage § 2 PLAN'!G163*'Umlage Gesamt § 2 PLAN'!$E$1</f>
        <v>30687.753855189523</v>
      </c>
      <c r="F163" s="83">
        <f>'landesw Umlage § 2 PLAN'!H163*'Umlage Gesamt § 2 PLAN'!$F$1</f>
        <v>1467.6855468635583</v>
      </c>
      <c r="G163" s="83">
        <f>'landesw Umlage § 2 PLAN'!I163*'Umlage Gesamt § 2 PLAN'!$G$1</f>
        <v>45011.370911897502</v>
      </c>
      <c r="H163" s="83">
        <f>'landesw Umlage § 2 PLAN'!J163*'Umlage Gesamt § 2 PLAN'!$H$1</f>
        <v>7653.1639119801512</v>
      </c>
      <c r="I163" s="83">
        <f>'landesw Umlage § 2 PLAN'!K163*'Umlage Gesamt § 2 PLAN'!$I$1</f>
        <v>12664.502592697207</v>
      </c>
      <c r="J163" s="83">
        <f>'landesw Umlage § 2 PLAN'!L163*'Umlage Gesamt § 2 PLAN'!$J$1</f>
        <v>219.00674614283821</v>
      </c>
      <c r="K163" s="83">
        <f>'landesw Umlage § 2 PLAN'!M163*'Umlage Gesamt § 2 PLAN'!$K$1</f>
        <v>140.06907056343331</v>
      </c>
      <c r="M163" s="83">
        <f>'bezirksw Umlage § 2 PLAN'!F163*'Umlage Gesamt § 2 PLAN'!$M$1</f>
        <v>5130.2393596235534</v>
      </c>
      <c r="N163" s="83">
        <f>'bezirksw Umlage § 2 PLAN'!G163*'Umlage Gesamt § 2 PLAN'!$N$1</f>
        <v>240518.52890175491</v>
      </c>
      <c r="O163" s="83">
        <f>'bezirksw Umlage § 2 PLAN'!H163*'Umlage Gesamt § 2 PLAN'!$O$1</f>
        <v>11531.137993212422</v>
      </c>
      <c r="P163" s="83">
        <f>'bezirksw Umlage § 2 PLAN'!I163*'Umlage Gesamt § 2 PLAN'!$P$1</f>
        <v>329469.45885645377</v>
      </c>
      <c r="Q163" s="83">
        <f>'bezirksw Umlage § 2 PLAN'!J163*'Umlage Gesamt § 2 PLAN'!$Q$1</f>
        <v>13272.922972089913</v>
      </c>
      <c r="R163" s="83">
        <f>'bezirksw Umlage § 2 PLAN'!K163*'Umlage Gesamt § 2 PLAN'!$R$1</f>
        <v>86112.962472293249</v>
      </c>
      <c r="S163" s="83">
        <f>'bezirksw Umlage § 2 PLAN'!L163*'Umlage Gesamt § 2 PLAN'!$S$1</f>
        <v>1007.5125767960403</v>
      </c>
      <c r="T163" s="83">
        <f>'bezirksw Umlage § 2 PLAN'!M163*'Umlage Gesamt § 2 PLAN'!$T$1</f>
        <v>979.0673218956058</v>
      </c>
      <c r="V163" s="83">
        <f t="shared" si="15"/>
        <v>5529.5500168491708</v>
      </c>
      <c r="W163" s="83">
        <f t="shared" si="15"/>
        <v>271206.28275694442</v>
      </c>
      <c r="X163" s="83">
        <f t="shared" si="15"/>
        <v>12998.82354007598</v>
      </c>
      <c r="Y163" s="83">
        <f t="shared" si="14"/>
        <v>374480.82976835128</v>
      </c>
      <c r="Z163" s="83">
        <f t="shared" si="14"/>
        <v>20926.086884070064</v>
      </c>
      <c r="AA163" s="83">
        <f t="shared" si="14"/>
        <v>98777.465064990451</v>
      </c>
      <c r="AB163" s="83">
        <f t="shared" si="14"/>
        <v>1226.5193229388785</v>
      </c>
      <c r="AC163" s="83">
        <f t="shared" si="11"/>
        <v>1119.1363924590391</v>
      </c>
      <c r="AE163" s="83">
        <f t="shared" si="13"/>
        <v>786264.69374667935</v>
      </c>
      <c r="AF163" s="83">
        <f t="shared" si="16"/>
        <v>65522.057812223276</v>
      </c>
    </row>
    <row r="164" spans="1:32" x14ac:dyDescent="0.25">
      <c r="A164" s="82">
        <v>61727</v>
      </c>
      <c r="B164" s="82" t="s">
        <v>166</v>
      </c>
      <c r="C164" s="82" t="s">
        <v>160</v>
      </c>
      <c r="D164" s="83">
        <f>'landesw Umlage § 2 PLAN'!F164*'Umlage Gesamt § 2 PLAN'!$D$1</f>
        <v>393.50629238027506</v>
      </c>
      <c r="E164" s="83">
        <f>'landesw Umlage § 2 PLAN'!G164*'Umlage Gesamt § 2 PLAN'!$E$1</f>
        <v>30241.677807790296</v>
      </c>
      <c r="F164" s="83">
        <f>'landesw Umlage § 2 PLAN'!H164*'Umlage Gesamt § 2 PLAN'!$F$1</f>
        <v>1446.351324402726</v>
      </c>
      <c r="G164" s="83">
        <f>'landesw Umlage § 2 PLAN'!I164*'Umlage Gesamt § 2 PLAN'!$G$1</f>
        <v>44357.087300293111</v>
      </c>
      <c r="H164" s="83">
        <f>'landesw Umlage § 2 PLAN'!J164*'Umlage Gesamt § 2 PLAN'!$H$1</f>
        <v>7541.9178063165</v>
      </c>
      <c r="I164" s="83">
        <f>'landesw Umlage § 2 PLAN'!K164*'Umlage Gesamt § 2 PLAN'!$I$1</f>
        <v>12480.411854564794</v>
      </c>
      <c r="J164" s="83">
        <f>'landesw Umlage § 2 PLAN'!L164*'Umlage Gesamt § 2 PLAN'!$J$1</f>
        <v>215.82327223548859</v>
      </c>
      <c r="K164" s="83">
        <f>'landesw Umlage § 2 PLAN'!M164*'Umlage Gesamt § 2 PLAN'!$K$1</f>
        <v>138.0330317691097</v>
      </c>
      <c r="M164" s="83">
        <f>'bezirksw Umlage § 2 PLAN'!F164*'Umlage Gesamt § 2 PLAN'!$M$1</f>
        <v>5055.6663913133998</v>
      </c>
      <c r="N164" s="83">
        <f>'bezirksw Umlage § 2 PLAN'!G164*'Umlage Gesamt § 2 PLAN'!$N$1</f>
        <v>237022.36052119979</v>
      </c>
      <c r="O164" s="83">
        <f>'bezirksw Umlage § 2 PLAN'!H164*'Umlage Gesamt § 2 PLAN'!$O$1</f>
        <v>11363.521800697979</v>
      </c>
      <c r="P164" s="83">
        <f>'bezirksw Umlage § 2 PLAN'!I164*'Umlage Gesamt § 2 PLAN'!$P$1</f>
        <v>324680.30307011079</v>
      </c>
      <c r="Q164" s="83">
        <f>'bezirksw Umlage § 2 PLAN'!J164*'Umlage Gesamt § 2 PLAN'!$Q$1</f>
        <v>13079.988257976805</v>
      </c>
      <c r="R164" s="83">
        <f>'bezirksw Umlage § 2 PLAN'!K164*'Umlage Gesamt § 2 PLAN'!$R$1</f>
        <v>84861.227656159652</v>
      </c>
      <c r="S164" s="83">
        <f>'bezirksw Umlage § 2 PLAN'!L164*'Umlage Gesamt § 2 PLAN'!$S$1</f>
        <v>992.86741149384966</v>
      </c>
      <c r="T164" s="83">
        <f>'bezirksw Umlage § 2 PLAN'!M164*'Umlage Gesamt § 2 PLAN'!$T$1</f>
        <v>964.83563575950598</v>
      </c>
      <c r="V164" s="83">
        <f t="shared" si="15"/>
        <v>5449.172683693675</v>
      </c>
      <c r="W164" s="83">
        <f t="shared" si="15"/>
        <v>267264.03832899011</v>
      </c>
      <c r="X164" s="83">
        <f t="shared" si="15"/>
        <v>12809.873125100705</v>
      </c>
      <c r="Y164" s="83">
        <f t="shared" si="14"/>
        <v>369037.39037040388</v>
      </c>
      <c r="Z164" s="83">
        <f t="shared" si="14"/>
        <v>20621.906064293304</v>
      </c>
      <c r="AA164" s="83">
        <f t="shared" si="14"/>
        <v>97341.639510724446</v>
      </c>
      <c r="AB164" s="83">
        <f t="shared" si="14"/>
        <v>1208.6906837293382</v>
      </c>
      <c r="AC164" s="83">
        <f t="shared" si="11"/>
        <v>1102.8686675286158</v>
      </c>
      <c r="AE164" s="83">
        <f t="shared" si="13"/>
        <v>774835.57943446422</v>
      </c>
      <c r="AF164" s="83">
        <f t="shared" si="16"/>
        <v>64569.631619538683</v>
      </c>
    </row>
    <row r="165" spans="1:32" x14ac:dyDescent="0.25">
      <c r="A165" s="82">
        <v>61728</v>
      </c>
      <c r="B165" s="82" t="s">
        <v>167</v>
      </c>
      <c r="C165" s="82" t="s">
        <v>160</v>
      </c>
      <c r="D165" s="83">
        <f>'landesw Umlage § 2 PLAN'!F165*'Umlage Gesamt § 2 PLAN'!$D$1</f>
        <v>89.464329132862616</v>
      </c>
      <c r="E165" s="83">
        <f>'landesw Umlage § 2 PLAN'!G165*'Umlage Gesamt § 2 PLAN'!$E$1</f>
        <v>6875.4972139341498</v>
      </c>
      <c r="F165" s="83">
        <f>'landesw Umlage § 2 PLAN'!H165*'Umlage Gesamt § 2 PLAN'!$F$1</f>
        <v>328.83044930593184</v>
      </c>
      <c r="G165" s="83">
        <f>'landesw Umlage § 2 PLAN'!I165*'Umlage Gesamt § 2 PLAN'!$G$1</f>
        <v>10084.659723239187</v>
      </c>
      <c r="H165" s="83">
        <f>'landesw Umlage § 2 PLAN'!J165*'Umlage Gesamt § 2 PLAN'!$H$1</f>
        <v>1714.6679226802582</v>
      </c>
      <c r="I165" s="83">
        <f>'landesw Umlage § 2 PLAN'!K165*'Umlage Gesamt § 2 PLAN'!$I$1</f>
        <v>2837.4429977131249</v>
      </c>
      <c r="J165" s="83">
        <f>'landesw Umlage § 2 PLAN'!L165*'Umlage Gesamt § 2 PLAN'!$J$1</f>
        <v>49.067790364957879</v>
      </c>
      <c r="K165" s="83">
        <f>'landesw Umlage § 2 PLAN'!M165*'Umlage Gesamt § 2 PLAN'!$K$1</f>
        <v>31.382046042264307</v>
      </c>
      <c r="M165" s="83">
        <f>'bezirksw Umlage § 2 PLAN'!F165*'Umlage Gesamt § 2 PLAN'!$M$1</f>
        <v>1149.4144077912742</v>
      </c>
      <c r="N165" s="83">
        <f>'bezirksw Umlage § 2 PLAN'!G165*'Umlage Gesamt § 2 PLAN'!$N$1</f>
        <v>53887.43937295059</v>
      </c>
      <c r="O165" s="83">
        <f>'bezirksw Umlage § 2 PLAN'!H165*'Umlage Gesamt § 2 PLAN'!$O$1</f>
        <v>2583.5161321986106</v>
      </c>
      <c r="P165" s="83">
        <f>'bezirksw Umlage § 2 PLAN'!I165*'Umlage Gesamt § 2 PLAN'!$P$1</f>
        <v>73816.622654540319</v>
      </c>
      <c r="Q165" s="83">
        <f>'bezirksw Umlage § 2 PLAN'!J165*'Umlage Gesamt § 2 PLAN'!$Q$1</f>
        <v>2973.7577193168986</v>
      </c>
      <c r="R165" s="83">
        <f>'bezirksw Umlage § 2 PLAN'!K165*'Umlage Gesamt § 2 PLAN'!$R$1</f>
        <v>19293.345363617904</v>
      </c>
      <c r="S165" s="83">
        <f>'bezirksw Umlage § 2 PLAN'!L165*'Umlage Gesamt § 2 PLAN'!$S$1</f>
        <v>225.73010548288659</v>
      </c>
      <c r="T165" s="83">
        <f>'bezirksw Umlage § 2 PLAN'!M165*'Umlage Gesamt § 2 PLAN'!$T$1</f>
        <v>219.35703328801458</v>
      </c>
      <c r="V165" s="83">
        <f t="shared" si="15"/>
        <v>1238.8787369241368</v>
      </c>
      <c r="W165" s="83">
        <f t="shared" si="15"/>
        <v>60762.936586884738</v>
      </c>
      <c r="X165" s="83">
        <f t="shared" si="15"/>
        <v>2912.3465815045424</v>
      </c>
      <c r="Y165" s="83">
        <f t="shared" si="14"/>
        <v>83901.282377779513</v>
      </c>
      <c r="Z165" s="83">
        <f t="shared" si="14"/>
        <v>4688.4256419971571</v>
      </c>
      <c r="AA165" s="83">
        <f t="shared" si="14"/>
        <v>22130.78836133103</v>
      </c>
      <c r="AB165" s="83">
        <f t="shared" si="14"/>
        <v>274.79789584784447</v>
      </c>
      <c r="AC165" s="83">
        <f t="shared" si="11"/>
        <v>250.73907933027888</v>
      </c>
      <c r="AE165" s="83">
        <f t="shared" si="13"/>
        <v>176160.19526159926</v>
      </c>
      <c r="AF165" s="83">
        <f t="shared" si="16"/>
        <v>14680.016271799939</v>
      </c>
    </row>
    <row r="166" spans="1:32" x14ac:dyDescent="0.25">
      <c r="A166" s="82">
        <v>61729</v>
      </c>
      <c r="B166" s="82" t="s">
        <v>168</v>
      </c>
      <c r="C166" s="82" t="s">
        <v>160</v>
      </c>
      <c r="D166" s="83">
        <f>'landesw Umlage § 2 PLAN'!F166*'Umlage Gesamt § 2 PLAN'!$D$1</f>
        <v>259.83427194360564</v>
      </c>
      <c r="E166" s="83">
        <f>'landesw Umlage § 2 PLAN'!G166*'Umlage Gesamt § 2 PLAN'!$E$1</f>
        <v>19968.738715737421</v>
      </c>
      <c r="F166" s="83">
        <f>'landesw Umlage § 2 PLAN'!H166*'Umlage Gesamt § 2 PLAN'!$F$1</f>
        <v>955.03337717323416</v>
      </c>
      <c r="G166" s="83">
        <f>'landesw Umlage § 2 PLAN'!I166*'Umlage Gesamt § 2 PLAN'!$G$1</f>
        <v>29289.217751752389</v>
      </c>
      <c r="H166" s="83">
        <f>'landesw Umlage § 2 PLAN'!J166*'Umlage Gesamt § 2 PLAN'!$H$1</f>
        <v>4979.9679451351849</v>
      </c>
      <c r="I166" s="83">
        <f>'landesw Umlage § 2 PLAN'!K166*'Umlage Gesamt § 2 PLAN'!$I$1</f>
        <v>8240.8815070570381</v>
      </c>
      <c r="J166" s="83">
        <f>'landesw Umlage § 2 PLAN'!L166*'Umlage Gesamt § 2 PLAN'!$J$1</f>
        <v>142.50924037474368</v>
      </c>
      <c r="K166" s="83">
        <f>'landesw Umlage § 2 PLAN'!M166*'Umlage Gesamt § 2 PLAN'!$K$1</f>
        <v>91.143935963380855</v>
      </c>
      <c r="M166" s="83">
        <f>'bezirksw Umlage § 2 PLAN'!F166*'Umlage Gesamt § 2 PLAN'!$M$1</f>
        <v>3338.2830755529767</v>
      </c>
      <c r="N166" s="83">
        <f>'bezirksw Umlage § 2 PLAN'!G166*'Umlage Gesamt § 2 PLAN'!$N$1</f>
        <v>156507.10972841323</v>
      </c>
      <c r="O166" s="83">
        <f>'bezirksw Umlage § 2 PLAN'!H166*'Umlage Gesamt § 2 PLAN'!$O$1</f>
        <v>7503.3931374756694</v>
      </c>
      <c r="P166" s="83">
        <f>'bezirksw Umlage § 2 PLAN'!I166*'Umlage Gesamt § 2 PLAN'!$P$1</f>
        <v>214388.10965981966</v>
      </c>
      <c r="Q166" s="83">
        <f>'bezirksw Umlage § 2 PLAN'!J166*'Umlage Gesamt § 2 PLAN'!$Q$1</f>
        <v>8636.7849557992849</v>
      </c>
      <c r="R166" s="83">
        <f>'bezirksw Umlage § 2 PLAN'!K166*'Umlage Gesamt § 2 PLAN'!$R$1</f>
        <v>56034.314396605288</v>
      </c>
      <c r="S166" s="83">
        <f>'bezirksw Umlage § 2 PLAN'!L166*'Umlage Gesamt § 2 PLAN'!$S$1</f>
        <v>655.59556733270756</v>
      </c>
      <c r="T166" s="83">
        <f>'bezirksw Umlage § 2 PLAN'!M166*'Umlage Gesamt § 2 PLAN'!$T$1</f>
        <v>637.08603856466209</v>
      </c>
      <c r="V166" s="83">
        <f t="shared" si="15"/>
        <v>3598.1173474965822</v>
      </c>
      <c r="W166" s="83">
        <f t="shared" si="15"/>
        <v>176475.84844415064</v>
      </c>
      <c r="X166" s="83">
        <f t="shared" si="15"/>
        <v>8458.4265146489033</v>
      </c>
      <c r="Y166" s="83">
        <f t="shared" si="14"/>
        <v>243677.32741157204</v>
      </c>
      <c r="Z166" s="83">
        <f t="shared" si="14"/>
        <v>13616.752900934469</v>
      </c>
      <c r="AA166" s="83">
        <f t="shared" si="14"/>
        <v>64275.19590366233</v>
      </c>
      <c r="AB166" s="83">
        <f t="shared" si="14"/>
        <v>798.1048077074513</v>
      </c>
      <c r="AC166" s="83">
        <f t="shared" si="11"/>
        <v>728.22997452804293</v>
      </c>
      <c r="AE166" s="83">
        <f t="shared" si="13"/>
        <v>511628.00330470037</v>
      </c>
      <c r="AF166" s="83">
        <f t="shared" si="16"/>
        <v>42635.666942058364</v>
      </c>
    </row>
    <row r="167" spans="1:32" x14ac:dyDescent="0.25">
      <c r="A167" s="82">
        <v>61730</v>
      </c>
      <c r="B167" s="82" t="s">
        <v>169</v>
      </c>
      <c r="C167" s="82" t="s">
        <v>160</v>
      </c>
      <c r="D167" s="83">
        <f>'landesw Umlage § 2 PLAN'!F167*'Umlage Gesamt § 2 PLAN'!$D$1</f>
        <v>267.65852559522438</v>
      </c>
      <c r="E167" s="83">
        <f>'landesw Umlage § 2 PLAN'!G167*'Umlage Gesamt § 2 PLAN'!$E$1</f>
        <v>20570.046909787892</v>
      </c>
      <c r="F167" s="83">
        <f>'landesw Umlage § 2 PLAN'!H167*'Umlage Gesamt § 2 PLAN'!$F$1</f>
        <v>983.79179819625926</v>
      </c>
      <c r="G167" s="83">
        <f>'landesw Umlage § 2 PLAN'!I167*'Umlage Gesamt § 2 PLAN'!$G$1</f>
        <v>30171.188660489719</v>
      </c>
      <c r="H167" s="83">
        <f>'landesw Umlage § 2 PLAN'!J167*'Umlage Gesamt § 2 PLAN'!$H$1</f>
        <v>5129.9271175269041</v>
      </c>
      <c r="I167" s="83">
        <f>'landesw Umlage § 2 PLAN'!K167*'Umlage Gesamt § 2 PLAN'!$I$1</f>
        <v>8489.0348655106245</v>
      </c>
      <c r="J167" s="83">
        <f>'landesw Umlage § 2 PLAN'!L167*'Umlage Gesamt § 2 PLAN'!$J$1</f>
        <v>146.80054666028826</v>
      </c>
      <c r="K167" s="83">
        <f>'landesw Umlage § 2 PLAN'!M167*'Umlage Gesamt § 2 PLAN'!$K$1</f>
        <v>93.88850567872295</v>
      </c>
      <c r="M167" s="83">
        <f>'bezirksw Umlage § 2 PLAN'!F167*'Umlage Gesamt § 2 PLAN'!$M$1</f>
        <v>3438.8070493484779</v>
      </c>
      <c r="N167" s="83">
        <f>'bezirksw Umlage § 2 PLAN'!G167*'Umlage Gesamt § 2 PLAN'!$N$1</f>
        <v>161219.92653905554</v>
      </c>
      <c r="O167" s="83">
        <f>'bezirksw Umlage § 2 PLAN'!H167*'Umlage Gesamt § 2 PLAN'!$O$1</f>
        <v>7729.3388940391724</v>
      </c>
      <c r="P167" s="83">
        <f>'bezirksw Umlage § 2 PLAN'!I167*'Umlage Gesamt § 2 PLAN'!$P$1</f>
        <v>220843.86677500707</v>
      </c>
      <c r="Q167" s="83">
        <f>'bezirksw Umlage § 2 PLAN'!J167*'Umlage Gesamt § 2 PLAN'!$Q$1</f>
        <v>8896.859947920897</v>
      </c>
      <c r="R167" s="83">
        <f>'bezirksw Umlage § 2 PLAN'!K167*'Umlage Gesamt § 2 PLAN'!$R$1</f>
        <v>57721.646424647937</v>
      </c>
      <c r="S167" s="83">
        <f>'bezirksw Umlage § 2 PLAN'!L167*'Umlage Gesamt § 2 PLAN'!$S$1</f>
        <v>675.33717406271307</v>
      </c>
      <c r="T167" s="83">
        <f>'bezirksw Umlage § 2 PLAN'!M167*'Umlage Gesamt § 2 PLAN'!$T$1</f>
        <v>656.27027752724484</v>
      </c>
      <c r="V167" s="83">
        <f t="shared" si="15"/>
        <v>3706.4655749437024</v>
      </c>
      <c r="W167" s="83">
        <f t="shared" si="15"/>
        <v>181789.97344884343</v>
      </c>
      <c r="X167" s="83">
        <f t="shared" si="15"/>
        <v>8713.1306922354324</v>
      </c>
      <c r="Y167" s="83">
        <f t="shared" si="14"/>
        <v>251015.05543549679</v>
      </c>
      <c r="Z167" s="83">
        <f t="shared" si="14"/>
        <v>14026.787065447801</v>
      </c>
      <c r="AA167" s="83">
        <f t="shared" si="14"/>
        <v>66210.681290158565</v>
      </c>
      <c r="AB167" s="83">
        <f t="shared" si="14"/>
        <v>822.13772072300139</v>
      </c>
      <c r="AC167" s="83">
        <f t="shared" si="11"/>
        <v>750.15878320596778</v>
      </c>
      <c r="AE167" s="83">
        <f t="shared" si="13"/>
        <v>527034.3900110547</v>
      </c>
      <c r="AF167" s="83">
        <f t="shared" si="16"/>
        <v>43919.532500921225</v>
      </c>
    </row>
    <row r="168" spans="1:32" x14ac:dyDescent="0.25">
      <c r="A168" s="82">
        <v>61731</v>
      </c>
      <c r="B168" s="82" t="s">
        <v>170</v>
      </c>
      <c r="C168" s="82" t="s">
        <v>160</v>
      </c>
      <c r="D168" s="83">
        <f>'landesw Umlage § 2 PLAN'!F168*'Umlage Gesamt § 2 PLAN'!$D$1</f>
        <v>210.65607323849633</v>
      </c>
      <c r="E168" s="83">
        <f>'landesw Umlage § 2 PLAN'!G168*'Umlage Gesamt § 2 PLAN'!$E$1</f>
        <v>16189.30425889224</v>
      </c>
      <c r="F168" s="83">
        <f>'landesw Umlage § 2 PLAN'!H168*'Umlage Gesamt § 2 PLAN'!$F$1</f>
        <v>774.27653997344169</v>
      </c>
      <c r="G168" s="83">
        <f>'landesw Umlage § 2 PLAN'!I168*'Umlage Gesamt § 2 PLAN'!$G$1</f>
        <v>23745.718967937155</v>
      </c>
      <c r="H168" s="83">
        <f>'landesw Umlage § 2 PLAN'!J168*'Umlage Gesamt § 2 PLAN'!$H$1</f>
        <v>4037.4215623235768</v>
      </c>
      <c r="I168" s="83">
        <f>'landesw Umlage § 2 PLAN'!K168*'Umlage Gesamt § 2 PLAN'!$I$1</f>
        <v>6681.149970382492</v>
      </c>
      <c r="J168" s="83">
        <f>'landesw Umlage § 2 PLAN'!L168*'Umlage Gesamt § 2 PLAN'!$J$1</f>
        <v>115.53686414415765</v>
      </c>
      <c r="K168" s="83">
        <f>'landesw Umlage § 2 PLAN'!M168*'Umlage Gesamt § 2 PLAN'!$K$1</f>
        <v>73.893345577268349</v>
      </c>
      <c r="M168" s="83">
        <f>'bezirksw Umlage § 2 PLAN'!F168*'Umlage Gesamt § 2 PLAN'!$M$1</f>
        <v>2706.4543826118111</v>
      </c>
      <c r="N168" s="83">
        <f>'bezirksw Umlage § 2 PLAN'!G168*'Umlage Gesamt § 2 PLAN'!$N$1</f>
        <v>126885.39091736759</v>
      </c>
      <c r="O168" s="83">
        <f>'bezirksw Umlage § 2 PLAN'!H168*'Umlage Gesamt § 2 PLAN'!$O$1</f>
        <v>6083.2442251819884</v>
      </c>
      <c r="P168" s="83">
        <f>'bezirksw Umlage § 2 PLAN'!I168*'Umlage Gesamt § 2 PLAN'!$P$1</f>
        <v>173811.39521026591</v>
      </c>
      <c r="Q168" s="83">
        <f>'bezirksw Umlage § 2 PLAN'!J168*'Umlage Gesamt § 2 PLAN'!$Q$1</f>
        <v>7002.1217393095767</v>
      </c>
      <c r="R168" s="83">
        <f>'bezirksw Umlage § 2 PLAN'!K168*'Umlage Gesamt § 2 PLAN'!$R$1</f>
        <v>45428.836423711429</v>
      </c>
      <c r="S168" s="83">
        <f>'bezirksw Umlage § 2 PLAN'!L168*'Umlage Gesamt § 2 PLAN'!$S$1</f>
        <v>531.51259383075796</v>
      </c>
      <c r="T168" s="83">
        <f>'bezirksw Umlage § 2 PLAN'!M168*'Umlage Gesamt § 2 PLAN'!$T$1</f>
        <v>516.50631841294978</v>
      </c>
      <c r="V168" s="83">
        <f t="shared" si="15"/>
        <v>2917.1104558503075</v>
      </c>
      <c r="W168" s="83">
        <f t="shared" si="15"/>
        <v>143074.69517625985</v>
      </c>
      <c r="X168" s="83">
        <f t="shared" si="15"/>
        <v>6857.5207651554301</v>
      </c>
      <c r="Y168" s="83">
        <f t="shared" si="14"/>
        <v>197557.11417820308</v>
      </c>
      <c r="Z168" s="83">
        <f t="shared" si="14"/>
        <v>11039.543301633154</v>
      </c>
      <c r="AA168" s="83">
        <f t="shared" si="14"/>
        <v>52109.986394093925</v>
      </c>
      <c r="AB168" s="83">
        <f t="shared" si="14"/>
        <v>647.04945797491564</v>
      </c>
      <c r="AC168" s="83">
        <f t="shared" si="11"/>
        <v>590.39966399021819</v>
      </c>
      <c r="AE168" s="83">
        <f t="shared" si="13"/>
        <v>414793.4193931609</v>
      </c>
      <c r="AF168" s="83">
        <f t="shared" si="16"/>
        <v>34566.118282763411</v>
      </c>
    </row>
    <row r="169" spans="1:32" x14ac:dyDescent="0.25">
      <c r="A169" s="82">
        <v>61740</v>
      </c>
      <c r="B169" s="82" t="s">
        <v>171</v>
      </c>
      <c r="C169" s="82" t="s">
        <v>160</v>
      </c>
      <c r="D169" s="83">
        <f>'landesw Umlage § 2 PLAN'!F169*'Umlage Gesamt § 2 PLAN'!$D$1</f>
        <v>270.60946574490208</v>
      </c>
      <c r="E169" s="83">
        <f>'landesw Umlage § 2 PLAN'!G169*'Umlage Gesamt § 2 PLAN'!$E$1</f>
        <v>20796.832053925777</v>
      </c>
      <c r="F169" s="83">
        <f>'landesw Umlage § 2 PLAN'!H169*'Umlage Gesamt § 2 PLAN'!$F$1</f>
        <v>994.63812079990123</v>
      </c>
      <c r="G169" s="83">
        <f>'landesw Umlage § 2 PLAN'!I169*'Umlage Gesamt § 2 PLAN'!$G$1</f>
        <v>30503.82656837532</v>
      </c>
      <c r="H169" s="83">
        <f>'landesw Umlage § 2 PLAN'!J169*'Umlage Gesamt § 2 PLAN'!$H$1</f>
        <v>5186.4846580063868</v>
      </c>
      <c r="I169" s="83">
        <f>'landesw Umlage § 2 PLAN'!K169*'Umlage Gesamt § 2 PLAN'!$I$1</f>
        <v>8582.6266304691326</v>
      </c>
      <c r="J169" s="83">
        <f>'landesw Umlage § 2 PLAN'!L169*'Umlage Gesamt § 2 PLAN'!$J$1</f>
        <v>148.41902537741905</v>
      </c>
      <c r="K169" s="83">
        <f>'landesw Umlage § 2 PLAN'!M169*'Umlage Gesamt § 2 PLAN'!$K$1</f>
        <v>94.923628174389606</v>
      </c>
      <c r="M169" s="83">
        <f>'bezirksw Umlage § 2 PLAN'!F169*'Umlage Gesamt § 2 PLAN'!$M$1</f>
        <v>3476.7199600855843</v>
      </c>
      <c r="N169" s="83">
        <f>'bezirksw Umlage § 2 PLAN'!G169*'Umlage Gesamt § 2 PLAN'!$N$1</f>
        <v>162997.37918359283</v>
      </c>
      <c r="O169" s="83">
        <f>'bezirksw Umlage § 2 PLAN'!H169*'Umlage Gesamt § 2 PLAN'!$O$1</f>
        <v>7814.5549969903595</v>
      </c>
      <c r="P169" s="83">
        <f>'bezirksw Umlage § 2 PLAN'!I169*'Umlage Gesamt § 2 PLAN'!$P$1</f>
        <v>223278.67445328741</v>
      </c>
      <c r="Q169" s="83">
        <f>'bezirksw Umlage § 2 PLAN'!J169*'Umlage Gesamt § 2 PLAN'!$Q$1</f>
        <v>8994.9479918866</v>
      </c>
      <c r="R169" s="83">
        <f>'bezirksw Umlage § 2 PLAN'!K169*'Umlage Gesamt § 2 PLAN'!$R$1</f>
        <v>58358.028634260743</v>
      </c>
      <c r="S169" s="83">
        <f>'bezirksw Umlage § 2 PLAN'!L169*'Umlage Gesamt § 2 PLAN'!$S$1</f>
        <v>682.78277878268136</v>
      </c>
      <c r="T169" s="83">
        <f>'bezirksw Umlage § 2 PLAN'!M169*'Umlage Gesamt § 2 PLAN'!$T$1</f>
        <v>663.50566936349821</v>
      </c>
      <c r="V169" s="83">
        <f t="shared" si="15"/>
        <v>3747.3294258304863</v>
      </c>
      <c r="W169" s="83">
        <f t="shared" si="15"/>
        <v>183794.21123751861</v>
      </c>
      <c r="X169" s="83">
        <f t="shared" si="15"/>
        <v>8809.1931177902607</v>
      </c>
      <c r="Y169" s="83">
        <f t="shared" si="14"/>
        <v>253782.50102166273</v>
      </c>
      <c r="Z169" s="83">
        <f t="shared" si="14"/>
        <v>14181.432649892988</v>
      </c>
      <c r="AA169" s="83">
        <f t="shared" si="14"/>
        <v>66940.655264729881</v>
      </c>
      <c r="AB169" s="83">
        <f t="shared" si="14"/>
        <v>831.20180416010044</v>
      </c>
      <c r="AC169" s="83">
        <f t="shared" si="11"/>
        <v>758.42929753788781</v>
      </c>
      <c r="AE169" s="83">
        <f t="shared" si="13"/>
        <v>532844.95381912298</v>
      </c>
      <c r="AF169" s="83">
        <f t="shared" si="16"/>
        <v>44403.746151593579</v>
      </c>
    </row>
    <row r="170" spans="1:32" x14ac:dyDescent="0.25">
      <c r="A170" s="82">
        <v>61741</v>
      </c>
      <c r="B170" s="82" t="s">
        <v>172</v>
      </c>
      <c r="C170" s="82" t="s">
        <v>160</v>
      </c>
      <c r="D170" s="83">
        <f>'landesw Umlage § 2 PLAN'!F170*'Umlage Gesamt § 2 PLAN'!$D$1</f>
        <v>174.04733580956841</v>
      </c>
      <c r="E170" s="83">
        <f>'landesw Umlage § 2 PLAN'!G170*'Umlage Gesamt § 2 PLAN'!$E$1</f>
        <v>13375.855875185714</v>
      </c>
      <c r="F170" s="83">
        <f>'landesw Umlage § 2 PLAN'!H170*'Umlage Gesamt § 2 PLAN'!$F$1</f>
        <v>639.71936289564076</v>
      </c>
      <c r="G170" s="83">
        <f>'landesw Umlage § 2 PLAN'!I170*'Umlage Gesamt § 2 PLAN'!$G$1</f>
        <v>19619.083654773705</v>
      </c>
      <c r="H170" s="83">
        <f>'landesw Umlage § 2 PLAN'!J170*'Umlage Gesamt § 2 PLAN'!$H$1</f>
        <v>3335.7807143160426</v>
      </c>
      <c r="I170" s="83">
        <f>'landesw Umlage § 2 PLAN'!K170*'Umlage Gesamt § 2 PLAN'!$I$1</f>
        <v>5520.0703906254485</v>
      </c>
      <c r="J170" s="83">
        <f>'landesw Umlage § 2 PLAN'!L170*'Umlage Gesamt § 2 PLAN'!$J$1</f>
        <v>95.458360553964283</v>
      </c>
      <c r="K170" s="83">
        <f>'landesw Umlage § 2 PLAN'!M170*'Umlage Gesamt § 2 PLAN'!$K$1</f>
        <v>61.051835506392791</v>
      </c>
      <c r="M170" s="83">
        <f>'bezirksw Umlage § 2 PLAN'!F170*'Umlage Gesamt § 2 PLAN'!$M$1</f>
        <v>2236.1148555655964</v>
      </c>
      <c r="N170" s="83">
        <f>'bezirksw Umlage § 2 PLAN'!G170*'Umlage Gesamt § 2 PLAN'!$N$1</f>
        <v>104834.69051148952</v>
      </c>
      <c r="O170" s="83">
        <f>'bezirksw Umlage § 2 PLAN'!H170*'Umlage Gesamt § 2 PLAN'!$O$1</f>
        <v>5026.0713313172209</v>
      </c>
      <c r="P170" s="83">
        <f>'bezirksw Umlage § 2 PLAN'!I170*'Umlage Gesamt § 2 PLAN'!$P$1</f>
        <v>143605.68771943892</v>
      </c>
      <c r="Q170" s="83">
        <f>'bezirksw Umlage § 2 PLAN'!J170*'Umlage Gesamt § 2 PLAN'!$Q$1</f>
        <v>5785.2622761145331</v>
      </c>
      <c r="R170" s="83">
        <f>'bezirksw Umlage § 2 PLAN'!K170*'Umlage Gesamt § 2 PLAN'!$R$1</f>
        <v>37534.013745352262</v>
      </c>
      <c r="S170" s="83">
        <f>'bezirksw Umlage § 2 PLAN'!L170*'Umlage Gesamt § 2 PLAN'!$S$1</f>
        <v>439.1440013255276</v>
      </c>
      <c r="T170" s="83">
        <f>'bezirksw Umlage § 2 PLAN'!M170*'Umlage Gesamt § 2 PLAN'!$T$1</f>
        <v>426.7455823445701</v>
      </c>
      <c r="V170" s="83">
        <f t="shared" si="15"/>
        <v>2410.1621913751646</v>
      </c>
      <c r="W170" s="83">
        <f t="shared" si="15"/>
        <v>118210.54638667524</v>
      </c>
      <c r="X170" s="83">
        <f t="shared" si="15"/>
        <v>5665.790694212862</v>
      </c>
      <c r="Y170" s="83">
        <f t="shared" si="14"/>
        <v>163224.77137421264</v>
      </c>
      <c r="Z170" s="83">
        <f t="shared" si="14"/>
        <v>9121.0429904305747</v>
      </c>
      <c r="AA170" s="83">
        <f t="shared" si="14"/>
        <v>43054.084135977711</v>
      </c>
      <c r="AB170" s="83">
        <f t="shared" si="14"/>
        <v>534.60236187949192</v>
      </c>
      <c r="AC170" s="83">
        <f t="shared" si="11"/>
        <v>487.79741785096292</v>
      </c>
      <c r="AE170" s="83">
        <f t="shared" si="13"/>
        <v>342708.79755261465</v>
      </c>
      <c r="AF170" s="83">
        <f t="shared" si="16"/>
        <v>28559.066462717888</v>
      </c>
    </row>
    <row r="171" spans="1:32" x14ac:dyDescent="0.25">
      <c r="A171" s="82">
        <v>61743</v>
      </c>
      <c r="B171" s="82" t="s">
        <v>173</v>
      </c>
      <c r="C171" s="82" t="s">
        <v>160</v>
      </c>
      <c r="D171" s="83">
        <f>'landesw Umlage § 2 PLAN'!F171*'Umlage Gesamt § 2 PLAN'!$D$1</f>
        <v>97.972039183144659</v>
      </c>
      <c r="E171" s="83">
        <f>'landesw Umlage § 2 PLAN'!G171*'Umlage Gesamt § 2 PLAN'!$E$1</f>
        <v>7529.330281421906</v>
      </c>
      <c r="F171" s="83">
        <f>'landesw Umlage § 2 PLAN'!H171*'Umlage Gesamt § 2 PLAN'!$F$1</f>
        <v>360.10094722968154</v>
      </c>
      <c r="G171" s="83">
        <f>'landesw Umlage § 2 PLAN'!I171*'Umlage Gesamt § 2 PLAN'!$G$1</f>
        <v>11043.671674847965</v>
      </c>
      <c r="H171" s="83">
        <f>'landesw Umlage § 2 PLAN'!J171*'Umlage Gesamt § 2 PLAN'!$H$1</f>
        <v>1877.7261790834191</v>
      </c>
      <c r="I171" s="83">
        <f>'landesw Umlage § 2 PLAN'!K171*'Umlage Gesamt § 2 PLAN'!$I$1</f>
        <v>3107.2728007499986</v>
      </c>
      <c r="J171" s="83">
        <f>'landesw Umlage § 2 PLAN'!L171*'Umlage Gesamt § 2 PLAN'!$J$1</f>
        <v>53.73394655569092</v>
      </c>
      <c r="K171" s="83">
        <f>'landesw Umlage § 2 PLAN'!M171*'Umlage Gesamt § 2 PLAN'!$K$1</f>
        <v>34.366356673104477</v>
      </c>
      <c r="M171" s="83">
        <f>'bezirksw Umlage § 2 PLAN'!F171*'Umlage Gesamt § 2 PLAN'!$M$1</f>
        <v>1258.7192514522853</v>
      </c>
      <c r="N171" s="83">
        <f>'bezirksw Umlage § 2 PLAN'!G171*'Umlage Gesamt § 2 PLAN'!$N$1</f>
        <v>59011.925455625656</v>
      </c>
      <c r="O171" s="83">
        <f>'bezirksw Umlage § 2 PLAN'!H171*'Umlage Gesamt § 2 PLAN'!$O$1</f>
        <v>2829.1984770617782</v>
      </c>
      <c r="P171" s="83">
        <f>'bezirksw Umlage § 2 PLAN'!I171*'Umlage Gesamt § 2 PLAN'!$P$1</f>
        <v>80836.296624299343</v>
      </c>
      <c r="Q171" s="83">
        <f>'bezirksw Umlage § 2 PLAN'!J171*'Umlage Gesamt § 2 PLAN'!$Q$1</f>
        <v>3256.5505226716705</v>
      </c>
      <c r="R171" s="83">
        <f>'bezirksw Umlage § 2 PLAN'!K171*'Umlage Gesamt § 2 PLAN'!$R$1</f>
        <v>21128.067535511109</v>
      </c>
      <c r="S171" s="83">
        <f>'bezirksw Umlage § 2 PLAN'!L171*'Umlage Gesamt § 2 PLAN'!$S$1</f>
        <v>247.19616134763177</v>
      </c>
      <c r="T171" s="83">
        <f>'bezirksw Umlage § 2 PLAN'!M171*'Umlage Gesamt § 2 PLAN'!$T$1</f>
        <v>240.21703475220687</v>
      </c>
      <c r="V171" s="83">
        <f t="shared" si="15"/>
        <v>1356.6912906354301</v>
      </c>
      <c r="W171" s="83">
        <f t="shared" si="15"/>
        <v>66541.255737047555</v>
      </c>
      <c r="X171" s="83">
        <f t="shared" si="15"/>
        <v>3189.2994242914597</v>
      </c>
      <c r="Y171" s="83">
        <f t="shared" si="14"/>
        <v>91879.968299147309</v>
      </c>
      <c r="Z171" s="83">
        <f t="shared" si="14"/>
        <v>5134.2767017550896</v>
      </c>
      <c r="AA171" s="83">
        <f t="shared" si="14"/>
        <v>24235.340336261106</v>
      </c>
      <c r="AB171" s="83">
        <f t="shared" si="14"/>
        <v>300.93010790332266</v>
      </c>
      <c r="AC171" s="83">
        <f t="shared" si="14"/>
        <v>274.58339142531133</v>
      </c>
      <c r="AE171" s="83">
        <f t="shared" si="13"/>
        <v>192912.3452884666</v>
      </c>
      <c r="AF171" s="83">
        <f t="shared" si="16"/>
        <v>16076.028774038883</v>
      </c>
    </row>
    <row r="172" spans="1:32" x14ac:dyDescent="0.25">
      <c r="A172" s="82">
        <v>61744</v>
      </c>
      <c r="B172" s="82" t="s">
        <v>174</v>
      </c>
      <c r="C172" s="82" t="s">
        <v>160</v>
      </c>
      <c r="D172" s="83">
        <f>'landesw Umlage § 2 PLAN'!F172*'Umlage Gesamt § 2 PLAN'!$D$1</f>
        <v>82.278902017258702</v>
      </c>
      <c r="E172" s="83">
        <f>'landesw Umlage § 2 PLAN'!G172*'Umlage Gesamt § 2 PLAN'!$E$1</f>
        <v>6323.284006803372</v>
      </c>
      <c r="F172" s="83">
        <f>'landesw Umlage § 2 PLAN'!H172*'Umlage Gesamt § 2 PLAN'!$F$1</f>
        <v>302.42006597460318</v>
      </c>
      <c r="G172" s="83">
        <f>'landesw Umlage § 2 PLAN'!I172*'Umlage Gesamt § 2 PLAN'!$G$1</f>
        <v>9274.6990592589336</v>
      </c>
      <c r="H172" s="83">
        <f>'landesw Umlage § 2 PLAN'!J172*'Umlage Gesamt § 2 PLAN'!$H$1</f>
        <v>1576.9524610510125</v>
      </c>
      <c r="I172" s="83">
        <f>'landesw Umlage § 2 PLAN'!K172*'Umlage Gesamt § 2 PLAN'!$I$1</f>
        <v>2609.5506069428329</v>
      </c>
      <c r="J172" s="83">
        <f>'landesw Umlage § 2 PLAN'!L172*'Umlage Gesamt § 2 PLAN'!$J$1</f>
        <v>45.126856198140025</v>
      </c>
      <c r="K172" s="83">
        <f>'landesw Umlage § 2 PLAN'!M172*'Umlage Gesamt § 2 PLAN'!$K$1</f>
        <v>28.861562104578503</v>
      </c>
      <c r="M172" s="83">
        <f>'bezirksw Umlage § 2 PLAN'!F172*'Umlage Gesamt § 2 PLAN'!$M$1</f>
        <v>1057.097911005792</v>
      </c>
      <c r="N172" s="83">
        <f>'bezirksw Umlage § 2 PLAN'!G172*'Umlage Gesamt § 2 PLAN'!$N$1</f>
        <v>49559.409734614761</v>
      </c>
      <c r="O172" s="83">
        <f>'bezirksw Umlage § 2 PLAN'!H172*'Umlage Gesamt § 2 PLAN'!$O$1</f>
        <v>2376.0181601037066</v>
      </c>
      <c r="P172" s="83">
        <f>'bezirksw Umlage § 2 PLAN'!I172*'Umlage Gesamt § 2 PLAN'!$P$1</f>
        <v>67887.958491457641</v>
      </c>
      <c r="Q172" s="83">
        <f>'bezirksw Umlage § 2 PLAN'!J172*'Umlage Gesamt § 2 PLAN'!$Q$1</f>
        <v>2734.9170600427083</v>
      </c>
      <c r="R172" s="83">
        <f>'bezirksw Umlage § 2 PLAN'!K172*'Umlage Gesamt § 2 PLAN'!$R$1</f>
        <v>17743.778868567442</v>
      </c>
      <c r="S172" s="83">
        <f>'bezirksw Umlage § 2 PLAN'!L172*'Umlage Gesamt § 2 PLAN'!$S$1</f>
        <v>207.60034095588617</v>
      </c>
      <c r="T172" s="83">
        <f>'bezirksw Umlage § 2 PLAN'!M172*'Umlage Gesamt § 2 PLAN'!$T$1</f>
        <v>201.73912914383473</v>
      </c>
      <c r="V172" s="83">
        <f t="shared" si="15"/>
        <v>1139.3768130230505</v>
      </c>
      <c r="W172" s="83">
        <f t="shared" si="15"/>
        <v>55882.69374141813</v>
      </c>
      <c r="X172" s="83">
        <f t="shared" si="15"/>
        <v>2678.4382260783095</v>
      </c>
      <c r="Y172" s="83">
        <f t="shared" si="14"/>
        <v>77162.657550716569</v>
      </c>
      <c r="Z172" s="83">
        <f t="shared" si="14"/>
        <v>4311.8695210937203</v>
      </c>
      <c r="AA172" s="83">
        <f t="shared" si="14"/>
        <v>20353.329475510276</v>
      </c>
      <c r="AB172" s="83">
        <f t="shared" si="14"/>
        <v>252.72719715402619</v>
      </c>
      <c r="AC172" s="83">
        <f t="shared" si="14"/>
        <v>230.60069124841323</v>
      </c>
      <c r="AE172" s="83">
        <f t="shared" si="13"/>
        <v>162011.69321624251</v>
      </c>
      <c r="AF172" s="83">
        <f t="shared" si="16"/>
        <v>13500.974434686876</v>
      </c>
    </row>
    <row r="173" spans="1:32" x14ac:dyDescent="0.25">
      <c r="A173" s="82">
        <v>61745</v>
      </c>
      <c r="B173" s="82" t="s">
        <v>175</v>
      </c>
      <c r="C173" s="82" t="s">
        <v>160</v>
      </c>
      <c r="D173" s="83">
        <f>'landesw Umlage § 2 PLAN'!F173*'Umlage Gesamt § 2 PLAN'!$D$1</f>
        <v>143.55203706977048</v>
      </c>
      <c r="E173" s="83">
        <f>'landesw Umlage § 2 PLAN'!G173*'Umlage Gesamt § 2 PLAN'!$E$1</f>
        <v>11032.236428688879</v>
      </c>
      <c r="F173" s="83">
        <f>'landesw Umlage § 2 PLAN'!H173*'Umlage Gesamt § 2 PLAN'!$F$1</f>
        <v>527.63242407297093</v>
      </c>
      <c r="G173" s="83">
        <f>'landesw Umlage § 2 PLAN'!I173*'Umlage Gesamt § 2 PLAN'!$G$1</f>
        <v>16181.571587895407</v>
      </c>
      <c r="H173" s="83">
        <f>'landesw Umlage § 2 PLAN'!J173*'Umlage Gesamt § 2 PLAN'!$H$1</f>
        <v>2751.309662573969</v>
      </c>
      <c r="I173" s="83">
        <f>'landesw Umlage § 2 PLAN'!K173*'Umlage Gesamt § 2 PLAN'!$I$1</f>
        <v>4552.8841085497552</v>
      </c>
      <c r="J173" s="83">
        <f>'landesw Umlage § 2 PLAN'!L173*'Umlage Gesamt § 2 PLAN'!$J$1</f>
        <v>78.732846148563951</v>
      </c>
      <c r="K173" s="83">
        <f>'landesw Umlage § 2 PLAN'!M173*'Umlage Gesamt § 2 PLAN'!$K$1</f>
        <v>50.354780284487482</v>
      </c>
      <c r="M173" s="83">
        <f>'bezirksw Umlage § 2 PLAN'!F173*'Umlage Gesamt § 2 PLAN'!$M$1</f>
        <v>1844.3191971041351</v>
      </c>
      <c r="N173" s="83">
        <f>'bezirksw Umlage § 2 PLAN'!G173*'Umlage Gesamt § 2 PLAN'!$N$1</f>
        <v>86466.324281856185</v>
      </c>
      <c r="O173" s="83">
        <f>'bezirksw Umlage § 2 PLAN'!H173*'Umlage Gesamt § 2 PLAN'!$O$1</f>
        <v>4145.4399443263137</v>
      </c>
      <c r="P173" s="83">
        <f>'bezirksw Umlage § 2 PLAN'!I173*'Umlage Gesamt § 2 PLAN'!$P$1</f>
        <v>118444.15147776976</v>
      </c>
      <c r="Q173" s="83">
        <f>'bezirksw Umlage § 2 PLAN'!J173*'Umlage Gesamt § 2 PLAN'!$Q$1</f>
        <v>4771.6110152229148</v>
      </c>
      <c r="R173" s="83">
        <f>'bezirksw Umlage § 2 PLAN'!K173*'Umlage Gesamt § 2 PLAN'!$R$1</f>
        <v>30957.578910862416</v>
      </c>
      <c r="S173" s="83">
        <f>'bezirksw Umlage § 2 PLAN'!L173*'Umlage Gesamt § 2 PLAN'!$S$1</f>
        <v>362.20040751571105</v>
      </c>
      <c r="T173" s="83">
        <f>'bezirksw Umlage § 2 PLAN'!M173*'Umlage Gesamt § 2 PLAN'!$T$1</f>
        <v>351.97434865142412</v>
      </c>
      <c r="V173" s="83">
        <f t="shared" si="15"/>
        <v>1987.8712341739056</v>
      </c>
      <c r="W173" s="83">
        <f t="shared" si="15"/>
        <v>97498.560710545062</v>
      </c>
      <c r="X173" s="83">
        <f t="shared" si="15"/>
        <v>4673.0723683992846</v>
      </c>
      <c r="Y173" s="83">
        <f t="shared" si="14"/>
        <v>134625.72306566517</v>
      </c>
      <c r="Z173" s="83">
        <f t="shared" si="14"/>
        <v>7522.9206777968839</v>
      </c>
      <c r="AA173" s="83">
        <f t="shared" si="14"/>
        <v>35510.463019412171</v>
      </c>
      <c r="AB173" s="83">
        <f t="shared" si="14"/>
        <v>440.93325366427501</v>
      </c>
      <c r="AC173" s="83">
        <f t="shared" si="14"/>
        <v>402.32912893591163</v>
      </c>
      <c r="AE173" s="83">
        <f t="shared" si="13"/>
        <v>282661.87345859269</v>
      </c>
      <c r="AF173" s="83">
        <f t="shared" si="16"/>
        <v>23555.156121549389</v>
      </c>
    </row>
    <row r="174" spans="1:32" x14ac:dyDescent="0.25">
      <c r="A174" s="82">
        <v>61746</v>
      </c>
      <c r="B174" s="82" t="s">
        <v>176</v>
      </c>
      <c r="C174" s="82" t="s">
        <v>160</v>
      </c>
      <c r="D174" s="83">
        <f>'landesw Umlage § 2 PLAN'!F174*'Umlage Gesamt § 2 PLAN'!$D$1</f>
        <v>601.49037038987831</v>
      </c>
      <c r="E174" s="83">
        <f>'landesw Umlage § 2 PLAN'!G174*'Umlage Gesamt § 2 PLAN'!$E$1</f>
        <v>46225.634349553664</v>
      </c>
      <c r="F174" s="83">
        <f>'landesw Umlage § 2 PLAN'!H174*'Umlage Gesamt § 2 PLAN'!$F$1</f>
        <v>2210.8068172596645</v>
      </c>
      <c r="G174" s="83">
        <f>'landesw Umlage § 2 PLAN'!I174*'Umlage Gesamt § 2 PLAN'!$G$1</f>
        <v>67801.611781816726</v>
      </c>
      <c r="H174" s="83">
        <f>'landesw Umlage § 2 PLAN'!J174*'Umlage Gesamt § 2 PLAN'!$H$1</f>
        <v>11528.128069645887</v>
      </c>
      <c r="I174" s="83">
        <f>'landesw Umlage § 2 PLAN'!K174*'Umlage Gesamt § 2 PLAN'!$I$1</f>
        <v>19076.817053197126</v>
      </c>
      <c r="J174" s="83">
        <f>'landesw Umlage § 2 PLAN'!L174*'Umlage Gesamt § 2 PLAN'!$J$1</f>
        <v>329.89464836874544</v>
      </c>
      <c r="K174" s="83">
        <f>'landesw Umlage § 2 PLAN'!M174*'Umlage Gesamt § 2 PLAN'!$K$1</f>
        <v>210.98910236638793</v>
      </c>
      <c r="M174" s="83">
        <f>'bezirksw Umlage § 2 PLAN'!F174*'Umlage Gesamt § 2 PLAN'!$M$1</f>
        <v>7727.7916749043234</v>
      </c>
      <c r="N174" s="83">
        <f>'bezirksw Umlage § 2 PLAN'!G174*'Umlage Gesamt § 2 PLAN'!$N$1</f>
        <v>362298.31690418487</v>
      </c>
      <c r="O174" s="83">
        <f>'bezirksw Umlage § 2 PLAN'!H174*'Umlage Gesamt § 2 PLAN'!$O$1</f>
        <v>17369.605185957374</v>
      </c>
      <c r="P174" s="83">
        <f>'bezirksw Umlage § 2 PLAN'!I174*'Umlage Gesamt § 2 PLAN'!$P$1</f>
        <v>496287.04682367126</v>
      </c>
      <c r="Q174" s="83">
        <f>'bezirksw Umlage § 2 PLAN'!J174*'Umlage Gesamt § 2 PLAN'!$Q$1</f>
        <v>19993.293968429807</v>
      </c>
      <c r="R174" s="83">
        <f>'bezirksw Umlage § 2 PLAN'!K174*'Umlage Gesamt § 2 PLAN'!$R$1</f>
        <v>129713.83747357289</v>
      </c>
      <c r="S174" s="83">
        <f>'bezirksw Umlage § 2 PLAN'!L174*'Umlage Gesamt § 2 PLAN'!$S$1</f>
        <v>1517.6382148175544</v>
      </c>
      <c r="T174" s="83">
        <f>'bezirksw Umlage § 2 PLAN'!M174*'Umlage Gesamt § 2 PLAN'!$T$1</f>
        <v>1474.7905056560389</v>
      </c>
      <c r="V174" s="83">
        <f t="shared" si="15"/>
        <v>8329.2820452942015</v>
      </c>
      <c r="W174" s="83">
        <f t="shared" si="15"/>
        <v>408523.95125373855</v>
      </c>
      <c r="X174" s="83">
        <f t="shared" si="15"/>
        <v>19580.412003217039</v>
      </c>
      <c r="Y174" s="83">
        <f t="shared" si="14"/>
        <v>564088.65860548802</v>
      </c>
      <c r="Z174" s="83">
        <f t="shared" si="14"/>
        <v>31521.422038075696</v>
      </c>
      <c r="AA174" s="83">
        <f t="shared" si="14"/>
        <v>148790.65452677</v>
      </c>
      <c r="AB174" s="83">
        <f t="shared" si="14"/>
        <v>1847.5328631862999</v>
      </c>
      <c r="AC174" s="83">
        <f t="shared" si="14"/>
        <v>1685.7796080224268</v>
      </c>
      <c r="AE174" s="83">
        <f t="shared" si="13"/>
        <v>1184367.6929437923</v>
      </c>
      <c r="AF174" s="83">
        <f t="shared" si="16"/>
        <v>98697.307745316022</v>
      </c>
    </row>
    <row r="175" spans="1:32" x14ac:dyDescent="0.25">
      <c r="A175" s="82">
        <v>61748</v>
      </c>
      <c r="B175" s="82" t="s">
        <v>177</v>
      </c>
      <c r="C175" s="82" t="s">
        <v>160</v>
      </c>
      <c r="D175" s="83">
        <f>'landesw Umlage § 2 PLAN'!F175*'Umlage Gesamt § 2 PLAN'!$D$1</f>
        <v>721.1175096850576</v>
      </c>
      <c r="E175" s="83">
        <f>'landesw Umlage § 2 PLAN'!G175*'Umlage Gesamt § 2 PLAN'!$E$1</f>
        <v>55419.198655093096</v>
      </c>
      <c r="F175" s="83">
        <f>'landesw Umlage § 2 PLAN'!H175*'Umlage Gesamt § 2 PLAN'!$F$1</f>
        <v>2650.5021276128896</v>
      </c>
      <c r="G175" s="83">
        <f>'landesw Umlage § 2 PLAN'!I175*'Umlage Gesamt § 2 PLAN'!$G$1</f>
        <v>81286.304565516097</v>
      </c>
      <c r="H175" s="83">
        <f>'landesw Umlage § 2 PLAN'!J175*'Umlage Gesamt § 2 PLAN'!$H$1</f>
        <v>13820.894588096207</v>
      </c>
      <c r="I175" s="83">
        <f>'landesw Umlage § 2 PLAN'!K175*'Umlage Gesamt § 2 PLAN'!$I$1</f>
        <v>22870.901153749284</v>
      </c>
      <c r="J175" s="83">
        <f>'landesw Umlage § 2 PLAN'!L175*'Umlage Gesamt § 2 PLAN'!$J$1</f>
        <v>395.50559576855471</v>
      </c>
      <c r="K175" s="83">
        <f>'landesw Umlage § 2 PLAN'!M175*'Umlage Gesamt § 2 PLAN'!$K$1</f>
        <v>252.95157422140446</v>
      </c>
      <c r="M175" s="83">
        <f>'bezirksw Umlage § 2 PLAN'!F175*'Umlage Gesamt § 2 PLAN'!$M$1</f>
        <v>9264.7300144802139</v>
      </c>
      <c r="N175" s="83">
        <f>'bezirksw Umlage § 2 PLAN'!G175*'Umlage Gesamt § 2 PLAN'!$N$1</f>
        <v>434353.85321246029</v>
      </c>
      <c r="O175" s="83">
        <f>'bezirksw Umlage § 2 PLAN'!H175*'Umlage Gesamt § 2 PLAN'!$O$1</f>
        <v>20824.151229206476</v>
      </c>
      <c r="P175" s="83">
        <f>'bezirksw Umlage § 2 PLAN'!I175*'Umlage Gesamt § 2 PLAN'!$P$1</f>
        <v>594990.87086375698</v>
      </c>
      <c r="Q175" s="83">
        <f>'bezirksw Umlage § 2 PLAN'!J175*'Umlage Gesamt § 2 PLAN'!$Q$1</f>
        <v>23969.651164274062</v>
      </c>
      <c r="R175" s="83">
        <f>'bezirksw Umlage § 2 PLAN'!K175*'Umlage Gesamt § 2 PLAN'!$R$1</f>
        <v>155511.91516167496</v>
      </c>
      <c r="S175" s="83">
        <f>'bezirksw Umlage § 2 PLAN'!L175*'Umlage Gesamt § 2 PLAN'!$S$1</f>
        <v>1819.4730023071497</v>
      </c>
      <c r="T175" s="83">
        <f>'bezirksw Umlage § 2 PLAN'!M175*'Umlage Gesamt § 2 PLAN'!$T$1</f>
        <v>1768.1035459578586</v>
      </c>
      <c r="V175" s="83">
        <f t="shared" si="15"/>
        <v>9985.8475241652723</v>
      </c>
      <c r="W175" s="83">
        <f t="shared" si="15"/>
        <v>489773.05186755338</v>
      </c>
      <c r="X175" s="83">
        <f t="shared" si="15"/>
        <v>23474.653356819366</v>
      </c>
      <c r="Y175" s="83">
        <f t="shared" si="14"/>
        <v>676277.17542927305</v>
      </c>
      <c r="Z175" s="83">
        <f t="shared" si="14"/>
        <v>37790.545752370272</v>
      </c>
      <c r="AA175" s="83">
        <f t="shared" si="14"/>
        <v>178382.81631542425</v>
      </c>
      <c r="AB175" s="83">
        <f t="shared" si="14"/>
        <v>2214.9785980757042</v>
      </c>
      <c r="AC175" s="83">
        <f t="shared" si="14"/>
        <v>2021.055120179263</v>
      </c>
      <c r="AE175" s="83">
        <f t="shared" si="13"/>
        <v>1419920.1239638603</v>
      </c>
      <c r="AF175" s="83">
        <f t="shared" si="16"/>
        <v>118326.67699698836</v>
      </c>
    </row>
    <row r="176" spans="1:32" x14ac:dyDescent="0.25">
      <c r="A176" s="82">
        <v>61750</v>
      </c>
      <c r="B176" s="82" t="s">
        <v>178</v>
      </c>
      <c r="C176" s="82" t="s">
        <v>160</v>
      </c>
      <c r="D176" s="83">
        <f>'landesw Umlage § 2 PLAN'!F176*'Umlage Gesamt § 2 PLAN'!$D$1</f>
        <v>244.14876235316336</v>
      </c>
      <c r="E176" s="83">
        <f>'landesw Umlage § 2 PLAN'!G176*'Umlage Gesamt § 2 PLAN'!$E$1</f>
        <v>18763.278634233175</v>
      </c>
      <c r="F176" s="83">
        <f>'landesw Umlage § 2 PLAN'!H176*'Umlage Gesamt § 2 PLAN'!$F$1</f>
        <v>897.3805314389557</v>
      </c>
      <c r="G176" s="83">
        <f>'landesw Umlage § 2 PLAN'!I176*'Umlage Gesamt § 2 PLAN'!$G$1</f>
        <v>27521.104936975684</v>
      </c>
      <c r="H176" s="83">
        <f>'landesw Umlage § 2 PLAN'!J176*'Umlage Gesamt § 2 PLAN'!$H$1</f>
        <v>4679.3404167525287</v>
      </c>
      <c r="I176" s="83">
        <f>'landesw Umlage § 2 PLAN'!K176*'Umlage Gesamt § 2 PLAN'!$I$1</f>
        <v>7743.4012287791338</v>
      </c>
      <c r="J176" s="83">
        <f>'landesw Umlage § 2 PLAN'!L176*'Umlage Gesamt § 2 PLAN'!$J$1</f>
        <v>133.90633345294299</v>
      </c>
      <c r="K176" s="83">
        <f>'landesw Umlage § 2 PLAN'!M176*'Umlage Gesamt § 2 PLAN'!$K$1</f>
        <v>85.641816974340955</v>
      </c>
      <c r="M176" s="83">
        <f>'bezirksw Umlage § 2 PLAN'!F176*'Umlage Gesamt § 2 PLAN'!$M$1</f>
        <v>3136.7597322098695</v>
      </c>
      <c r="N176" s="83">
        <f>'bezirksw Umlage § 2 PLAN'!G176*'Umlage Gesamt § 2 PLAN'!$N$1</f>
        <v>147059.18835817059</v>
      </c>
      <c r="O176" s="83">
        <f>'bezirksw Umlage § 2 PLAN'!H176*'Umlage Gesamt § 2 PLAN'!$O$1</f>
        <v>7050.433086677298</v>
      </c>
      <c r="P176" s="83">
        <f>'bezirksw Umlage § 2 PLAN'!I176*'Umlage Gesamt § 2 PLAN'!$P$1</f>
        <v>201446.06500577281</v>
      </c>
      <c r="Q176" s="83">
        <f>'bezirksw Umlage § 2 PLAN'!J176*'Umlage Gesamt § 2 PLAN'!$Q$1</f>
        <v>8115.4050306592326</v>
      </c>
      <c r="R176" s="83">
        <f>'bezirksw Umlage § 2 PLAN'!K176*'Umlage Gesamt § 2 PLAN'!$R$1</f>
        <v>52651.670647236569</v>
      </c>
      <c r="S176" s="83">
        <f>'bezirksw Umlage § 2 PLAN'!L176*'Umlage Gesamt § 2 PLAN'!$S$1</f>
        <v>616.01899230306515</v>
      </c>
      <c r="T176" s="83">
        <f>'bezirksw Umlage § 2 PLAN'!M176*'Umlage Gesamt § 2 PLAN'!$T$1</f>
        <v>598.62683496117529</v>
      </c>
      <c r="V176" s="83">
        <f t="shared" si="15"/>
        <v>3380.9084945630329</v>
      </c>
      <c r="W176" s="83">
        <f t="shared" si="15"/>
        <v>165822.46699240376</v>
      </c>
      <c r="X176" s="83">
        <f t="shared" si="15"/>
        <v>7947.8136181162536</v>
      </c>
      <c r="Y176" s="83">
        <f t="shared" si="14"/>
        <v>228967.1699427485</v>
      </c>
      <c r="Z176" s="83">
        <f t="shared" si="14"/>
        <v>12794.745447411762</v>
      </c>
      <c r="AA176" s="83">
        <f t="shared" si="14"/>
        <v>60395.071876015703</v>
      </c>
      <c r="AB176" s="83">
        <f t="shared" si="14"/>
        <v>749.92532575600808</v>
      </c>
      <c r="AC176" s="83">
        <f t="shared" si="14"/>
        <v>684.26865193551623</v>
      </c>
      <c r="AE176" s="83">
        <f t="shared" si="13"/>
        <v>480742.37034895056</v>
      </c>
      <c r="AF176" s="83">
        <f t="shared" si="16"/>
        <v>40061.864195745882</v>
      </c>
    </row>
    <row r="177" spans="1:32" x14ac:dyDescent="0.25">
      <c r="A177" s="82">
        <v>61751</v>
      </c>
      <c r="B177" s="82" t="s">
        <v>179</v>
      </c>
      <c r="C177" s="82" t="s">
        <v>160</v>
      </c>
      <c r="D177" s="83">
        <f>'landesw Umlage § 2 PLAN'!F177*'Umlage Gesamt § 2 PLAN'!$D$1</f>
        <v>316.33258322673322</v>
      </c>
      <c r="E177" s="83">
        <f>'landesw Umlage § 2 PLAN'!G177*'Umlage Gesamt § 2 PLAN'!$E$1</f>
        <v>24310.737203673754</v>
      </c>
      <c r="F177" s="83">
        <f>'landesw Umlage § 2 PLAN'!H177*'Umlage Gesamt § 2 PLAN'!$F$1</f>
        <v>1162.6956406063694</v>
      </c>
      <c r="G177" s="83">
        <f>'landesw Umlage § 2 PLAN'!I177*'Umlage Gesamt § 2 PLAN'!$G$1</f>
        <v>35657.859307000988</v>
      </c>
      <c r="H177" s="83">
        <f>'landesw Umlage § 2 PLAN'!J177*'Umlage Gesamt § 2 PLAN'!$H$1</f>
        <v>6062.8111630048852</v>
      </c>
      <c r="I177" s="83">
        <f>'landesw Umlage § 2 PLAN'!K177*'Umlage Gesamt § 2 PLAN'!$I$1</f>
        <v>10032.777107088317</v>
      </c>
      <c r="J177" s="83">
        <f>'landesw Umlage § 2 PLAN'!L177*'Umlage Gesamt § 2 PLAN'!$J$1</f>
        <v>173.49642063848432</v>
      </c>
      <c r="K177" s="83">
        <f>'landesw Umlage § 2 PLAN'!M177*'Umlage Gesamt § 2 PLAN'!$K$1</f>
        <v>110.96225487531474</v>
      </c>
      <c r="M177" s="83">
        <f>'bezirksw Umlage § 2 PLAN'!F177*'Umlage Gesamt § 2 PLAN'!$M$1</f>
        <v>4064.1586690340546</v>
      </c>
      <c r="N177" s="83">
        <f>'bezirksw Umlage § 2 PLAN'!G177*'Umlage Gesamt § 2 PLAN'!$N$1</f>
        <v>190537.98385951185</v>
      </c>
      <c r="O177" s="83">
        <f>'bezirksw Umlage § 2 PLAN'!H177*'Umlage Gesamt § 2 PLAN'!$O$1</f>
        <v>9134.929416311099</v>
      </c>
      <c r="P177" s="83">
        <f>'bezirksw Umlage § 2 PLAN'!I177*'Umlage Gesamt § 2 PLAN'!$P$1</f>
        <v>261004.61665236406</v>
      </c>
      <c r="Q177" s="83">
        <f>'bezirksw Umlage § 2 PLAN'!J177*'Umlage Gesamt § 2 PLAN'!$Q$1</f>
        <v>10514.765721262313</v>
      </c>
      <c r="R177" s="83">
        <f>'bezirksw Umlage § 2 PLAN'!K177*'Umlage Gesamt § 2 PLAN'!$R$1</f>
        <v>68218.404330681253</v>
      </c>
      <c r="S177" s="83">
        <f>'bezirksw Umlage § 2 PLAN'!L177*'Umlage Gesamt § 2 PLAN'!$S$1</f>
        <v>798.14813425136674</v>
      </c>
      <c r="T177" s="83">
        <f>'bezirksw Umlage § 2 PLAN'!M177*'Umlage Gesamt § 2 PLAN'!$T$1</f>
        <v>775.61389730984365</v>
      </c>
      <c r="V177" s="83">
        <f t="shared" si="15"/>
        <v>4380.4912522607874</v>
      </c>
      <c r="W177" s="83">
        <f t="shared" si="15"/>
        <v>214848.7210631856</v>
      </c>
      <c r="X177" s="83">
        <f t="shared" si="15"/>
        <v>10297.625056917468</v>
      </c>
      <c r="Y177" s="83">
        <f t="shared" si="14"/>
        <v>296662.47595936502</v>
      </c>
      <c r="Z177" s="83">
        <f t="shared" si="14"/>
        <v>16577.576884267197</v>
      </c>
      <c r="AA177" s="83">
        <f t="shared" si="14"/>
        <v>78251.18143776957</v>
      </c>
      <c r="AB177" s="83">
        <f t="shared" si="14"/>
        <v>971.64455488985107</v>
      </c>
      <c r="AC177" s="83">
        <f t="shared" si="14"/>
        <v>886.57615218515843</v>
      </c>
      <c r="AE177" s="83">
        <f t="shared" si="13"/>
        <v>622876.2923608406</v>
      </c>
      <c r="AF177" s="83">
        <f t="shared" si="16"/>
        <v>51906.357696736719</v>
      </c>
    </row>
    <row r="178" spans="1:32" x14ac:dyDescent="0.25">
      <c r="A178" s="82">
        <v>61756</v>
      </c>
      <c r="B178" s="82" t="s">
        <v>180</v>
      </c>
      <c r="C178" s="82" t="s">
        <v>160</v>
      </c>
      <c r="D178" s="83">
        <f>'landesw Umlage § 2 PLAN'!F178*'Umlage Gesamt § 2 PLAN'!$D$1</f>
        <v>636.58468262652275</v>
      </c>
      <c r="E178" s="83">
        <f>'landesw Umlage § 2 PLAN'!G178*'Umlage Gesamt § 2 PLAN'!$E$1</f>
        <v>48922.696389214689</v>
      </c>
      <c r="F178" s="83">
        <f>'landesw Umlage § 2 PLAN'!H178*'Umlage Gesamt § 2 PLAN'!$F$1</f>
        <v>2339.7976516258441</v>
      </c>
      <c r="G178" s="83">
        <f>'landesw Umlage § 2 PLAN'!I178*'Umlage Gesamt § 2 PLAN'!$G$1</f>
        <v>71757.537015460111</v>
      </c>
      <c r="H178" s="83">
        <f>'landesw Umlage § 2 PLAN'!J178*'Umlage Gesamt § 2 PLAN'!$H$1</f>
        <v>12200.743535988166</v>
      </c>
      <c r="I178" s="83">
        <f>'landesw Umlage § 2 PLAN'!K178*'Umlage Gesamt § 2 PLAN'!$I$1</f>
        <v>20189.865253307613</v>
      </c>
      <c r="J178" s="83">
        <f>'landesw Umlage § 2 PLAN'!L178*'Umlage Gesamt § 2 PLAN'!$J$1</f>
        <v>349.1425471963633</v>
      </c>
      <c r="K178" s="83">
        <f>'landesw Umlage § 2 PLAN'!M178*'Umlage Gesamt § 2 PLAN'!$K$1</f>
        <v>223.29938662276905</v>
      </c>
      <c r="M178" s="83">
        <f>'bezirksw Umlage § 2 PLAN'!F178*'Umlage Gesamt § 2 PLAN'!$M$1</f>
        <v>8178.6742613753995</v>
      </c>
      <c r="N178" s="83">
        <f>'bezirksw Umlage § 2 PLAN'!G178*'Umlage Gesamt § 2 PLAN'!$N$1</f>
        <v>383436.82698208489</v>
      </c>
      <c r="O178" s="83">
        <f>'bezirksw Umlage § 2 PLAN'!H178*'Umlage Gesamt § 2 PLAN'!$O$1</f>
        <v>18383.045097602357</v>
      </c>
      <c r="P178" s="83">
        <f>'bezirksw Umlage § 2 PLAN'!I178*'Umlage Gesamt § 2 PLAN'!$P$1</f>
        <v>525243.20878008427</v>
      </c>
      <c r="Q178" s="83">
        <f>'bezirksw Umlage § 2 PLAN'!J178*'Umlage Gesamt § 2 PLAN'!$Q$1</f>
        <v>21159.814557466492</v>
      </c>
      <c r="R178" s="83">
        <f>'bezirksw Umlage § 2 PLAN'!K178*'Umlage Gesamt § 2 PLAN'!$R$1</f>
        <v>137282.06821808213</v>
      </c>
      <c r="S178" s="83">
        <f>'bezirksw Umlage § 2 PLAN'!L178*'Umlage Gesamt § 2 PLAN'!$S$1</f>
        <v>1606.1857161492021</v>
      </c>
      <c r="T178" s="83">
        <f>'bezirksw Umlage § 2 PLAN'!M178*'Umlage Gesamt § 2 PLAN'!$T$1</f>
        <v>1560.8380319956273</v>
      </c>
      <c r="V178" s="83">
        <f t="shared" si="15"/>
        <v>8815.2589440019219</v>
      </c>
      <c r="W178" s="83">
        <f t="shared" si="15"/>
        <v>432359.52337129961</v>
      </c>
      <c r="X178" s="83">
        <f t="shared" si="15"/>
        <v>20722.842749228199</v>
      </c>
      <c r="Y178" s="83">
        <f t="shared" si="14"/>
        <v>597000.74579554435</v>
      </c>
      <c r="Z178" s="83">
        <f t="shared" si="14"/>
        <v>33360.55809345466</v>
      </c>
      <c r="AA178" s="83">
        <f t="shared" si="14"/>
        <v>157471.93347138976</v>
      </c>
      <c r="AB178" s="83">
        <f t="shared" si="14"/>
        <v>1955.3282633455653</v>
      </c>
      <c r="AC178" s="83">
        <f t="shared" si="14"/>
        <v>1784.1374186183964</v>
      </c>
      <c r="AE178" s="83">
        <f t="shared" si="13"/>
        <v>1253470.3281068827</v>
      </c>
      <c r="AF178" s="83">
        <f t="shared" si="16"/>
        <v>104455.86067557357</v>
      </c>
    </row>
    <row r="179" spans="1:32" x14ac:dyDescent="0.25">
      <c r="A179" s="82">
        <v>61757</v>
      </c>
      <c r="B179" s="82" t="s">
        <v>181</v>
      </c>
      <c r="C179" s="82" t="s">
        <v>160</v>
      </c>
      <c r="D179" s="83">
        <f>'landesw Umlage § 2 PLAN'!F179*'Umlage Gesamt § 2 PLAN'!$D$1</f>
        <v>711.88208406935701</v>
      </c>
      <c r="E179" s="83">
        <f>'landesw Umlage § 2 PLAN'!G179*'Umlage Gesamt § 2 PLAN'!$E$1</f>
        <v>54709.439316307413</v>
      </c>
      <c r="F179" s="83">
        <f>'landesw Umlage § 2 PLAN'!H179*'Umlage Gesamt § 2 PLAN'!$F$1</f>
        <v>2616.5568760899919</v>
      </c>
      <c r="G179" s="83">
        <f>'landesw Umlage § 2 PLAN'!I179*'Umlage Gesamt § 2 PLAN'!$G$1</f>
        <v>80245.262558759292</v>
      </c>
      <c r="H179" s="83">
        <f>'landesw Umlage § 2 PLAN'!J179*'Umlage Gesamt § 2 PLAN'!$H$1</f>
        <v>13643.888979167716</v>
      </c>
      <c r="I179" s="83">
        <f>'landesw Umlage § 2 PLAN'!K179*'Umlage Gesamt § 2 PLAN'!$I$1</f>
        <v>22577.991186188323</v>
      </c>
      <c r="J179" s="83">
        <f>'landesw Umlage § 2 PLAN'!L179*'Umlage Gesamt § 2 PLAN'!$J$1</f>
        <v>390.44031519880525</v>
      </c>
      <c r="K179" s="83">
        <f>'landesw Umlage § 2 PLAN'!M179*'Umlage Gesamt § 2 PLAN'!$K$1</f>
        <v>249.71199756888853</v>
      </c>
      <c r="M179" s="83">
        <f>'bezirksw Umlage § 2 PLAN'!F179*'Umlage Gesamt § 2 PLAN'!$M$1</f>
        <v>9146.0756707025248</v>
      </c>
      <c r="N179" s="83">
        <f>'bezirksw Umlage § 2 PLAN'!G179*'Umlage Gesamt § 2 PLAN'!$N$1</f>
        <v>428791.03904089966</v>
      </c>
      <c r="O179" s="83">
        <f>'bezirksw Umlage § 2 PLAN'!H179*'Umlage Gesamt § 2 PLAN'!$O$1</f>
        <v>20557.454197024537</v>
      </c>
      <c r="P179" s="83">
        <f>'bezirksw Umlage § 2 PLAN'!I179*'Umlage Gesamt § 2 PLAN'!$P$1</f>
        <v>587370.7619965031</v>
      </c>
      <c r="Q179" s="83">
        <f>'bezirksw Umlage § 2 PLAN'!J179*'Umlage Gesamt § 2 PLAN'!$Q$1</f>
        <v>23662.669393080316</v>
      </c>
      <c r="R179" s="83">
        <f>'bezirksw Umlage § 2 PLAN'!K179*'Umlage Gesamt § 2 PLAN'!$R$1</f>
        <v>153520.25817714538</v>
      </c>
      <c r="S179" s="83">
        <f>'bezirksw Umlage § 2 PLAN'!L179*'Umlage Gesamt § 2 PLAN'!$S$1</f>
        <v>1796.1708256897466</v>
      </c>
      <c r="T179" s="83">
        <f>'bezirksw Umlage § 2 PLAN'!M179*'Umlage Gesamt § 2 PLAN'!$T$1</f>
        <v>1745.4592632158103</v>
      </c>
      <c r="V179" s="83">
        <f t="shared" si="15"/>
        <v>9857.9577547718818</v>
      </c>
      <c r="W179" s="83">
        <f t="shared" si="15"/>
        <v>483500.47835720709</v>
      </c>
      <c r="X179" s="83">
        <f t="shared" si="15"/>
        <v>23174.011073114529</v>
      </c>
      <c r="Y179" s="83">
        <f t="shared" si="14"/>
        <v>667616.02455526241</v>
      </c>
      <c r="Z179" s="83">
        <f t="shared" si="14"/>
        <v>37306.55837224803</v>
      </c>
      <c r="AA179" s="83">
        <f t="shared" si="14"/>
        <v>176098.24936333371</v>
      </c>
      <c r="AB179" s="83">
        <f t="shared" si="14"/>
        <v>2186.6111408885517</v>
      </c>
      <c r="AC179" s="83">
        <f t="shared" si="14"/>
        <v>1995.1712607846989</v>
      </c>
      <c r="AE179" s="83">
        <f t="shared" si="13"/>
        <v>1401735.0618776109</v>
      </c>
      <c r="AF179" s="83">
        <f t="shared" si="16"/>
        <v>116811.25515646757</v>
      </c>
    </row>
    <row r="180" spans="1:32" x14ac:dyDescent="0.25">
      <c r="A180" s="82">
        <v>61758</v>
      </c>
      <c r="B180" s="82" t="s">
        <v>182</v>
      </c>
      <c r="C180" s="82" t="s">
        <v>160</v>
      </c>
      <c r="D180" s="83">
        <f>'landesw Umlage § 2 PLAN'!F180*'Umlage Gesamt § 2 PLAN'!$D$1</f>
        <v>302.12409379683976</v>
      </c>
      <c r="E180" s="83">
        <f>'landesw Umlage § 2 PLAN'!G180*'Umlage Gesamt § 2 PLAN'!$E$1</f>
        <v>23218.788821158461</v>
      </c>
      <c r="F180" s="83">
        <f>'landesw Umlage § 2 PLAN'!H180*'Umlage Gesamt § 2 PLAN'!$F$1</f>
        <v>1110.4716535885734</v>
      </c>
      <c r="G180" s="83">
        <f>'landesw Umlage § 2 PLAN'!I180*'Umlage Gesamt § 2 PLAN'!$G$1</f>
        <v>34056.240175996034</v>
      </c>
      <c r="H180" s="83">
        <f>'landesw Umlage § 2 PLAN'!J180*'Umlage Gesamt § 2 PLAN'!$H$1</f>
        <v>5790.4921137109613</v>
      </c>
      <c r="I180" s="83">
        <f>'landesw Umlage § 2 PLAN'!K180*'Umlage Gesamt § 2 PLAN'!$I$1</f>
        <v>9582.1418736752385</v>
      </c>
      <c r="J180" s="83">
        <f>'landesw Umlage § 2 PLAN'!L180*'Umlage Gesamt § 2 PLAN'!$J$1</f>
        <v>165.70360323845264</v>
      </c>
      <c r="K180" s="83">
        <f>'landesw Umlage § 2 PLAN'!M180*'Umlage Gesamt § 2 PLAN'!$K$1</f>
        <v>105.97824086881889</v>
      </c>
      <c r="M180" s="83">
        <f>'bezirksw Umlage § 2 PLAN'!F180*'Umlage Gesamt § 2 PLAN'!$M$1</f>
        <v>3881.6116961571224</v>
      </c>
      <c r="N180" s="83">
        <f>'bezirksw Umlage § 2 PLAN'!G180*'Umlage Gesamt § 2 PLAN'!$N$1</f>
        <v>181979.72248142093</v>
      </c>
      <c r="O180" s="83">
        <f>'bezirksw Umlage § 2 PLAN'!H180*'Umlage Gesamt § 2 PLAN'!$O$1</f>
        <v>8724.6221797611161</v>
      </c>
      <c r="P180" s="83">
        <f>'bezirksw Umlage § 2 PLAN'!I180*'Umlage Gesamt § 2 PLAN'!$P$1</f>
        <v>249281.25480632737</v>
      </c>
      <c r="Q180" s="83">
        <f>'bezirksw Umlage § 2 PLAN'!J180*'Umlage Gesamt § 2 PLAN'!$Q$1</f>
        <v>10042.481342320298</v>
      </c>
      <c r="R180" s="83">
        <f>'bezirksw Umlage § 2 PLAN'!K180*'Umlage Gesamt § 2 PLAN'!$R$1</f>
        <v>65154.285968388023</v>
      </c>
      <c r="S180" s="83">
        <f>'bezirksw Umlage § 2 PLAN'!L180*'Umlage Gesamt § 2 PLAN'!$S$1</f>
        <v>762.29827264899313</v>
      </c>
      <c r="T180" s="83">
        <f>'bezirksw Umlage § 2 PLAN'!M180*'Umlage Gesamt § 2 PLAN'!$T$1</f>
        <v>740.77619027001424</v>
      </c>
      <c r="V180" s="83">
        <f t="shared" si="15"/>
        <v>4183.735789953962</v>
      </c>
      <c r="W180" s="83">
        <f t="shared" si="15"/>
        <v>205198.5113025794</v>
      </c>
      <c r="X180" s="83">
        <f t="shared" si="15"/>
        <v>9835.0938333496888</v>
      </c>
      <c r="Y180" s="83">
        <f t="shared" si="14"/>
        <v>283337.49498232338</v>
      </c>
      <c r="Z180" s="83">
        <f t="shared" si="14"/>
        <v>15832.973456031259</v>
      </c>
      <c r="AA180" s="83">
        <f t="shared" si="14"/>
        <v>74736.427842063262</v>
      </c>
      <c r="AB180" s="83">
        <f t="shared" si="14"/>
        <v>928.00187588744575</v>
      </c>
      <c r="AC180" s="83">
        <f t="shared" si="14"/>
        <v>846.75443113883307</v>
      </c>
      <c r="AE180" s="83">
        <f t="shared" si="13"/>
        <v>594898.99351332721</v>
      </c>
      <c r="AF180" s="83">
        <f t="shared" si="16"/>
        <v>49574.916126110598</v>
      </c>
    </row>
    <row r="181" spans="1:32" x14ac:dyDescent="0.25">
      <c r="A181" s="82">
        <v>61759</v>
      </c>
      <c r="B181" s="82" t="s">
        <v>183</v>
      </c>
      <c r="C181" s="82" t="s">
        <v>160</v>
      </c>
      <c r="D181" s="83">
        <f>'landesw Umlage § 2 PLAN'!F181*'Umlage Gesamt § 2 PLAN'!$D$1</f>
        <v>258.58380786634041</v>
      </c>
      <c r="E181" s="83">
        <f>'landesw Umlage § 2 PLAN'!G181*'Umlage Gesamt § 2 PLAN'!$E$1</f>
        <v>19872.638265840862</v>
      </c>
      <c r="F181" s="83">
        <f>'landesw Umlage § 2 PLAN'!H181*'Umlage Gesamt § 2 PLAN'!$F$1</f>
        <v>950.43723624920835</v>
      </c>
      <c r="G181" s="83">
        <f>'landesw Umlage § 2 PLAN'!I181*'Umlage Gesamt § 2 PLAN'!$G$1</f>
        <v>29148.262078831322</v>
      </c>
      <c r="H181" s="83">
        <f>'landesw Umlage § 2 PLAN'!J181*'Umlage Gesamt § 2 PLAN'!$H$1</f>
        <v>4956.0016262399013</v>
      </c>
      <c r="I181" s="83">
        <f>'landesw Umlage § 2 PLAN'!K181*'Umlage Gesamt § 2 PLAN'!$I$1</f>
        <v>8201.2218955189146</v>
      </c>
      <c r="J181" s="83">
        <f>'landesw Umlage § 2 PLAN'!L181*'Umlage Gesamt § 2 PLAN'!$J$1</f>
        <v>141.82340826940208</v>
      </c>
      <c r="K181" s="83">
        <f>'landesw Umlage § 2 PLAN'!M181*'Umlage Gesamt § 2 PLAN'!$K$1</f>
        <v>90.705301687269994</v>
      </c>
      <c r="M181" s="83">
        <f>'bezirksw Umlage § 2 PLAN'!F181*'Umlage Gesamt § 2 PLAN'!$M$1</f>
        <v>3322.2174386587503</v>
      </c>
      <c r="N181" s="83">
        <f>'bezirksw Umlage § 2 PLAN'!G181*'Umlage Gesamt § 2 PLAN'!$N$1</f>
        <v>155753.91224954306</v>
      </c>
      <c r="O181" s="83">
        <f>'bezirksw Umlage § 2 PLAN'!H181*'Umlage Gesamt § 2 PLAN'!$O$1</f>
        <v>7467.2827217640406</v>
      </c>
      <c r="P181" s="83">
        <f>'bezirksw Umlage § 2 PLAN'!I181*'Umlage Gesamt § 2 PLAN'!$P$1</f>
        <v>213356.35727505115</v>
      </c>
      <c r="Q181" s="83">
        <f>'bezirksw Umlage § 2 PLAN'!J181*'Umlage Gesamt § 2 PLAN'!$Q$1</f>
        <v>8595.2200411731046</v>
      </c>
      <c r="R181" s="83">
        <f>'bezirksw Umlage § 2 PLAN'!K181*'Umlage Gesamt § 2 PLAN'!$R$1</f>
        <v>55764.646747595732</v>
      </c>
      <c r="S181" s="83">
        <f>'bezirksw Umlage § 2 PLAN'!L181*'Umlage Gesamt § 2 PLAN'!$S$1</f>
        <v>652.44048428676581</v>
      </c>
      <c r="T181" s="83">
        <f>'bezirksw Umlage § 2 PLAN'!M181*'Umlage Gesamt § 2 PLAN'!$T$1</f>
        <v>634.02003345535445</v>
      </c>
      <c r="V181" s="83">
        <f t="shared" si="15"/>
        <v>3580.8012465250908</v>
      </c>
      <c r="W181" s="83">
        <f t="shared" si="15"/>
        <v>175626.55051538392</v>
      </c>
      <c r="X181" s="83">
        <f t="shared" si="15"/>
        <v>8417.7199580132492</v>
      </c>
      <c r="Y181" s="83">
        <f t="shared" si="14"/>
        <v>242504.61935388247</v>
      </c>
      <c r="Z181" s="83">
        <f t="shared" si="14"/>
        <v>13551.221667413007</v>
      </c>
      <c r="AA181" s="83">
        <f t="shared" si="14"/>
        <v>63965.868643114649</v>
      </c>
      <c r="AB181" s="83">
        <f t="shared" si="14"/>
        <v>794.26389255616789</v>
      </c>
      <c r="AC181" s="83">
        <f t="shared" si="14"/>
        <v>724.72533514262443</v>
      </c>
      <c r="AE181" s="83">
        <f t="shared" si="13"/>
        <v>509165.77061203122</v>
      </c>
      <c r="AF181" s="83">
        <f t="shared" si="16"/>
        <v>42430.480884335935</v>
      </c>
    </row>
    <row r="182" spans="1:32" x14ac:dyDescent="0.25">
      <c r="A182" s="82">
        <v>61760</v>
      </c>
      <c r="B182" s="82" t="s">
        <v>184</v>
      </c>
      <c r="C182" s="82" t="s">
        <v>160</v>
      </c>
      <c r="D182" s="83">
        <f>'landesw Umlage § 2 PLAN'!F182*'Umlage Gesamt § 2 PLAN'!$D$1</f>
        <v>2117.2101972494083</v>
      </c>
      <c r="E182" s="83">
        <f>'landesw Umlage § 2 PLAN'!G182*'Umlage Gesamt § 2 PLAN'!$E$1</f>
        <v>162711.47342851033</v>
      </c>
      <c r="F182" s="83">
        <f>'landesw Umlage § 2 PLAN'!H182*'Umlage Gesamt § 2 PLAN'!$F$1</f>
        <v>7781.9080206000199</v>
      </c>
      <c r="G182" s="83">
        <f>'landesw Umlage § 2 PLAN'!I182*'Umlage Gesamt § 2 PLAN'!$G$1</f>
        <v>238657.6259921843</v>
      </c>
      <c r="H182" s="83">
        <f>'landesw Umlage § 2 PLAN'!J182*'Umlage Gesamt § 2 PLAN'!$H$1</f>
        <v>40578.322622905507</v>
      </c>
      <c r="I182" s="83">
        <f>'landesw Umlage § 2 PLAN'!K182*'Umlage Gesamt § 2 PLAN'!$I$1</f>
        <v>67149.257219047955</v>
      </c>
      <c r="J182" s="83">
        <f>'landesw Umlage § 2 PLAN'!L182*'Umlage Gesamt § 2 PLAN'!$J$1</f>
        <v>1161.2094688923871</v>
      </c>
      <c r="K182" s="83">
        <f>'landesw Umlage § 2 PLAN'!M182*'Umlage Gesamt § 2 PLAN'!$K$1</f>
        <v>742.66904514043222</v>
      </c>
      <c r="M182" s="83">
        <f>'bezirksw Umlage § 2 PLAN'!F182*'Umlage Gesamt § 2 PLAN'!$M$1</f>
        <v>27201.365378004804</v>
      </c>
      <c r="N182" s="83">
        <f>'bezirksw Umlage § 2 PLAN'!G182*'Umlage Gesamt § 2 PLAN'!$N$1</f>
        <v>1275268.4477702253</v>
      </c>
      <c r="O182" s="83">
        <f>'bezirksw Umlage § 2 PLAN'!H182*'Umlage Gesamt § 2 PLAN'!$O$1</f>
        <v>61139.973359952572</v>
      </c>
      <c r="P182" s="83">
        <f>'bezirksw Umlage § 2 PLAN'!I182*'Umlage Gesamt § 2 PLAN'!$P$1</f>
        <v>1746900.778505885</v>
      </c>
      <c r="Q182" s="83">
        <f>'bezirksw Umlage § 2 PLAN'!J182*'Umlage Gesamt § 2 PLAN'!$Q$1</f>
        <v>70375.201250731436</v>
      </c>
      <c r="R182" s="83">
        <f>'bezirksw Umlage § 2 PLAN'!K182*'Umlage Gesamt § 2 PLAN'!$R$1</f>
        <v>456584.96451969538</v>
      </c>
      <c r="S182" s="83">
        <f>'bezirksw Umlage § 2 PLAN'!L182*'Umlage Gesamt § 2 PLAN'!$S$1</f>
        <v>5341.9959193434579</v>
      </c>
      <c r="T182" s="83">
        <f>'bezirksw Umlage § 2 PLAN'!M182*'Umlage Gesamt § 2 PLAN'!$T$1</f>
        <v>5191.1745409284786</v>
      </c>
      <c r="V182" s="83">
        <f t="shared" si="15"/>
        <v>29318.575575254214</v>
      </c>
      <c r="W182" s="83">
        <f t="shared" si="15"/>
        <v>1437979.9211987357</v>
      </c>
      <c r="X182" s="83">
        <f t="shared" si="15"/>
        <v>68921.881380552586</v>
      </c>
      <c r="Y182" s="83">
        <f t="shared" si="14"/>
        <v>1985558.4044980693</v>
      </c>
      <c r="Z182" s="83">
        <f t="shared" si="14"/>
        <v>110953.52387363694</v>
      </c>
      <c r="AA182" s="83">
        <f t="shared" si="14"/>
        <v>523734.22173874336</v>
      </c>
      <c r="AB182" s="83">
        <f t="shared" si="14"/>
        <v>6503.205388235845</v>
      </c>
      <c r="AC182" s="83">
        <f t="shared" si="14"/>
        <v>5933.8435860689106</v>
      </c>
      <c r="AE182" s="83">
        <f t="shared" si="13"/>
        <v>4168903.5772392969</v>
      </c>
      <c r="AF182" s="83">
        <f t="shared" si="16"/>
        <v>347408.63143660809</v>
      </c>
    </row>
    <row r="183" spans="1:32" x14ac:dyDescent="0.25">
      <c r="A183" s="82">
        <v>61761</v>
      </c>
      <c r="B183" s="82" t="s">
        <v>185</v>
      </c>
      <c r="C183" s="82" t="s">
        <v>160</v>
      </c>
      <c r="D183" s="83">
        <f>'landesw Umlage § 2 PLAN'!F183*'Umlage Gesamt § 2 PLAN'!$D$1</f>
        <v>192.72469456566046</v>
      </c>
      <c r="E183" s="83">
        <f>'landesw Umlage § 2 PLAN'!G183*'Umlage Gesamt § 2 PLAN'!$E$1</f>
        <v>14811.245033477508</v>
      </c>
      <c r="F183" s="83">
        <f>'landesw Umlage § 2 PLAN'!H183*'Umlage Gesamt § 2 PLAN'!$F$1</f>
        <v>708.36889429147641</v>
      </c>
      <c r="G183" s="83">
        <f>'landesw Umlage § 2 PLAN'!I183*'Umlage Gesamt § 2 PLAN'!$G$1</f>
        <v>21724.445751708747</v>
      </c>
      <c r="H183" s="83">
        <f>'landesw Umlage § 2 PLAN'!J183*'Umlage Gesamt § 2 PLAN'!$H$1</f>
        <v>3693.7498429047291</v>
      </c>
      <c r="I183" s="83">
        <f>'landesw Umlage § 2 PLAN'!K183*'Umlage Gesamt § 2 PLAN'!$I$1</f>
        <v>6112.4399007074562</v>
      </c>
      <c r="J183" s="83">
        <f>'landesw Umlage § 2 PLAN'!L183*'Umlage Gesamt § 2 PLAN'!$J$1</f>
        <v>105.70218323611969</v>
      </c>
      <c r="K183" s="83">
        <f>'landesw Umlage § 2 PLAN'!M183*'Umlage Gesamt § 2 PLAN'!$K$1</f>
        <v>67.603426940796865</v>
      </c>
      <c r="M183" s="83">
        <f>'bezirksw Umlage § 2 PLAN'!F183*'Umlage Gesamt § 2 PLAN'!$M$1</f>
        <v>2476.0766980319581</v>
      </c>
      <c r="N183" s="83">
        <f>'bezirksw Umlage § 2 PLAN'!G183*'Umlage Gesamt § 2 PLAN'!$N$1</f>
        <v>116084.70543219664</v>
      </c>
      <c r="O183" s="83">
        <f>'bezirksw Umlage § 2 PLAN'!H183*'Umlage Gesamt § 2 PLAN'!$O$1</f>
        <v>5565.4288397333885</v>
      </c>
      <c r="P183" s="83">
        <f>'bezirksw Umlage § 2 PLAN'!I183*'Umlage Gesamt § 2 PLAN'!$P$1</f>
        <v>159016.29390008136</v>
      </c>
      <c r="Q183" s="83">
        <f>'bezirksw Umlage § 2 PLAN'!J183*'Umlage Gesamt § 2 PLAN'!$Q$1</f>
        <v>6406.0900441839158</v>
      </c>
      <c r="R183" s="83">
        <f>'bezirksw Umlage § 2 PLAN'!K183*'Umlage Gesamt § 2 PLAN'!$R$1</f>
        <v>41561.861899518008</v>
      </c>
      <c r="S183" s="83">
        <f>'bezirksw Umlage § 2 PLAN'!L183*'Umlage Gesamt § 2 PLAN'!$S$1</f>
        <v>486.26939982813275</v>
      </c>
      <c r="T183" s="83">
        <f>'bezirksw Umlage § 2 PLAN'!M183*'Umlage Gesamt § 2 PLAN'!$T$1</f>
        <v>472.54048234664623</v>
      </c>
      <c r="V183" s="83">
        <f t="shared" si="15"/>
        <v>2668.8013925976184</v>
      </c>
      <c r="W183" s="83">
        <f t="shared" si="15"/>
        <v>130895.95046567415</v>
      </c>
      <c r="X183" s="83">
        <f t="shared" si="15"/>
        <v>6273.7977340248653</v>
      </c>
      <c r="Y183" s="83">
        <f t="shared" si="14"/>
        <v>180740.73965179012</v>
      </c>
      <c r="Z183" s="83">
        <f t="shared" si="14"/>
        <v>10099.839887088645</v>
      </c>
      <c r="AA183" s="83">
        <f t="shared" si="14"/>
        <v>47674.301800225461</v>
      </c>
      <c r="AB183" s="83">
        <f t="shared" si="14"/>
        <v>591.9715830642524</v>
      </c>
      <c r="AC183" s="83">
        <f t="shared" si="14"/>
        <v>540.14390928744308</v>
      </c>
      <c r="AE183" s="83">
        <f t="shared" si="13"/>
        <v>379485.54642375256</v>
      </c>
      <c r="AF183" s="83">
        <f t="shared" si="16"/>
        <v>31623.795535312714</v>
      </c>
    </row>
    <row r="184" spans="1:32" x14ac:dyDescent="0.25">
      <c r="A184" s="82">
        <v>61762</v>
      </c>
      <c r="B184" s="82" t="s">
        <v>186</v>
      </c>
      <c r="C184" s="82" t="s">
        <v>160</v>
      </c>
      <c r="D184" s="83">
        <f>'landesw Umlage § 2 PLAN'!F184*'Umlage Gesamt § 2 PLAN'!$D$1</f>
        <v>288.03470244094336</v>
      </c>
      <c r="E184" s="83">
        <f>'landesw Umlage § 2 PLAN'!G184*'Umlage Gesamt § 2 PLAN'!$E$1</f>
        <v>22135.993343313534</v>
      </c>
      <c r="F184" s="83">
        <f>'landesw Umlage § 2 PLAN'!H184*'Umlage Gesamt § 2 PLAN'!$F$1</f>
        <v>1058.6854172761537</v>
      </c>
      <c r="G184" s="83">
        <f>'landesw Umlage § 2 PLAN'!I184*'Umlage Gesamt § 2 PLAN'!$G$1</f>
        <v>32468.046100111882</v>
      </c>
      <c r="H184" s="83">
        <f>'landesw Umlage § 2 PLAN'!J184*'Umlage Gesamt § 2 PLAN'!$H$1</f>
        <v>5520.4556909019739</v>
      </c>
      <c r="I184" s="83">
        <f>'landesw Umlage § 2 PLAN'!K184*'Umlage Gesamt § 2 PLAN'!$I$1</f>
        <v>9135.2839445730442</v>
      </c>
      <c r="J184" s="83">
        <f>'landesw Umlage § 2 PLAN'!L184*'Umlage Gesamt § 2 PLAN'!$J$1</f>
        <v>157.97610661357683</v>
      </c>
      <c r="K184" s="83">
        <f>'landesw Umlage § 2 PLAN'!M184*'Umlage Gesamt § 2 PLAN'!$K$1</f>
        <v>101.03600375013907</v>
      </c>
      <c r="M184" s="83">
        <f>'bezirksw Umlage § 2 PLAN'!F184*'Umlage Gesamt § 2 PLAN'!$M$1</f>
        <v>3700.5948643265638</v>
      </c>
      <c r="N184" s="83">
        <f>'bezirksw Umlage § 2 PLAN'!G184*'Umlage Gesamt § 2 PLAN'!$N$1</f>
        <v>173493.19796543085</v>
      </c>
      <c r="O184" s="83">
        <f>'bezirksw Umlage § 2 PLAN'!H184*'Umlage Gesamt § 2 PLAN'!$O$1</f>
        <v>8317.7542111122857</v>
      </c>
      <c r="P184" s="83">
        <f>'bezirksw Umlage § 2 PLAN'!I184*'Umlage Gesamt § 2 PLAN'!$P$1</f>
        <v>237656.16025489106</v>
      </c>
      <c r="Q184" s="83">
        <f>'bezirksw Umlage § 2 PLAN'!J184*'Umlage Gesamt § 2 PLAN'!$Q$1</f>
        <v>9574.155734659942</v>
      </c>
      <c r="R184" s="83">
        <f>'bezirksw Umlage § 2 PLAN'!K184*'Umlage Gesamt § 2 PLAN'!$R$1</f>
        <v>62115.851588705955</v>
      </c>
      <c r="S184" s="83">
        <f>'bezirksw Umlage § 2 PLAN'!L184*'Umlage Gesamt § 2 PLAN'!$S$1</f>
        <v>726.7489109337447</v>
      </c>
      <c r="T184" s="83">
        <f>'bezirksw Umlage § 2 PLAN'!M184*'Umlage Gesamt § 2 PLAN'!$T$1</f>
        <v>706.23049905856612</v>
      </c>
      <c r="V184" s="83">
        <f t="shared" si="15"/>
        <v>3988.6295667675072</v>
      </c>
      <c r="W184" s="83">
        <f t="shared" si="15"/>
        <v>195629.1913087444</v>
      </c>
      <c r="X184" s="83">
        <f t="shared" si="15"/>
        <v>9376.4396283884398</v>
      </c>
      <c r="Y184" s="83">
        <f t="shared" si="14"/>
        <v>270124.20635500294</v>
      </c>
      <c r="Z184" s="83">
        <f t="shared" si="14"/>
        <v>15094.611425561916</v>
      </c>
      <c r="AA184" s="83">
        <f t="shared" si="14"/>
        <v>71251.135533278997</v>
      </c>
      <c r="AB184" s="83">
        <f t="shared" si="14"/>
        <v>884.7250175473215</v>
      </c>
      <c r="AC184" s="83">
        <f t="shared" si="14"/>
        <v>807.26650280870524</v>
      </c>
      <c r="AE184" s="83">
        <f t="shared" si="13"/>
        <v>567156.2053381002</v>
      </c>
      <c r="AF184" s="83">
        <f t="shared" si="16"/>
        <v>47263.01711150835</v>
      </c>
    </row>
    <row r="185" spans="1:32" x14ac:dyDescent="0.25">
      <c r="A185" s="82">
        <v>61763</v>
      </c>
      <c r="B185" s="82" t="s">
        <v>187</v>
      </c>
      <c r="C185" s="82" t="s">
        <v>160</v>
      </c>
      <c r="D185" s="83">
        <f>'landesw Umlage § 2 PLAN'!F185*'Umlage Gesamt § 2 PLAN'!$D$1</f>
        <v>630.28067847269438</v>
      </c>
      <c r="E185" s="83">
        <f>'landesw Umlage § 2 PLAN'!G185*'Umlage Gesamt § 2 PLAN'!$E$1</f>
        <v>48438.222147733395</v>
      </c>
      <c r="F185" s="83">
        <f>'landesw Umlage § 2 PLAN'!H185*'Umlage Gesamt § 2 PLAN'!$F$1</f>
        <v>2316.6269808297625</v>
      </c>
      <c r="G185" s="83">
        <f>'landesw Umlage § 2 PLAN'!I185*'Umlage Gesamt § 2 PLAN'!$G$1</f>
        <v>71046.932717619435</v>
      </c>
      <c r="H185" s="83">
        <f>'landesw Umlage § 2 PLAN'!J185*'Umlage Gesamt § 2 PLAN'!$H$1</f>
        <v>12079.921373548879</v>
      </c>
      <c r="I185" s="83">
        <f>'landesw Umlage § 2 PLAN'!K185*'Umlage Gesamt § 2 PLAN'!$I$1</f>
        <v>19989.927997675029</v>
      </c>
      <c r="J185" s="83">
        <f>'landesw Umlage § 2 PLAN'!L185*'Umlage Gesamt § 2 PLAN'!$J$1</f>
        <v>345.68504008399788</v>
      </c>
      <c r="K185" s="83">
        <f>'landesw Umlage § 2 PLAN'!M185*'Umlage Gesamt § 2 PLAN'!$K$1</f>
        <v>221.08808575544495</v>
      </c>
      <c r="M185" s="83">
        <f>'bezirksw Umlage § 2 PLAN'!F185*'Umlage Gesamt § 2 PLAN'!$M$1</f>
        <v>8097.6820573157747</v>
      </c>
      <c r="N185" s="83">
        <f>'bezirksw Umlage § 2 PLAN'!G185*'Umlage Gesamt § 2 PLAN'!$N$1</f>
        <v>379639.70867874677</v>
      </c>
      <c r="O185" s="83">
        <f>'bezirksw Umlage § 2 PLAN'!H185*'Umlage Gesamt § 2 PLAN'!$O$1</f>
        <v>18201.00051528983</v>
      </c>
      <c r="P185" s="83">
        <f>'bezirksw Umlage § 2 PLAN'!I185*'Umlage Gesamt § 2 PLAN'!$P$1</f>
        <v>520041.80280804902</v>
      </c>
      <c r="Q185" s="83">
        <f>'bezirksw Umlage § 2 PLAN'!J185*'Umlage Gesamt § 2 PLAN'!$Q$1</f>
        <v>20950.272037036786</v>
      </c>
      <c r="R185" s="83">
        <f>'bezirksw Umlage § 2 PLAN'!K185*'Umlage Gesamt § 2 PLAN'!$R$1</f>
        <v>135922.58415899007</v>
      </c>
      <c r="S185" s="83">
        <f>'bezirksw Umlage § 2 PLAN'!L185*'Umlage Gesamt § 2 PLAN'!$S$1</f>
        <v>1590.2798960709567</v>
      </c>
      <c r="T185" s="83">
        <f>'bezirksw Umlage § 2 PLAN'!M185*'Umlage Gesamt § 2 PLAN'!$T$1</f>
        <v>1545.381283340356</v>
      </c>
      <c r="V185" s="83">
        <f t="shared" si="15"/>
        <v>8727.9627357884692</v>
      </c>
      <c r="W185" s="83">
        <f t="shared" si="15"/>
        <v>428077.93082648015</v>
      </c>
      <c r="X185" s="83">
        <f t="shared" si="15"/>
        <v>20517.627496119592</v>
      </c>
      <c r="Y185" s="83">
        <f t="shared" si="14"/>
        <v>591088.73552566848</v>
      </c>
      <c r="Z185" s="83">
        <f t="shared" si="14"/>
        <v>33030.193410585664</v>
      </c>
      <c r="AA185" s="83">
        <f t="shared" si="14"/>
        <v>155912.51215666509</v>
      </c>
      <c r="AB185" s="83">
        <f t="shared" si="14"/>
        <v>1935.9649361549546</v>
      </c>
      <c r="AC185" s="83">
        <f t="shared" si="14"/>
        <v>1766.4693690958011</v>
      </c>
      <c r="AE185" s="83">
        <f t="shared" si="13"/>
        <v>1241057.396456558</v>
      </c>
      <c r="AF185" s="83">
        <f t="shared" si="16"/>
        <v>103421.44970471317</v>
      </c>
    </row>
    <row r="186" spans="1:32" x14ac:dyDescent="0.25">
      <c r="A186" s="82">
        <v>61764</v>
      </c>
      <c r="B186" s="82" t="s">
        <v>188</v>
      </c>
      <c r="C186" s="82" t="s">
        <v>160</v>
      </c>
      <c r="D186" s="83">
        <f>'landesw Umlage § 2 PLAN'!F186*'Umlage Gesamt § 2 PLAN'!$D$1</f>
        <v>594.52289964014597</v>
      </c>
      <c r="E186" s="83">
        <f>'landesw Umlage § 2 PLAN'!G186*'Umlage Gesamt § 2 PLAN'!$E$1</f>
        <v>45690.171487513871</v>
      </c>
      <c r="F186" s="83">
        <f>'landesw Umlage § 2 PLAN'!H186*'Umlage Gesamt § 2 PLAN'!$F$1</f>
        <v>2185.1975430453804</v>
      </c>
      <c r="G186" s="83">
        <f>'landesw Umlage § 2 PLAN'!I186*'Umlage Gesamt § 2 PLAN'!$G$1</f>
        <v>67016.219745418348</v>
      </c>
      <c r="H186" s="83">
        <f>'landesw Umlage § 2 PLAN'!J186*'Umlage Gesamt § 2 PLAN'!$H$1</f>
        <v>11394.589946546157</v>
      </c>
      <c r="I186" s="83">
        <f>'landesw Umlage § 2 PLAN'!K186*'Umlage Gesamt § 2 PLAN'!$I$1</f>
        <v>18855.837347852899</v>
      </c>
      <c r="J186" s="83">
        <f>'landesw Umlage § 2 PLAN'!L186*'Umlage Gesamt § 2 PLAN'!$J$1</f>
        <v>326.07325499961706</v>
      </c>
      <c r="K186" s="83">
        <f>'landesw Umlage § 2 PLAN'!M186*'Umlage Gesamt § 2 PLAN'!$K$1</f>
        <v>208.54507255042063</v>
      </c>
      <c r="M186" s="83">
        <f>'bezirksw Umlage § 2 PLAN'!F186*'Umlage Gesamt § 2 PLAN'!$M$1</f>
        <v>7638.2754247605017</v>
      </c>
      <c r="N186" s="83">
        <f>'bezirksw Umlage § 2 PLAN'!G186*'Umlage Gesamt § 2 PLAN'!$N$1</f>
        <v>358101.56987385266</v>
      </c>
      <c r="O186" s="83">
        <f>'bezirksw Umlage § 2 PLAN'!H186*'Umlage Gesamt § 2 PLAN'!$O$1</f>
        <v>17168.401273101528</v>
      </c>
      <c r="P186" s="83">
        <f>'bezirksw Umlage § 2 PLAN'!I186*'Umlage Gesamt § 2 PLAN'!$P$1</f>
        <v>490538.21749499295</v>
      </c>
      <c r="Q186" s="83">
        <f>'bezirksw Umlage § 2 PLAN'!J186*'Umlage Gesamt § 2 PLAN'!$Q$1</f>
        <v>19761.698089637033</v>
      </c>
      <c r="R186" s="83">
        <f>'bezirksw Umlage § 2 PLAN'!K186*'Umlage Gesamt § 2 PLAN'!$R$1</f>
        <v>128211.27415265582</v>
      </c>
      <c r="S186" s="83">
        <f>'bezirksw Umlage § 2 PLAN'!L186*'Umlage Gesamt § 2 PLAN'!$S$1</f>
        <v>1500.05838246951</v>
      </c>
      <c r="T186" s="83">
        <f>'bezirksw Umlage § 2 PLAN'!M186*'Umlage Gesamt § 2 PLAN'!$T$1</f>
        <v>1457.7070073724656</v>
      </c>
      <c r="V186" s="83">
        <f t="shared" si="15"/>
        <v>8232.7983244006482</v>
      </c>
      <c r="W186" s="83">
        <f t="shared" si="15"/>
        <v>403791.74136136653</v>
      </c>
      <c r="X186" s="83">
        <f t="shared" si="15"/>
        <v>19353.598816146907</v>
      </c>
      <c r="Y186" s="83">
        <f t="shared" si="14"/>
        <v>557554.43724041129</v>
      </c>
      <c r="Z186" s="83">
        <f t="shared" si="14"/>
        <v>31156.288036183192</v>
      </c>
      <c r="AA186" s="83">
        <f t="shared" si="14"/>
        <v>147067.11150050873</v>
      </c>
      <c r="AB186" s="83">
        <f t="shared" si="14"/>
        <v>1826.1316374691271</v>
      </c>
      <c r="AC186" s="83">
        <f t="shared" si="14"/>
        <v>1666.2520799228862</v>
      </c>
      <c r="AE186" s="83">
        <f t="shared" si="13"/>
        <v>1170648.3589964095</v>
      </c>
      <c r="AF186" s="83">
        <f t="shared" si="16"/>
        <v>97554.02991636745</v>
      </c>
    </row>
    <row r="187" spans="1:32" x14ac:dyDescent="0.25">
      <c r="A187" s="82">
        <v>61765</v>
      </c>
      <c r="B187" s="82" t="s">
        <v>189</v>
      </c>
      <c r="C187" s="82" t="s">
        <v>160</v>
      </c>
      <c r="D187" s="83">
        <f>'landesw Umlage § 2 PLAN'!F187*'Umlage Gesamt § 2 PLAN'!$D$1</f>
        <v>950.42251453923188</v>
      </c>
      <c r="E187" s="83">
        <f>'landesw Umlage § 2 PLAN'!G187*'Umlage Gesamt § 2 PLAN'!$E$1</f>
        <v>73041.707394578072</v>
      </c>
      <c r="F187" s="83">
        <f>'landesw Umlage § 2 PLAN'!H187*'Umlage Gesamt § 2 PLAN'!$F$1</f>
        <v>3493.3237136588491</v>
      </c>
      <c r="G187" s="83">
        <f>'landesw Umlage § 2 PLAN'!I187*'Umlage Gesamt § 2 PLAN'!$G$1</f>
        <v>107134.18124668856</v>
      </c>
      <c r="H187" s="83">
        <f>'landesw Umlage § 2 PLAN'!J187*'Umlage Gesamt § 2 PLAN'!$H$1</f>
        <v>18215.740446154148</v>
      </c>
      <c r="I187" s="83">
        <f>'landesw Umlage § 2 PLAN'!K187*'Umlage Gesamt § 2 PLAN'!$I$1</f>
        <v>30143.519041463973</v>
      </c>
      <c r="J187" s="83">
        <f>'landesw Umlage § 2 PLAN'!L187*'Umlage Gesamt § 2 PLAN'!$J$1</f>
        <v>521.27069138684067</v>
      </c>
      <c r="K187" s="83">
        <f>'landesw Umlage § 2 PLAN'!M187*'Umlage Gesamt § 2 PLAN'!$K$1</f>
        <v>333.3865396406224</v>
      </c>
      <c r="M187" s="83">
        <f>'bezirksw Umlage § 2 PLAN'!F187*'Umlage Gesamt § 2 PLAN'!$M$1</f>
        <v>12210.781015059631</v>
      </c>
      <c r="N187" s="83">
        <f>'bezirksw Umlage § 2 PLAN'!G187*'Umlage Gesamt § 2 PLAN'!$N$1</f>
        <v>572472.13640712562</v>
      </c>
      <c r="O187" s="83">
        <f>'bezirksw Umlage § 2 PLAN'!H187*'Umlage Gesamt § 2 PLAN'!$O$1</f>
        <v>27445.932054890123</v>
      </c>
      <c r="P187" s="83">
        <f>'bezirksw Umlage § 2 PLAN'!I187*'Umlage Gesamt § 2 PLAN'!$P$1</f>
        <v>784189.41714671976</v>
      </c>
      <c r="Q187" s="83">
        <f>'bezirksw Umlage § 2 PLAN'!J187*'Umlage Gesamt § 2 PLAN'!$Q$1</f>
        <v>31591.655765129235</v>
      </c>
      <c r="R187" s="83">
        <f>'bezirksw Umlage § 2 PLAN'!K187*'Umlage Gesamt § 2 PLAN'!$R$1</f>
        <v>204962.46931144714</v>
      </c>
      <c r="S187" s="83">
        <f>'bezirksw Umlage § 2 PLAN'!L187*'Umlage Gesamt § 2 PLAN'!$S$1</f>
        <v>2398.0392692783889</v>
      </c>
      <c r="T187" s="83">
        <f>'bezirksw Umlage § 2 PLAN'!M187*'Umlage Gesamt § 2 PLAN'!$T$1</f>
        <v>2330.3350640437534</v>
      </c>
      <c r="V187" s="83">
        <f t="shared" si="15"/>
        <v>13161.203529598863</v>
      </c>
      <c r="W187" s="83">
        <f t="shared" si="15"/>
        <v>645513.84380170365</v>
      </c>
      <c r="X187" s="83">
        <f t="shared" si="15"/>
        <v>30939.255768548974</v>
      </c>
      <c r="Y187" s="83">
        <f t="shared" si="14"/>
        <v>891323.59839340835</v>
      </c>
      <c r="Z187" s="83">
        <f t="shared" si="14"/>
        <v>49807.396211283383</v>
      </c>
      <c r="AA187" s="83">
        <f t="shared" si="14"/>
        <v>235105.98835291111</v>
      </c>
      <c r="AB187" s="83">
        <f t="shared" si="14"/>
        <v>2919.3099606652295</v>
      </c>
      <c r="AC187" s="83">
        <f t="shared" si="14"/>
        <v>2663.7216036843756</v>
      </c>
      <c r="AE187" s="83">
        <f t="shared" si="13"/>
        <v>1871434.3176218036</v>
      </c>
      <c r="AF187" s="83">
        <f t="shared" si="16"/>
        <v>155952.85980181696</v>
      </c>
    </row>
    <row r="188" spans="1:32" x14ac:dyDescent="0.25">
      <c r="A188" s="82">
        <v>61766</v>
      </c>
      <c r="B188" s="82" t="s">
        <v>160</v>
      </c>
      <c r="C188" s="82" t="s">
        <v>160</v>
      </c>
      <c r="D188" s="83">
        <f>'landesw Umlage § 2 PLAN'!F188*'Umlage Gesamt § 2 PLAN'!$D$1</f>
        <v>2853.2019384134419</v>
      </c>
      <c r="E188" s="83">
        <f>'landesw Umlage § 2 PLAN'!G188*'Umlage Gesamt § 2 PLAN'!$E$1</f>
        <v>219273.78395941301</v>
      </c>
      <c r="F188" s="83">
        <f>'landesw Umlage § 2 PLAN'!H188*'Umlage Gesamt § 2 PLAN'!$F$1</f>
        <v>10487.081102186625</v>
      </c>
      <c r="G188" s="83">
        <f>'landesw Umlage § 2 PLAN'!I188*'Umlage Gesamt § 2 PLAN'!$G$1</f>
        <v>321620.59392246336</v>
      </c>
      <c r="H188" s="83">
        <f>'landesw Umlage § 2 PLAN'!J188*'Umlage Gesamt § 2 PLAN'!$H$1</f>
        <v>54684.295832154115</v>
      </c>
      <c r="I188" s="83">
        <f>'landesw Umlage § 2 PLAN'!K188*'Umlage Gesamt § 2 PLAN'!$I$1</f>
        <v>90491.908224000028</v>
      </c>
      <c r="J188" s="83">
        <f>'landesw Umlage § 2 PLAN'!L188*'Umlage Gesamt § 2 PLAN'!$J$1</f>
        <v>1564.8730163174769</v>
      </c>
      <c r="K188" s="83">
        <f>'landesw Umlage § 2 PLAN'!M188*'Umlage Gesamt § 2 PLAN'!$K$1</f>
        <v>1000.8381604940494</v>
      </c>
      <c r="M188" s="83">
        <f>'bezirksw Umlage § 2 PLAN'!F188*'Umlage Gesamt § 2 PLAN'!$M$1</f>
        <v>36657.195645876141</v>
      </c>
      <c r="N188" s="83">
        <f>'bezirksw Umlage § 2 PLAN'!G188*'Umlage Gesamt § 2 PLAN'!$N$1</f>
        <v>1718581.5616714032</v>
      </c>
      <c r="O188" s="83">
        <f>'bezirksw Umlage § 2 PLAN'!H188*'Umlage Gesamt § 2 PLAN'!$O$1</f>
        <v>82393.656865905024</v>
      </c>
      <c r="P188" s="83">
        <f>'bezirksw Umlage § 2 PLAN'!I188*'Umlage Gesamt § 2 PLAN'!$P$1</f>
        <v>2354164.3120386852</v>
      </c>
      <c r="Q188" s="83">
        <f>'bezirksw Umlage § 2 PLAN'!J188*'Umlage Gesamt § 2 PLAN'!$Q$1</f>
        <v>94839.265787443815</v>
      </c>
      <c r="R188" s="83">
        <f>'bezirksw Umlage § 2 PLAN'!K188*'Umlage Gesamt § 2 PLAN'!$R$1</f>
        <v>615304.56801619357</v>
      </c>
      <c r="S188" s="83">
        <f>'bezirksw Umlage § 2 PLAN'!L188*'Umlage Gesamt § 2 PLAN'!$S$1</f>
        <v>7198.9985367862646</v>
      </c>
      <c r="T188" s="83">
        <f>'bezirksw Umlage § 2 PLAN'!M188*'Umlage Gesamt § 2 PLAN'!$T$1</f>
        <v>6995.7481227239923</v>
      </c>
      <c r="V188" s="83">
        <f t="shared" si="15"/>
        <v>39510.397584289582</v>
      </c>
      <c r="W188" s="83">
        <f t="shared" si="15"/>
        <v>1937855.3456308162</v>
      </c>
      <c r="X188" s="83">
        <f t="shared" si="15"/>
        <v>92880.737968091649</v>
      </c>
      <c r="Y188" s="83">
        <f t="shared" si="14"/>
        <v>2675784.9059611484</v>
      </c>
      <c r="Z188" s="83">
        <f t="shared" si="14"/>
        <v>149523.56161959792</v>
      </c>
      <c r="AA188" s="83">
        <f t="shared" si="14"/>
        <v>705796.47624019359</v>
      </c>
      <c r="AB188" s="83">
        <f t="shared" si="14"/>
        <v>8763.8715531037415</v>
      </c>
      <c r="AC188" s="83">
        <f t="shared" si="14"/>
        <v>7996.5862832180419</v>
      </c>
      <c r="AE188" s="83">
        <f t="shared" si="13"/>
        <v>5618111.8828404583</v>
      </c>
      <c r="AF188" s="83">
        <f t="shared" si="16"/>
        <v>468175.99023670488</v>
      </c>
    </row>
    <row r="189" spans="1:32" x14ac:dyDescent="0.25">
      <c r="A189" s="82">
        <v>62007</v>
      </c>
      <c r="B189" s="82" t="s">
        <v>190</v>
      </c>
      <c r="C189" s="82" t="s">
        <v>191</v>
      </c>
      <c r="D189" s="83">
        <f>'landesw Umlage § 2 PLAN'!F189*'Umlage Gesamt § 2 PLAN'!$D$1</f>
        <v>1213.7522810365128</v>
      </c>
      <c r="E189" s="83">
        <f>'landesw Umlage § 2 PLAN'!G189*'Umlage Gesamt § 2 PLAN'!$E$1</f>
        <v>93279.081255719939</v>
      </c>
      <c r="F189" s="83">
        <f>'landesw Umlage § 2 PLAN'!H189*'Umlage Gesamt § 2 PLAN'!$F$1</f>
        <v>4461.2049493671257</v>
      </c>
      <c r="G189" s="83">
        <f>'landesw Umlage § 2 PLAN'!I189*'Umlage Gesamt § 2 PLAN'!$G$1</f>
        <v>136817.42054289251</v>
      </c>
      <c r="H189" s="83">
        <f>'landesw Umlage § 2 PLAN'!J189*'Umlage Gesamt § 2 PLAN'!$H$1</f>
        <v>23262.702828549234</v>
      </c>
      <c r="I189" s="83">
        <f>'landesw Umlage § 2 PLAN'!K189*'Umlage Gesamt § 2 PLAN'!$I$1</f>
        <v>38495.26335430074</v>
      </c>
      <c r="J189" s="83">
        <f>'landesw Umlage § 2 PLAN'!L189*'Umlage Gesamt § 2 PLAN'!$J$1</f>
        <v>665.69707790959694</v>
      </c>
      <c r="K189" s="83">
        <f>'landesw Umlage § 2 PLAN'!M189*'Umlage Gesamt § 2 PLAN'!$K$1</f>
        <v>425.75661536369472</v>
      </c>
      <c r="M189" s="83">
        <f>'bezirksw Umlage § 2 PLAN'!F189*'Umlage Gesamt § 2 PLAN'!$M$1</f>
        <v>7078.7257605884261</v>
      </c>
      <c r="N189" s="83">
        <f>'bezirksw Umlage § 2 PLAN'!G189*'Umlage Gesamt § 2 PLAN'!$N$1</f>
        <v>1047504.2013563754</v>
      </c>
      <c r="O189" s="83">
        <f>'bezirksw Umlage § 2 PLAN'!H189*'Umlage Gesamt § 2 PLAN'!$O$1</f>
        <v>28093.469151172125</v>
      </c>
      <c r="P189" s="83">
        <f>'bezirksw Umlage § 2 PLAN'!I189*'Umlage Gesamt § 2 PLAN'!$P$1</f>
        <v>1092182.7673002782</v>
      </c>
      <c r="Q189" s="83">
        <f>'bezirksw Umlage § 2 PLAN'!J189*'Umlage Gesamt § 2 PLAN'!$Q$1</f>
        <v>186715.53843491233</v>
      </c>
      <c r="R189" s="83">
        <f>'bezirksw Umlage § 2 PLAN'!K189*'Umlage Gesamt § 2 PLAN'!$R$1</f>
        <v>364238.59029676556</v>
      </c>
      <c r="S189" s="83">
        <f>'bezirksw Umlage § 2 PLAN'!L189*'Umlage Gesamt § 2 PLAN'!$S$1</f>
        <v>6677.1477133141989</v>
      </c>
      <c r="T189" s="83">
        <f>'bezirksw Umlage § 2 PLAN'!M189*'Umlage Gesamt § 2 PLAN'!$T$1</f>
        <v>3720.0730015676154</v>
      </c>
      <c r="V189" s="83">
        <f t="shared" si="15"/>
        <v>8292.4780416249396</v>
      </c>
      <c r="W189" s="83">
        <f t="shared" si="15"/>
        <v>1140783.2826120954</v>
      </c>
      <c r="X189" s="83">
        <f t="shared" si="15"/>
        <v>32554.674100539251</v>
      </c>
      <c r="Y189" s="83">
        <f t="shared" si="14"/>
        <v>1229000.1878431707</v>
      </c>
      <c r="Z189" s="83">
        <f t="shared" si="14"/>
        <v>209978.24126346156</v>
      </c>
      <c r="AA189" s="83">
        <f t="shared" si="14"/>
        <v>402733.85365106631</v>
      </c>
      <c r="AB189" s="83">
        <f t="shared" si="14"/>
        <v>7342.8447912237962</v>
      </c>
      <c r="AC189" s="83">
        <f t="shared" si="14"/>
        <v>4145.8296169313098</v>
      </c>
      <c r="AE189" s="83">
        <f t="shared" si="13"/>
        <v>3034831.391920113</v>
      </c>
      <c r="AF189" s="83">
        <f t="shared" si="16"/>
        <v>252902.61599334274</v>
      </c>
    </row>
    <row r="190" spans="1:32" x14ac:dyDescent="0.25">
      <c r="A190" s="82">
        <v>62008</v>
      </c>
      <c r="B190" s="82" t="s">
        <v>192</v>
      </c>
      <c r="C190" s="82" t="s">
        <v>191</v>
      </c>
      <c r="D190" s="83">
        <f>'landesw Umlage § 2 PLAN'!F190*'Umlage Gesamt § 2 PLAN'!$D$1</f>
        <v>180.17477334304212</v>
      </c>
      <c r="E190" s="83">
        <f>'landesw Umlage § 2 PLAN'!G190*'Umlage Gesamt § 2 PLAN'!$E$1</f>
        <v>13846.760649169864</v>
      </c>
      <c r="F190" s="83">
        <f>'landesw Umlage § 2 PLAN'!H190*'Umlage Gesamt § 2 PLAN'!$F$1</f>
        <v>662.24105457718133</v>
      </c>
      <c r="G190" s="83">
        <f>'landesw Umlage § 2 PLAN'!I190*'Umlage Gesamt § 2 PLAN'!$G$1</f>
        <v>20309.784888432077</v>
      </c>
      <c r="H190" s="83">
        <f>'landesw Umlage § 2 PLAN'!J190*'Umlage Gesamt § 2 PLAN'!$H$1</f>
        <v>3453.2188115857521</v>
      </c>
      <c r="I190" s="83">
        <f>'landesw Umlage § 2 PLAN'!K190*'Umlage Gesamt § 2 PLAN'!$I$1</f>
        <v>5714.407674454621</v>
      </c>
      <c r="J190" s="83">
        <f>'landesw Umlage § 2 PLAN'!L190*'Umlage Gesamt § 2 PLAN'!$J$1</f>
        <v>98.81902757378127</v>
      </c>
      <c r="K190" s="83">
        <f>'landesw Umlage § 2 PLAN'!M190*'Umlage Gesamt § 2 PLAN'!$K$1</f>
        <v>63.201200830655168</v>
      </c>
      <c r="M190" s="83">
        <f>'bezirksw Umlage § 2 PLAN'!F190*'Umlage Gesamt § 2 PLAN'!$M$1</f>
        <v>1050.7974562835902</v>
      </c>
      <c r="N190" s="83">
        <f>'bezirksw Umlage § 2 PLAN'!G190*'Umlage Gesamt § 2 PLAN'!$N$1</f>
        <v>155496.1708447588</v>
      </c>
      <c r="O190" s="83">
        <f>'bezirksw Umlage § 2 PLAN'!H190*'Umlage Gesamt § 2 PLAN'!$O$1</f>
        <v>4170.3191959479527</v>
      </c>
      <c r="P190" s="83">
        <f>'bezirksw Umlage § 2 PLAN'!I190*'Umlage Gesamt § 2 PLAN'!$P$1</f>
        <v>162128.45538749959</v>
      </c>
      <c r="Q190" s="83">
        <f>'bezirksw Umlage § 2 PLAN'!J190*'Umlage Gesamt § 2 PLAN'!$Q$1</f>
        <v>27716.882878609707</v>
      </c>
      <c r="R190" s="83">
        <f>'bezirksw Umlage § 2 PLAN'!K190*'Umlage Gesamt § 2 PLAN'!$R$1</f>
        <v>54069.19226834779</v>
      </c>
      <c r="S190" s="83">
        <f>'bezirksw Umlage § 2 PLAN'!L190*'Umlage Gesamt § 2 PLAN'!$S$1</f>
        <v>991.18542936703795</v>
      </c>
      <c r="T190" s="83">
        <f>'bezirksw Umlage § 2 PLAN'!M190*'Umlage Gesamt § 2 PLAN'!$T$1</f>
        <v>552.22414025424359</v>
      </c>
      <c r="V190" s="83">
        <f t="shared" si="15"/>
        <v>1230.9722296266323</v>
      </c>
      <c r="W190" s="83">
        <f t="shared" si="15"/>
        <v>169342.93149392866</v>
      </c>
      <c r="X190" s="83">
        <f t="shared" si="15"/>
        <v>4832.5602505251336</v>
      </c>
      <c r="Y190" s="83">
        <f t="shared" si="14"/>
        <v>182438.24027593166</v>
      </c>
      <c r="Z190" s="83">
        <f t="shared" si="14"/>
        <v>31170.101690195461</v>
      </c>
      <c r="AA190" s="83">
        <f t="shared" si="14"/>
        <v>59783.599942802408</v>
      </c>
      <c r="AB190" s="83">
        <f t="shared" si="14"/>
        <v>1090.0044569408192</v>
      </c>
      <c r="AC190" s="83">
        <f t="shared" si="14"/>
        <v>615.42534108489872</v>
      </c>
      <c r="AE190" s="83">
        <f t="shared" si="13"/>
        <v>450503.83568103559</v>
      </c>
      <c r="AF190" s="83">
        <f t="shared" si="16"/>
        <v>37541.986306752966</v>
      </c>
    </row>
    <row r="191" spans="1:32" x14ac:dyDescent="0.25">
      <c r="A191" s="82">
        <v>62010</v>
      </c>
      <c r="B191" s="82" t="s">
        <v>193</v>
      </c>
      <c r="C191" s="82" t="s">
        <v>191</v>
      </c>
      <c r="D191" s="83">
        <f>'landesw Umlage § 2 PLAN'!F191*'Umlage Gesamt § 2 PLAN'!$D$1</f>
        <v>68.415965257297529</v>
      </c>
      <c r="E191" s="83">
        <f>'landesw Umlage § 2 PLAN'!G191*'Umlage Gesamt § 2 PLAN'!$E$1</f>
        <v>5257.8919785626231</v>
      </c>
      <c r="F191" s="83">
        <f>'landesw Umlage § 2 PLAN'!H191*'Umlage Gesamt § 2 PLAN'!$F$1</f>
        <v>251.46617443300465</v>
      </c>
      <c r="G191" s="83">
        <f>'landesw Umlage § 2 PLAN'!I191*'Umlage Gesamt § 2 PLAN'!$G$1</f>
        <v>7712.0315542986891</v>
      </c>
      <c r="H191" s="83">
        <f>'landesw Umlage § 2 PLAN'!J191*'Umlage Gesamt § 2 PLAN'!$H$1</f>
        <v>1311.2562533350933</v>
      </c>
      <c r="I191" s="83">
        <f>'landesw Umlage § 2 PLAN'!K191*'Umlage Gesamt § 2 PLAN'!$I$1</f>
        <v>2169.8748924032957</v>
      </c>
      <c r="J191" s="83">
        <f>'landesw Umlage § 2 PLAN'!L191*'Umlage Gesamt § 2 PLAN'!$J$1</f>
        <v>37.523561327731393</v>
      </c>
      <c r="K191" s="83">
        <f>'landesw Umlage § 2 PLAN'!M191*'Umlage Gesamt § 2 PLAN'!$K$1</f>
        <v>23.998760092884933</v>
      </c>
      <c r="M191" s="83">
        <f>'bezirksw Umlage § 2 PLAN'!F191*'Umlage Gesamt § 2 PLAN'!$M$1</f>
        <v>399.00881198655878</v>
      </c>
      <c r="N191" s="83">
        <f>'bezirksw Umlage § 2 PLAN'!G191*'Umlage Gesamt § 2 PLAN'!$N$1</f>
        <v>59045.006272342551</v>
      </c>
      <c r="O191" s="83">
        <f>'bezirksw Umlage § 2 PLAN'!H191*'Umlage Gesamt § 2 PLAN'!$O$1</f>
        <v>1583.5536125725575</v>
      </c>
      <c r="P191" s="83">
        <f>'bezirksw Umlage § 2 PLAN'!I191*'Umlage Gesamt § 2 PLAN'!$P$1</f>
        <v>61563.417370819378</v>
      </c>
      <c r="Q191" s="83">
        <f>'bezirksw Umlage § 2 PLAN'!J191*'Umlage Gesamt § 2 PLAN'!$Q$1</f>
        <v>10524.654816427306</v>
      </c>
      <c r="R191" s="83">
        <f>'bezirksw Umlage § 2 PLAN'!K191*'Umlage Gesamt § 2 PLAN'!$R$1</f>
        <v>20531.153785210387</v>
      </c>
      <c r="S191" s="83">
        <f>'bezirksw Umlage § 2 PLAN'!L191*'Umlage Gesamt § 2 PLAN'!$S$1</f>
        <v>376.37293301878077</v>
      </c>
      <c r="T191" s="83">
        <f>'bezirksw Umlage § 2 PLAN'!M191*'Umlage Gesamt § 2 PLAN'!$T$1</f>
        <v>209.69055152877945</v>
      </c>
      <c r="V191" s="83">
        <f t="shared" si="15"/>
        <v>467.42477724385628</v>
      </c>
      <c r="W191" s="83">
        <f t="shared" si="15"/>
        <v>64302.898250905171</v>
      </c>
      <c r="X191" s="83">
        <f t="shared" si="15"/>
        <v>1835.0197870055622</v>
      </c>
      <c r="Y191" s="83">
        <f t="shared" si="14"/>
        <v>69275.448925118064</v>
      </c>
      <c r="Z191" s="83">
        <f t="shared" si="14"/>
        <v>11835.9110697624</v>
      </c>
      <c r="AA191" s="83">
        <f t="shared" si="14"/>
        <v>22701.028677613682</v>
      </c>
      <c r="AB191" s="83">
        <f t="shared" si="14"/>
        <v>413.89649434651216</v>
      </c>
      <c r="AC191" s="83">
        <f t="shared" si="14"/>
        <v>233.68931162166439</v>
      </c>
      <c r="AE191" s="83">
        <f t="shared" si="13"/>
        <v>171065.31729361691</v>
      </c>
      <c r="AF191" s="83">
        <f t="shared" si="16"/>
        <v>14255.443107801409</v>
      </c>
    </row>
    <row r="192" spans="1:32" x14ac:dyDescent="0.25">
      <c r="A192" s="82">
        <v>62014</v>
      </c>
      <c r="B192" s="82" t="s">
        <v>194</v>
      </c>
      <c r="C192" s="82" t="s">
        <v>191</v>
      </c>
      <c r="D192" s="83">
        <f>'landesw Umlage § 2 PLAN'!F192*'Umlage Gesamt § 2 PLAN'!$D$1</f>
        <v>293.42980085906572</v>
      </c>
      <c r="E192" s="83">
        <f>'landesw Umlage § 2 PLAN'!G192*'Umlage Gesamt § 2 PLAN'!$E$1</f>
        <v>22550.616517736638</v>
      </c>
      <c r="F192" s="83">
        <f>'landesw Umlage § 2 PLAN'!H192*'Umlage Gesamt § 2 PLAN'!$F$1</f>
        <v>1078.5153612781505</v>
      </c>
      <c r="G192" s="83">
        <f>'landesw Umlage § 2 PLAN'!I192*'Umlage Gesamt § 2 PLAN'!$G$1</f>
        <v>33076.196099642417</v>
      </c>
      <c r="H192" s="83">
        <f>'landesw Umlage § 2 PLAN'!J192*'Umlage Gesamt § 2 PLAN'!$H$1</f>
        <v>5623.8578209679035</v>
      </c>
      <c r="I192" s="83">
        <f>'landesw Umlage § 2 PLAN'!K192*'Umlage Gesamt § 2 PLAN'!$I$1</f>
        <v>9306.3944237645901</v>
      </c>
      <c r="J192" s="83">
        <f>'landesw Umlage § 2 PLAN'!L192*'Umlage Gesamt § 2 PLAN'!$J$1</f>
        <v>160.93511341265094</v>
      </c>
      <c r="K192" s="83">
        <f>'landesw Umlage § 2 PLAN'!M192*'Umlage Gesamt § 2 PLAN'!$K$1</f>
        <v>102.92848121686913</v>
      </c>
      <c r="M192" s="83">
        <f>'bezirksw Umlage § 2 PLAN'!F192*'Umlage Gesamt § 2 PLAN'!$M$1</f>
        <v>1711.3122032541955</v>
      </c>
      <c r="N192" s="83">
        <f>'bezirksw Umlage § 2 PLAN'!G192*'Umlage Gesamt § 2 PLAN'!$N$1</f>
        <v>253238.61714233062</v>
      </c>
      <c r="O192" s="83">
        <f>'bezirksw Umlage § 2 PLAN'!H192*'Umlage Gesamt § 2 PLAN'!$O$1</f>
        <v>6791.7162235353662</v>
      </c>
      <c r="P192" s="83">
        <f>'bezirksw Umlage § 2 PLAN'!I192*'Umlage Gesamt § 2 PLAN'!$P$1</f>
        <v>264039.85139121074</v>
      </c>
      <c r="Q192" s="83">
        <f>'bezirksw Umlage § 2 PLAN'!J192*'Umlage Gesamt § 2 PLAN'!$Q$1</f>
        <v>45139.279337512031</v>
      </c>
      <c r="R192" s="83">
        <f>'bezirksw Umlage § 2 PLAN'!K192*'Umlage Gesamt § 2 PLAN'!$R$1</f>
        <v>88056.235762288605</v>
      </c>
      <c r="S192" s="83">
        <f>'bezirksw Umlage § 2 PLAN'!L192*'Umlage Gesamt § 2 PLAN'!$S$1</f>
        <v>1614.2289941990323</v>
      </c>
      <c r="T192" s="83">
        <f>'bezirksw Umlage § 2 PLAN'!M192*'Umlage Gesamt § 2 PLAN'!$T$1</f>
        <v>899.34354570192113</v>
      </c>
      <c r="V192" s="83">
        <f t="shared" si="15"/>
        <v>2004.7420041132614</v>
      </c>
      <c r="W192" s="83">
        <f t="shared" si="15"/>
        <v>275789.23366006726</v>
      </c>
      <c r="X192" s="83">
        <f t="shared" si="15"/>
        <v>7870.2315848135167</v>
      </c>
      <c r="Y192" s="83">
        <f t="shared" si="14"/>
        <v>297116.04749085318</v>
      </c>
      <c r="Z192" s="83">
        <f t="shared" si="14"/>
        <v>50763.137158479934</v>
      </c>
      <c r="AA192" s="83">
        <f t="shared" si="14"/>
        <v>97362.630186053197</v>
      </c>
      <c r="AB192" s="83">
        <f t="shared" si="14"/>
        <v>1775.1641076116832</v>
      </c>
      <c r="AC192" s="83">
        <f t="shared" si="14"/>
        <v>1002.2720269187903</v>
      </c>
      <c r="AE192" s="83">
        <f t="shared" si="13"/>
        <v>733683.45821891085</v>
      </c>
      <c r="AF192" s="83">
        <f t="shared" si="16"/>
        <v>61140.288184909237</v>
      </c>
    </row>
    <row r="193" spans="1:32" x14ac:dyDescent="0.25">
      <c r="A193" s="82">
        <v>62021</v>
      </c>
      <c r="B193" s="82" t="s">
        <v>195</v>
      </c>
      <c r="C193" s="82" t="s">
        <v>191</v>
      </c>
      <c r="D193" s="83">
        <f>'landesw Umlage § 2 PLAN'!F193*'Umlage Gesamt § 2 PLAN'!$D$1</f>
        <v>58.189882107795142</v>
      </c>
      <c r="E193" s="83">
        <f>'landesw Umlage § 2 PLAN'!G193*'Umlage Gesamt § 2 PLAN'!$E$1</f>
        <v>4471.9987976117354</v>
      </c>
      <c r="F193" s="83">
        <f>'landesw Umlage § 2 PLAN'!H193*'Umlage Gesamt § 2 PLAN'!$F$1</f>
        <v>213.87971344589042</v>
      </c>
      <c r="G193" s="83">
        <f>'landesw Umlage § 2 PLAN'!I193*'Umlage Gesamt § 2 PLAN'!$G$1</f>
        <v>6559.3199667437275</v>
      </c>
      <c r="H193" s="83">
        <f>'landesw Umlage § 2 PLAN'!J193*'Umlage Gesamt § 2 PLAN'!$H$1</f>
        <v>1115.2637620140802</v>
      </c>
      <c r="I193" s="83">
        <f>'landesw Umlage § 2 PLAN'!K193*'Umlage Gesamt § 2 PLAN'!$I$1</f>
        <v>1845.5453153771666</v>
      </c>
      <c r="J193" s="83">
        <f>'landesw Umlage § 2 PLAN'!L193*'Umlage Gesamt § 2 PLAN'!$J$1</f>
        <v>31.914942684995747</v>
      </c>
      <c r="K193" s="83">
        <f>'landesw Umlage § 2 PLAN'!M193*'Umlage Gesamt § 2 PLAN'!$K$1</f>
        <v>20.411683373703159</v>
      </c>
      <c r="M193" s="83">
        <f>'bezirksw Umlage § 2 PLAN'!F193*'Umlage Gesamt § 2 PLAN'!$M$1</f>
        <v>339.36926333130549</v>
      </c>
      <c r="N193" s="83">
        <f>'bezirksw Umlage § 2 PLAN'!G193*'Umlage Gesamt § 2 PLAN'!$N$1</f>
        <v>50219.593352520285</v>
      </c>
      <c r="O193" s="83">
        <f>'bezirksw Umlage § 2 PLAN'!H193*'Umlage Gesamt § 2 PLAN'!$O$1</f>
        <v>1346.8610386541534</v>
      </c>
      <c r="P193" s="83">
        <f>'bezirksw Umlage § 2 PLAN'!I193*'Umlage Gesamt § 2 PLAN'!$P$1</f>
        <v>52361.579427966295</v>
      </c>
      <c r="Q193" s="83">
        <f>'bezirksw Umlage § 2 PLAN'!J193*'Umlage Gesamt § 2 PLAN'!$Q$1</f>
        <v>8951.5425338213608</v>
      </c>
      <c r="R193" s="83">
        <f>'bezirksw Umlage § 2 PLAN'!K193*'Umlage Gesamt § 2 PLAN'!$R$1</f>
        <v>17462.377586947401</v>
      </c>
      <c r="S193" s="83">
        <f>'bezirksw Umlage § 2 PLAN'!L193*'Umlage Gesamt § 2 PLAN'!$S$1</f>
        <v>320.11675226042172</v>
      </c>
      <c r="T193" s="83">
        <f>'bezirksw Umlage § 2 PLAN'!M193*'Umlage Gesamt § 2 PLAN'!$T$1</f>
        <v>178.34826164755043</v>
      </c>
      <c r="V193" s="83">
        <f t="shared" si="15"/>
        <v>397.55914543910063</v>
      </c>
      <c r="W193" s="83">
        <f t="shared" si="15"/>
        <v>54691.592150132019</v>
      </c>
      <c r="X193" s="83">
        <f t="shared" si="15"/>
        <v>1560.7407521000439</v>
      </c>
      <c r="Y193" s="83">
        <f t="shared" si="14"/>
        <v>58920.899394710024</v>
      </c>
      <c r="Z193" s="83">
        <f t="shared" si="14"/>
        <v>10066.80629583544</v>
      </c>
      <c r="AA193" s="83">
        <f t="shared" si="14"/>
        <v>19307.922902324568</v>
      </c>
      <c r="AB193" s="83">
        <f t="shared" si="14"/>
        <v>352.03169494541748</v>
      </c>
      <c r="AC193" s="83">
        <f t="shared" si="14"/>
        <v>198.7599450212536</v>
      </c>
      <c r="AE193" s="83">
        <f t="shared" si="13"/>
        <v>145496.31228050785</v>
      </c>
      <c r="AF193" s="83">
        <f t="shared" si="16"/>
        <v>12124.69269004232</v>
      </c>
    </row>
    <row r="194" spans="1:32" x14ac:dyDescent="0.25">
      <c r="A194" s="82">
        <v>62026</v>
      </c>
      <c r="B194" s="82" t="s">
        <v>196</v>
      </c>
      <c r="C194" s="82" t="s">
        <v>191</v>
      </c>
      <c r="D194" s="83">
        <f>'landesw Umlage § 2 PLAN'!F194*'Umlage Gesamt § 2 PLAN'!$D$1</f>
        <v>120.57497237284508</v>
      </c>
      <c r="E194" s="83">
        <f>'landesw Umlage § 2 PLAN'!G194*'Umlage Gesamt § 2 PLAN'!$E$1</f>
        <v>9266.4070099773999</v>
      </c>
      <c r="F194" s="83">
        <f>'landesw Umlage § 2 PLAN'!H194*'Umlage Gesamt § 2 PLAN'!$F$1</f>
        <v>443.17911646697797</v>
      </c>
      <c r="G194" s="83">
        <f>'landesw Umlage § 2 PLAN'!I194*'Umlage Gesamt § 2 PLAN'!$G$1</f>
        <v>13591.535076659455</v>
      </c>
      <c r="H194" s="83">
        <f>'landesw Umlage § 2 PLAN'!J194*'Umlage Gesamt § 2 PLAN'!$H$1</f>
        <v>2310.9326299059289</v>
      </c>
      <c r="I194" s="83">
        <f>'landesw Umlage § 2 PLAN'!K194*'Umlage Gesamt § 2 PLAN'!$I$1</f>
        <v>3824.1454932355978</v>
      </c>
      <c r="J194" s="83">
        <f>'landesw Umlage § 2 PLAN'!L194*'Umlage Gesamt § 2 PLAN'!$J$1</f>
        <v>66.130797883311018</v>
      </c>
      <c r="K194" s="83">
        <f>'landesw Umlage § 2 PLAN'!M194*'Umlage Gesamt § 2 PLAN'!$K$1</f>
        <v>42.294950079265149</v>
      </c>
      <c r="M194" s="83">
        <f>'bezirksw Umlage § 2 PLAN'!F194*'Umlage Gesamt § 2 PLAN'!$M$1</f>
        <v>703.20540389758514</v>
      </c>
      <c r="N194" s="83">
        <f>'bezirksw Umlage § 2 PLAN'!G194*'Umlage Gesamt § 2 PLAN'!$N$1</f>
        <v>104059.775715622</v>
      </c>
      <c r="O194" s="83">
        <f>'bezirksw Umlage § 2 PLAN'!H194*'Umlage Gesamt § 2 PLAN'!$O$1</f>
        <v>2790.8242231003096</v>
      </c>
      <c r="P194" s="83">
        <f>'bezirksw Umlage § 2 PLAN'!I194*'Umlage Gesamt § 2 PLAN'!$P$1</f>
        <v>108498.17466943813</v>
      </c>
      <c r="Q194" s="83">
        <f>'bezirksw Umlage § 2 PLAN'!J194*'Umlage Gesamt § 2 PLAN'!$Q$1</f>
        <v>18548.447850614746</v>
      </c>
      <c r="R194" s="83">
        <f>'bezirksw Umlage § 2 PLAN'!K194*'Umlage Gesamt § 2 PLAN'!$R$1</f>
        <v>36183.707868834383</v>
      </c>
      <c r="S194" s="83">
        <f>'bezirksw Umlage § 2 PLAN'!L194*'Umlage Gesamt § 2 PLAN'!$S$1</f>
        <v>663.31236912258032</v>
      </c>
      <c r="T194" s="83">
        <f>'bezirksw Umlage § 2 PLAN'!M194*'Umlage Gesamt § 2 PLAN'!$T$1</f>
        <v>369.55456759754475</v>
      </c>
      <c r="V194" s="83">
        <f t="shared" si="15"/>
        <v>823.78037627043022</v>
      </c>
      <c r="W194" s="83">
        <f t="shared" si="15"/>
        <v>113326.1827255994</v>
      </c>
      <c r="X194" s="83">
        <f t="shared" si="15"/>
        <v>3234.0033395672876</v>
      </c>
      <c r="Y194" s="83">
        <f t="shared" si="14"/>
        <v>122089.70974609758</v>
      </c>
      <c r="Z194" s="83">
        <f t="shared" si="14"/>
        <v>20859.380480520675</v>
      </c>
      <c r="AA194" s="83">
        <f t="shared" si="14"/>
        <v>40007.853362069982</v>
      </c>
      <c r="AB194" s="83">
        <f t="shared" si="14"/>
        <v>729.44316700589138</v>
      </c>
      <c r="AC194" s="83">
        <f t="shared" si="14"/>
        <v>411.84951767680991</v>
      </c>
      <c r="AE194" s="83">
        <f t="shared" si="13"/>
        <v>301482.20271480805</v>
      </c>
      <c r="AF194" s="83">
        <f t="shared" si="16"/>
        <v>25123.516892900672</v>
      </c>
    </row>
    <row r="195" spans="1:32" x14ac:dyDescent="0.25">
      <c r="A195" s="82">
        <v>62032</v>
      </c>
      <c r="B195" s="82" t="s">
        <v>197</v>
      </c>
      <c r="C195" s="82" t="s">
        <v>191</v>
      </c>
      <c r="D195" s="83">
        <f>'landesw Umlage § 2 PLAN'!F195*'Umlage Gesamt § 2 PLAN'!$D$1</f>
        <v>160.3941039599147</v>
      </c>
      <c r="E195" s="83">
        <f>'landesw Umlage § 2 PLAN'!G195*'Umlage Gesamt § 2 PLAN'!$E$1</f>
        <v>12326.580052594105</v>
      </c>
      <c r="F195" s="83">
        <f>'landesw Umlage § 2 PLAN'!H195*'Umlage Gesamt § 2 PLAN'!$F$1</f>
        <v>589.53625184886562</v>
      </c>
      <c r="G195" s="83">
        <f>'landesw Umlage § 2 PLAN'!I195*'Umlage Gesamt § 2 PLAN'!$G$1</f>
        <v>18080.05465113842</v>
      </c>
      <c r="H195" s="83">
        <f>'landesw Umlage § 2 PLAN'!J195*'Umlage Gesamt § 2 PLAN'!$H$1</f>
        <v>3074.1036982312235</v>
      </c>
      <c r="I195" s="83">
        <f>'landesw Umlage § 2 PLAN'!K195*'Umlage Gesamt § 2 PLAN'!$I$1</f>
        <v>5087.0456590542672</v>
      </c>
      <c r="J195" s="83">
        <f>'landesw Umlage § 2 PLAN'!L195*'Umlage Gesamt § 2 PLAN'!$J$1</f>
        <v>87.970080870918082</v>
      </c>
      <c r="K195" s="83">
        <f>'landesw Umlage § 2 PLAN'!M195*'Umlage Gesamt § 2 PLAN'!$K$1</f>
        <v>56.262593194015643</v>
      </c>
      <c r="M195" s="83">
        <f>'bezirksw Umlage § 2 PLAN'!F195*'Umlage Gesamt § 2 PLAN'!$M$1</f>
        <v>935.43459673497478</v>
      </c>
      <c r="N195" s="83">
        <f>'bezirksw Umlage § 2 PLAN'!G195*'Umlage Gesamt § 2 PLAN'!$N$1</f>
        <v>138424.86675067068</v>
      </c>
      <c r="O195" s="83">
        <f>'bezirksw Umlage § 2 PLAN'!H195*'Umlage Gesamt § 2 PLAN'!$O$1</f>
        <v>3712.4764929625744</v>
      </c>
      <c r="P195" s="83">
        <f>'bezirksw Umlage § 2 PLAN'!I195*'Umlage Gesamt § 2 PLAN'!$P$1</f>
        <v>144329.01923940302</v>
      </c>
      <c r="Q195" s="83">
        <f>'bezirksw Umlage § 2 PLAN'!J195*'Umlage Gesamt § 2 PLAN'!$Q$1</f>
        <v>24673.956910784058</v>
      </c>
      <c r="R195" s="83">
        <f>'bezirksw Umlage § 2 PLAN'!K195*'Umlage Gesamt § 2 PLAN'!$R$1</f>
        <v>48133.151410748796</v>
      </c>
      <c r="S195" s="83">
        <f>'bezirksw Umlage § 2 PLAN'!L195*'Umlage Gesamt § 2 PLAN'!$S$1</f>
        <v>882.36713637352716</v>
      </c>
      <c r="T195" s="83">
        <f>'bezirksw Umlage § 2 PLAN'!M195*'Umlage Gesamt § 2 PLAN'!$T$1</f>
        <v>491.59765553013892</v>
      </c>
      <c r="V195" s="83">
        <f t="shared" si="15"/>
        <v>1095.8287006948894</v>
      </c>
      <c r="W195" s="83">
        <f t="shared" si="15"/>
        <v>150751.44680326479</v>
      </c>
      <c r="X195" s="83">
        <f t="shared" si="15"/>
        <v>4302.0127448114399</v>
      </c>
      <c r="Y195" s="83">
        <f t="shared" si="14"/>
        <v>162409.07389054145</v>
      </c>
      <c r="Z195" s="83">
        <f t="shared" si="14"/>
        <v>27748.06060901528</v>
      </c>
      <c r="AA195" s="83">
        <f t="shared" si="14"/>
        <v>53220.197069803064</v>
      </c>
      <c r="AB195" s="83">
        <f t="shared" si="14"/>
        <v>970.33721724444524</v>
      </c>
      <c r="AC195" s="83">
        <f t="shared" si="14"/>
        <v>547.86024872415453</v>
      </c>
      <c r="AE195" s="83">
        <f t="shared" si="13"/>
        <v>401044.81728409952</v>
      </c>
      <c r="AF195" s="83">
        <f t="shared" si="16"/>
        <v>33420.401440341629</v>
      </c>
    </row>
    <row r="196" spans="1:32" x14ac:dyDescent="0.25">
      <c r="A196" s="82">
        <v>62034</v>
      </c>
      <c r="B196" s="82" t="s">
        <v>198</v>
      </c>
      <c r="C196" s="82" t="s">
        <v>191</v>
      </c>
      <c r="D196" s="83">
        <f>'landesw Umlage § 2 PLAN'!F196*'Umlage Gesamt § 2 PLAN'!$D$1</f>
        <v>170.08152431306274</v>
      </c>
      <c r="E196" s="83">
        <f>'landesw Umlage § 2 PLAN'!G196*'Umlage Gesamt § 2 PLAN'!$E$1</f>
        <v>13071.076013094324</v>
      </c>
      <c r="F196" s="83">
        <f>'landesw Umlage § 2 PLAN'!H196*'Umlage Gesamt § 2 PLAN'!$F$1</f>
        <v>625.14283179214465</v>
      </c>
      <c r="G196" s="83">
        <f>'landesw Umlage § 2 PLAN'!I196*'Umlage Gesamt § 2 PLAN'!$G$1</f>
        <v>19172.046719981798</v>
      </c>
      <c r="H196" s="83">
        <f>'landesw Umlage § 2 PLAN'!J196*'Umlage Gesamt § 2 PLAN'!$H$1</f>
        <v>3259.7722109676729</v>
      </c>
      <c r="I196" s="83">
        <f>'landesw Umlage § 2 PLAN'!K196*'Umlage Gesamt § 2 PLAN'!$I$1</f>
        <v>5394.2910529824112</v>
      </c>
      <c r="J196" s="83">
        <f>'landesw Umlage § 2 PLAN'!L196*'Umlage Gesamt § 2 PLAN'!$J$1</f>
        <v>93.283263406044128</v>
      </c>
      <c r="K196" s="83">
        <f>'landesw Umlage § 2 PLAN'!M196*'Umlage Gesamt § 2 PLAN'!$K$1</f>
        <v>59.660719290750528</v>
      </c>
      <c r="M196" s="83">
        <f>'bezirksw Umlage § 2 PLAN'!F196*'Umlage Gesamt § 2 PLAN'!$M$1</f>
        <v>991.93260961526096</v>
      </c>
      <c r="N196" s="83">
        <f>'bezirksw Umlage § 2 PLAN'!G196*'Umlage Gesamt § 2 PLAN'!$N$1</f>
        <v>146785.39770807663</v>
      </c>
      <c r="O196" s="83">
        <f>'bezirksw Umlage § 2 PLAN'!H196*'Umlage Gesamt § 2 PLAN'!$O$1</f>
        <v>3936.7011960570067</v>
      </c>
      <c r="P196" s="83">
        <f>'bezirksw Umlage § 2 PLAN'!I196*'Umlage Gesamt § 2 PLAN'!$P$1</f>
        <v>153046.14688942631</v>
      </c>
      <c r="Q196" s="83">
        <f>'bezirksw Umlage § 2 PLAN'!J196*'Umlage Gesamt § 2 PLAN'!$Q$1</f>
        <v>26164.204909114247</v>
      </c>
      <c r="R196" s="83">
        <f>'bezirksw Umlage § 2 PLAN'!K196*'Umlage Gesamt § 2 PLAN'!$R$1</f>
        <v>51040.278662472316</v>
      </c>
      <c r="S196" s="83">
        <f>'bezirksw Umlage § 2 PLAN'!L196*'Umlage Gesamt § 2 PLAN'!$S$1</f>
        <v>935.66000154013022</v>
      </c>
      <c r="T196" s="83">
        <f>'bezirksw Umlage § 2 PLAN'!M196*'Umlage Gesamt § 2 PLAN'!$T$1</f>
        <v>521.28897844143944</v>
      </c>
      <c r="V196" s="83">
        <f t="shared" si="15"/>
        <v>1162.0141339283236</v>
      </c>
      <c r="W196" s="83">
        <f t="shared" si="15"/>
        <v>159856.47372117097</v>
      </c>
      <c r="X196" s="83">
        <f t="shared" si="15"/>
        <v>4561.8440278491516</v>
      </c>
      <c r="Y196" s="83">
        <f t="shared" si="14"/>
        <v>172218.1936094081</v>
      </c>
      <c r="Z196" s="83">
        <f t="shared" si="14"/>
        <v>29423.97712008192</v>
      </c>
      <c r="AA196" s="83">
        <f t="shared" si="14"/>
        <v>56434.569715454723</v>
      </c>
      <c r="AB196" s="83">
        <f t="shared" si="14"/>
        <v>1028.9432649461744</v>
      </c>
      <c r="AC196" s="83">
        <f t="shared" si="14"/>
        <v>580.94969773218997</v>
      </c>
      <c r="AE196" s="83">
        <f t="shared" ref="AE196:AE259" si="17">SUM(V196:AC196)</f>
        <v>425266.96529057145</v>
      </c>
      <c r="AF196" s="83">
        <f t="shared" si="16"/>
        <v>35438.913774214285</v>
      </c>
    </row>
    <row r="197" spans="1:32" x14ac:dyDescent="0.25">
      <c r="A197" s="82">
        <v>62036</v>
      </c>
      <c r="B197" s="82" t="s">
        <v>199</v>
      </c>
      <c r="C197" s="82" t="s">
        <v>191</v>
      </c>
      <c r="D197" s="83">
        <f>'landesw Umlage § 2 PLAN'!F197*'Umlage Gesamt § 2 PLAN'!$D$1</f>
        <v>188.35527429453242</v>
      </c>
      <c r="E197" s="83">
        <f>'landesw Umlage § 2 PLAN'!G197*'Umlage Gesamt § 2 PLAN'!$E$1</f>
        <v>14475.447099353021</v>
      </c>
      <c r="F197" s="83">
        <f>'landesw Umlage § 2 PLAN'!H197*'Umlage Gesamt § 2 PLAN'!$F$1</f>
        <v>692.30887970367678</v>
      </c>
      <c r="G197" s="83">
        <f>'landesw Umlage § 2 PLAN'!I197*'Umlage Gesamt § 2 PLAN'!$G$1</f>
        <v>21231.912950655595</v>
      </c>
      <c r="H197" s="83">
        <f>'landesw Umlage § 2 PLAN'!J197*'Umlage Gesamt § 2 PLAN'!$H$1</f>
        <v>3610.0057981862396</v>
      </c>
      <c r="I197" s="83">
        <f>'landesw Umlage § 2 PLAN'!K197*'Umlage Gesamt § 2 PLAN'!$I$1</f>
        <v>5973.8597417486171</v>
      </c>
      <c r="J197" s="83">
        <f>'landesw Umlage § 2 PLAN'!L197*'Umlage Gesamt § 2 PLAN'!$J$1</f>
        <v>103.30572198772975</v>
      </c>
      <c r="K197" s="83">
        <f>'landesw Umlage § 2 PLAN'!M197*'Umlage Gesamt § 2 PLAN'!$K$1</f>
        <v>66.070733973045378</v>
      </c>
      <c r="M197" s="83">
        <f>'bezirksw Umlage § 2 PLAN'!F197*'Umlage Gesamt § 2 PLAN'!$M$1</f>
        <v>1098.5069631776832</v>
      </c>
      <c r="N197" s="83">
        <f>'bezirksw Umlage § 2 PLAN'!G197*'Umlage Gesamt § 2 PLAN'!$N$1</f>
        <v>162556.18568449869</v>
      </c>
      <c r="O197" s="83">
        <f>'bezirksw Umlage § 2 PLAN'!H197*'Umlage Gesamt § 2 PLAN'!$O$1</f>
        <v>4359.6647936555573</v>
      </c>
      <c r="P197" s="83">
        <f>'bezirksw Umlage § 2 PLAN'!I197*'Umlage Gesamt § 2 PLAN'!$P$1</f>
        <v>169489.59678899817</v>
      </c>
      <c r="Q197" s="83">
        <f>'bezirksw Umlage § 2 PLAN'!J197*'Umlage Gesamt § 2 PLAN'!$Q$1</f>
        <v>28975.316468139557</v>
      </c>
      <c r="R197" s="83">
        <f>'bezirksw Umlage § 2 PLAN'!K197*'Umlage Gesamt § 2 PLAN'!$R$1</f>
        <v>56524.103522518722</v>
      </c>
      <c r="S197" s="83">
        <f>'bezirksw Umlage § 2 PLAN'!L197*'Umlage Gesamt § 2 PLAN'!$S$1</f>
        <v>1036.1883628942662</v>
      </c>
      <c r="T197" s="83">
        <f>'bezirksw Umlage § 2 PLAN'!M197*'Umlage Gesamt § 2 PLAN'!$T$1</f>
        <v>577.29685171637914</v>
      </c>
      <c r="V197" s="83">
        <f t="shared" si="15"/>
        <v>1286.8622374722156</v>
      </c>
      <c r="W197" s="83">
        <f t="shared" si="15"/>
        <v>177031.6327838517</v>
      </c>
      <c r="X197" s="83">
        <f t="shared" si="15"/>
        <v>5051.9736733592345</v>
      </c>
      <c r="Y197" s="83">
        <f t="shared" si="14"/>
        <v>190721.50973965376</v>
      </c>
      <c r="Z197" s="83">
        <f t="shared" si="14"/>
        <v>32585.322266325798</v>
      </c>
      <c r="AA197" s="83">
        <f t="shared" si="14"/>
        <v>62497.963264267339</v>
      </c>
      <c r="AB197" s="83">
        <f t="shared" si="14"/>
        <v>1139.4940848819961</v>
      </c>
      <c r="AC197" s="83">
        <f t="shared" si="14"/>
        <v>643.36758568942446</v>
      </c>
      <c r="AE197" s="83">
        <f t="shared" si="17"/>
        <v>470958.12563550146</v>
      </c>
      <c r="AF197" s="83">
        <f t="shared" si="16"/>
        <v>39246.510469625122</v>
      </c>
    </row>
    <row r="198" spans="1:32" x14ac:dyDescent="0.25">
      <c r="A198" s="82">
        <v>62038</v>
      </c>
      <c r="B198" s="82" t="s">
        <v>200</v>
      </c>
      <c r="C198" s="82" t="s">
        <v>191</v>
      </c>
      <c r="D198" s="83">
        <f>'landesw Umlage § 2 PLAN'!F198*'Umlage Gesamt § 2 PLAN'!$D$1</f>
        <v>1357.5840279211882</v>
      </c>
      <c r="E198" s="83">
        <f>'landesw Umlage § 2 PLAN'!G198*'Umlage Gesamt § 2 PLAN'!$E$1</f>
        <v>104332.813894929</v>
      </c>
      <c r="F198" s="83">
        <f>'landesw Umlage § 2 PLAN'!H198*'Umlage Gesamt § 2 PLAN'!$F$1</f>
        <v>4989.8654603324021</v>
      </c>
      <c r="G198" s="83">
        <f>'landesw Umlage § 2 PLAN'!I198*'Umlage Gesamt § 2 PLAN'!$G$1</f>
        <v>153030.52177318174</v>
      </c>
      <c r="H198" s="83">
        <f>'landesw Umlage § 2 PLAN'!J198*'Umlage Gesamt § 2 PLAN'!$H$1</f>
        <v>26019.37339252295</v>
      </c>
      <c r="I198" s="83">
        <f>'landesw Umlage § 2 PLAN'!K198*'Umlage Gesamt § 2 PLAN'!$I$1</f>
        <v>43057.018715375227</v>
      </c>
      <c r="J198" s="83">
        <f>'landesw Umlage § 2 PLAN'!L198*'Umlage Gesamt § 2 PLAN'!$J$1</f>
        <v>744.58333427979665</v>
      </c>
      <c r="K198" s="83">
        <f>'landesw Umlage § 2 PLAN'!M198*'Umlage Gesamt § 2 PLAN'!$K$1</f>
        <v>476.20951147126937</v>
      </c>
      <c r="M198" s="83">
        <f>'bezirksw Umlage § 2 PLAN'!F198*'Umlage Gesamt § 2 PLAN'!$M$1</f>
        <v>7917.5670198555263</v>
      </c>
      <c r="N198" s="83">
        <f>'bezirksw Umlage § 2 PLAN'!G198*'Umlage Gesamt § 2 PLAN'!$N$1</f>
        <v>1171635.2629445447</v>
      </c>
      <c r="O198" s="83">
        <f>'bezirksw Umlage § 2 PLAN'!H198*'Umlage Gesamt § 2 PLAN'!$O$1</f>
        <v>31422.593888728246</v>
      </c>
      <c r="P198" s="83">
        <f>'bezirksw Umlage § 2 PLAN'!I198*'Umlage Gesamt § 2 PLAN'!$P$1</f>
        <v>1221608.3163126241</v>
      </c>
      <c r="Q198" s="83">
        <f>'bezirksw Umlage § 2 PLAN'!J198*'Umlage Gesamt § 2 PLAN'!$Q$1</f>
        <v>208841.65303275449</v>
      </c>
      <c r="R198" s="83">
        <f>'bezirksw Umlage § 2 PLAN'!K198*'Umlage Gesamt § 2 PLAN'!$R$1</f>
        <v>407401.49391698075</v>
      </c>
      <c r="S198" s="83">
        <f>'bezirksw Umlage § 2 PLAN'!L198*'Umlage Gesamt § 2 PLAN'!$S$1</f>
        <v>7468.4012786569156</v>
      </c>
      <c r="T198" s="83">
        <f>'bezirksw Umlage § 2 PLAN'!M198*'Umlage Gesamt § 2 PLAN'!$T$1</f>
        <v>4160.9080934671392</v>
      </c>
      <c r="V198" s="83">
        <f t="shared" si="15"/>
        <v>9275.1510477767151</v>
      </c>
      <c r="W198" s="83">
        <f t="shared" si="15"/>
        <v>1275968.0768394736</v>
      </c>
      <c r="X198" s="83">
        <f t="shared" si="15"/>
        <v>36412.459349060649</v>
      </c>
      <c r="Y198" s="83">
        <f t="shared" si="14"/>
        <v>1374638.838085806</v>
      </c>
      <c r="Z198" s="83">
        <f t="shared" si="14"/>
        <v>234861.02642527744</v>
      </c>
      <c r="AA198" s="83">
        <f t="shared" si="14"/>
        <v>450458.51263235597</v>
      </c>
      <c r="AB198" s="83">
        <f t="shared" si="14"/>
        <v>8212.9846129367124</v>
      </c>
      <c r="AC198" s="83">
        <f t="shared" si="14"/>
        <v>4637.1176049384085</v>
      </c>
      <c r="AE198" s="83">
        <f t="shared" si="17"/>
        <v>3394464.1665976252</v>
      </c>
      <c r="AF198" s="83">
        <f t="shared" si="16"/>
        <v>282872.01388313546</v>
      </c>
    </row>
    <row r="199" spans="1:32" x14ac:dyDescent="0.25">
      <c r="A199" s="82">
        <v>62039</v>
      </c>
      <c r="B199" s="82" t="s">
        <v>201</v>
      </c>
      <c r="C199" s="82" t="s">
        <v>191</v>
      </c>
      <c r="D199" s="83">
        <f>'landesw Umlage § 2 PLAN'!F199*'Umlage Gesamt § 2 PLAN'!$D$1</f>
        <v>251.50598725203784</v>
      </c>
      <c r="E199" s="83">
        <f>'landesw Umlage § 2 PLAN'!G199*'Umlage Gesamt § 2 PLAN'!$E$1</f>
        <v>19328.694815014856</v>
      </c>
      <c r="F199" s="83">
        <f>'landesw Umlage § 2 PLAN'!H199*'Umlage Gesamt § 2 PLAN'!$F$1</f>
        <v>924.42236579451014</v>
      </c>
      <c r="G199" s="83">
        <f>'landesw Umlage § 2 PLAN'!I199*'Umlage Gesamt § 2 PLAN'!$G$1</f>
        <v>28350.431109000128</v>
      </c>
      <c r="H199" s="83">
        <f>'landesw Umlage § 2 PLAN'!J199*'Umlage Gesamt § 2 PLAN'!$H$1</f>
        <v>4820.3485443081472</v>
      </c>
      <c r="I199" s="83">
        <f>'landesw Umlage § 2 PLAN'!K199*'Umlage Gesamt § 2 PLAN'!$I$1</f>
        <v>7976.7423433244594</v>
      </c>
      <c r="J199" s="83">
        <f>'landesw Umlage § 2 PLAN'!L199*'Umlage Gesamt § 2 PLAN'!$J$1</f>
        <v>137.94149218609235</v>
      </c>
      <c r="K199" s="83">
        <f>'landesw Umlage § 2 PLAN'!M199*'Umlage Gesamt § 2 PLAN'!$K$1</f>
        <v>88.222563655813161</v>
      </c>
      <c r="M199" s="83">
        <f>'bezirksw Umlage § 2 PLAN'!F199*'Umlage Gesamt § 2 PLAN'!$M$1</f>
        <v>1466.8082925313713</v>
      </c>
      <c r="N199" s="83">
        <f>'bezirksw Umlage § 2 PLAN'!G199*'Umlage Gesamt § 2 PLAN'!$N$1</f>
        <v>217057.12312879047</v>
      </c>
      <c r="O199" s="83">
        <f>'bezirksw Umlage § 2 PLAN'!H199*'Umlage Gesamt § 2 PLAN'!$O$1</f>
        <v>5821.3490549869957</v>
      </c>
      <c r="P199" s="83">
        <f>'bezirksw Umlage § 2 PLAN'!I199*'Umlage Gesamt § 2 PLAN'!$P$1</f>
        <v>226315.12990026321</v>
      </c>
      <c r="Q199" s="83">
        <f>'bezirksw Umlage § 2 PLAN'!J199*'Umlage Gesamt § 2 PLAN'!$Q$1</f>
        <v>38690.000062669926</v>
      </c>
      <c r="R199" s="83">
        <f>'bezirksw Umlage § 2 PLAN'!K199*'Umlage Gesamt § 2 PLAN'!$R$1</f>
        <v>75475.191832099008</v>
      </c>
      <c r="S199" s="83">
        <f>'bezirksw Umlage § 2 PLAN'!L199*'Umlage Gesamt § 2 PLAN'!$S$1</f>
        <v>1383.5958571634235</v>
      </c>
      <c r="T199" s="83">
        <f>'bezirksw Umlage § 2 PLAN'!M199*'Umlage Gesamt § 2 PLAN'!$T$1</f>
        <v>770.84974218126217</v>
      </c>
      <c r="V199" s="83">
        <f t="shared" si="15"/>
        <v>1718.3142797834091</v>
      </c>
      <c r="W199" s="83">
        <f t="shared" si="15"/>
        <v>236385.81794380533</v>
      </c>
      <c r="X199" s="83">
        <f t="shared" si="15"/>
        <v>6745.7714207815061</v>
      </c>
      <c r="Y199" s="83">
        <f t="shared" si="14"/>
        <v>254665.56100926333</v>
      </c>
      <c r="Z199" s="83">
        <f t="shared" si="14"/>
        <v>43510.34860697807</v>
      </c>
      <c r="AA199" s="83">
        <f t="shared" si="14"/>
        <v>83451.934175423463</v>
      </c>
      <c r="AB199" s="83">
        <f t="shared" si="14"/>
        <v>1521.5373493495158</v>
      </c>
      <c r="AC199" s="83">
        <f t="shared" si="14"/>
        <v>859.07230583707531</v>
      </c>
      <c r="AE199" s="83">
        <f t="shared" si="17"/>
        <v>628858.35709122161</v>
      </c>
      <c r="AF199" s="83">
        <f t="shared" si="16"/>
        <v>52404.863090935134</v>
      </c>
    </row>
    <row r="200" spans="1:32" x14ac:dyDescent="0.25">
      <c r="A200" s="82">
        <v>62040</v>
      </c>
      <c r="B200" s="82" t="s">
        <v>202</v>
      </c>
      <c r="C200" s="82" t="s">
        <v>191</v>
      </c>
      <c r="D200" s="83">
        <f>'landesw Umlage § 2 PLAN'!F200*'Umlage Gesamt § 2 PLAN'!$D$1</f>
        <v>1722.0760595529205</v>
      </c>
      <c r="E200" s="83">
        <f>'landesw Umlage § 2 PLAN'!G200*'Umlage Gesamt § 2 PLAN'!$E$1</f>
        <v>132344.69273284485</v>
      </c>
      <c r="F200" s="83">
        <f>'landesw Umlage § 2 PLAN'!H200*'Umlage Gesamt § 2 PLAN'!$F$1</f>
        <v>6329.5734723591549</v>
      </c>
      <c r="G200" s="83">
        <f>'landesw Umlage § 2 PLAN'!I200*'Umlage Gesamt § 2 PLAN'!$G$1</f>
        <v>194117.04359104831</v>
      </c>
      <c r="H200" s="83">
        <f>'landesw Umlage § 2 PLAN'!J200*'Umlage Gesamt § 2 PLAN'!$H$1</f>
        <v>33005.205631686491</v>
      </c>
      <c r="I200" s="83">
        <f>'landesw Umlage § 2 PLAN'!K200*'Umlage Gesamt § 2 PLAN'!$I$1</f>
        <v>54617.216761903597</v>
      </c>
      <c r="J200" s="83">
        <f>'landesw Umlage § 2 PLAN'!L200*'Umlage Gesamt § 2 PLAN'!$J$1</f>
        <v>944.4933852593648</v>
      </c>
      <c r="K200" s="83">
        <f>'landesw Umlage § 2 PLAN'!M200*'Umlage Gesamt § 2 PLAN'!$K$1</f>
        <v>604.06500236438569</v>
      </c>
      <c r="M200" s="83">
        <f>'bezirksw Umlage § 2 PLAN'!F200*'Umlage Gesamt § 2 PLAN'!$M$1</f>
        <v>10043.321322568254</v>
      </c>
      <c r="N200" s="83">
        <f>'bezirksw Umlage § 2 PLAN'!G200*'Umlage Gesamt § 2 PLAN'!$N$1</f>
        <v>1486202.691949998</v>
      </c>
      <c r="O200" s="83">
        <f>'bezirksw Umlage § 2 PLAN'!H200*'Umlage Gesamt § 2 PLAN'!$O$1</f>
        <v>39859.114096747595</v>
      </c>
      <c r="P200" s="83">
        <f>'bezirksw Umlage § 2 PLAN'!I200*'Umlage Gesamt § 2 PLAN'!$P$1</f>
        <v>1549592.8004501003</v>
      </c>
      <c r="Q200" s="83">
        <f>'bezirksw Umlage § 2 PLAN'!J200*'Umlage Gesamt § 2 PLAN'!$Q$1</f>
        <v>264912.67098646384</v>
      </c>
      <c r="R200" s="83">
        <f>'bezirksw Umlage § 2 PLAN'!K200*'Umlage Gesamt § 2 PLAN'!$R$1</f>
        <v>516783.00928070128</v>
      </c>
      <c r="S200" s="83">
        <f>'bezirksw Umlage § 2 PLAN'!L200*'Umlage Gesamt § 2 PLAN'!$S$1</f>
        <v>9473.5609587299314</v>
      </c>
      <c r="T200" s="83">
        <f>'bezirksw Umlage § 2 PLAN'!M200*'Umlage Gesamt § 2 PLAN'!$T$1</f>
        <v>5278.0528250113721</v>
      </c>
      <c r="V200" s="83">
        <f t="shared" si="15"/>
        <v>11765.397382121175</v>
      </c>
      <c r="W200" s="83">
        <f t="shared" si="15"/>
        <v>1618547.384682843</v>
      </c>
      <c r="X200" s="83">
        <f t="shared" si="15"/>
        <v>46188.687569106747</v>
      </c>
      <c r="Y200" s="83">
        <f t="shared" si="14"/>
        <v>1743709.8440411487</v>
      </c>
      <c r="Z200" s="83">
        <f t="shared" si="14"/>
        <v>297917.87661815033</v>
      </c>
      <c r="AA200" s="83">
        <f t="shared" ref="AA200:AC263" si="18">I200+R200</f>
        <v>571400.22604260489</v>
      </c>
      <c r="AB200" s="83">
        <f t="shared" si="18"/>
        <v>10418.054343989295</v>
      </c>
      <c r="AC200" s="83">
        <f t="shared" si="18"/>
        <v>5882.1178273757578</v>
      </c>
      <c r="AE200" s="83">
        <f t="shared" si="17"/>
        <v>4305829.5885073384</v>
      </c>
      <c r="AF200" s="83">
        <f t="shared" si="16"/>
        <v>358819.13237561152</v>
      </c>
    </row>
    <row r="201" spans="1:32" x14ac:dyDescent="0.25">
      <c r="A201" s="82">
        <v>62041</v>
      </c>
      <c r="B201" s="82" t="s">
        <v>203</v>
      </c>
      <c r="C201" s="82" t="s">
        <v>191</v>
      </c>
      <c r="D201" s="83">
        <f>'landesw Umlage § 2 PLAN'!F201*'Umlage Gesamt § 2 PLAN'!$D$1</f>
        <v>2123.6856391734927</v>
      </c>
      <c r="E201" s="83">
        <f>'landesw Umlage § 2 PLAN'!G201*'Umlage Gesamt § 2 PLAN'!$E$1</f>
        <v>163209.12297598433</v>
      </c>
      <c r="F201" s="83">
        <f>'landesw Umlage § 2 PLAN'!H201*'Umlage Gesamt § 2 PLAN'!$F$1</f>
        <v>7805.7088191751573</v>
      </c>
      <c r="G201" s="83">
        <f>'landesw Umlage § 2 PLAN'!I201*'Umlage Gesamt § 2 PLAN'!$G$1</f>
        <v>239387.55521643418</v>
      </c>
      <c r="H201" s="83">
        <f>'landesw Umlage § 2 PLAN'!J201*'Umlage Gesamt § 2 PLAN'!$H$1</f>
        <v>40702.430551283491</v>
      </c>
      <c r="I201" s="83">
        <f>'landesw Umlage § 2 PLAN'!K201*'Umlage Gesamt § 2 PLAN'!$I$1</f>
        <v>67354.631780313648</v>
      </c>
      <c r="J201" s="83">
        <f>'landesw Umlage § 2 PLAN'!L201*'Umlage Gesamt § 2 PLAN'!$J$1</f>
        <v>1164.7610031176039</v>
      </c>
      <c r="K201" s="83">
        <f>'landesw Umlage § 2 PLAN'!M201*'Umlage Gesamt § 2 PLAN'!$K$1</f>
        <v>744.94048246718876</v>
      </c>
      <c r="M201" s="83">
        <f>'bezirksw Umlage § 2 PLAN'!F201*'Umlage Gesamt § 2 PLAN'!$M$1</f>
        <v>12385.548910006015</v>
      </c>
      <c r="N201" s="83">
        <f>'bezirksw Umlage § 2 PLAN'!G201*'Umlage Gesamt § 2 PLAN'!$N$1</f>
        <v>1832803.6652542546</v>
      </c>
      <c r="O201" s="83">
        <f>'bezirksw Umlage § 2 PLAN'!H201*'Umlage Gesamt § 2 PLAN'!$O$1</f>
        <v>49154.755812247146</v>
      </c>
      <c r="P201" s="83">
        <f>'bezirksw Umlage § 2 PLAN'!I201*'Umlage Gesamt § 2 PLAN'!$P$1</f>
        <v>1910977.1363623</v>
      </c>
      <c r="Q201" s="83">
        <f>'bezirksw Umlage § 2 PLAN'!J201*'Umlage Gesamt § 2 PLAN'!$Q$1</f>
        <v>326693.60443644028</v>
      </c>
      <c r="R201" s="83">
        <f>'bezirksw Umlage § 2 PLAN'!K201*'Umlage Gesamt § 2 PLAN'!$R$1</f>
        <v>637303.24179944315</v>
      </c>
      <c r="S201" s="83">
        <f>'bezirksw Umlage § 2 PLAN'!L201*'Umlage Gesamt § 2 PLAN'!$S$1</f>
        <v>11682.913334915422</v>
      </c>
      <c r="T201" s="83">
        <f>'bezirksw Umlage § 2 PLAN'!M201*'Umlage Gesamt § 2 PLAN'!$T$1</f>
        <v>6508.9604637937755</v>
      </c>
      <c r="V201" s="83">
        <f t="shared" si="15"/>
        <v>14509.234549179508</v>
      </c>
      <c r="W201" s="83">
        <f t="shared" si="15"/>
        <v>1996012.7882302389</v>
      </c>
      <c r="X201" s="83">
        <f t="shared" si="15"/>
        <v>56960.464631422306</v>
      </c>
      <c r="Y201" s="83">
        <f t="shared" si="15"/>
        <v>2150364.6915787342</v>
      </c>
      <c r="Z201" s="83">
        <f t="shared" si="15"/>
        <v>367396.03498772375</v>
      </c>
      <c r="AA201" s="83">
        <f t="shared" si="18"/>
        <v>704657.87357975682</v>
      </c>
      <c r="AB201" s="83">
        <f t="shared" si="18"/>
        <v>12847.674338033026</v>
      </c>
      <c r="AC201" s="83">
        <f t="shared" si="18"/>
        <v>7253.9009462609647</v>
      </c>
      <c r="AE201" s="83">
        <f t="shared" si="17"/>
        <v>5310002.6628413498</v>
      </c>
      <c r="AF201" s="83">
        <f t="shared" si="16"/>
        <v>442500.22190344584</v>
      </c>
    </row>
    <row r="202" spans="1:32" x14ac:dyDescent="0.25">
      <c r="A202" s="82">
        <v>62042</v>
      </c>
      <c r="B202" s="82" t="s">
        <v>204</v>
      </c>
      <c r="C202" s="82" t="s">
        <v>191</v>
      </c>
      <c r="D202" s="83">
        <f>'landesw Umlage § 2 PLAN'!F202*'Umlage Gesamt § 2 PLAN'!$D$1</f>
        <v>589.87556320945907</v>
      </c>
      <c r="E202" s="83">
        <f>'landesw Umlage § 2 PLAN'!G202*'Umlage Gesamt § 2 PLAN'!$E$1</f>
        <v>45333.015188560908</v>
      </c>
      <c r="F202" s="83">
        <f>'landesw Umlage § 2 PLAN'!H202*'Umlage Gesamt § 2 PLAN'!$F$1</f>
        <v>2168.1160342318608</v>
      </c>
      <c r="G202" s="83">
        <f>'landesw Umlage § 2 PLAN'!I202*'Umlage Gesamt § 2 PLAN'!$G$1</f>
        <v>66492.359487624548</v>
      </c>
      <c r="H202" s="83">
        <f>'landesw Umlage § 2 PLAN'!J202*'Umlage Gesamt § 2 PLAN'!$H$1</f>
        <v>11305.519377517823</v>
      </c>
      <c r="I202" s="83">
        <f>'landesw Umlage § 2 PLAN'!K202*'Umlage Gesamt § 2 PLAN'!$I$1</f>
        <v>18708.442823788602</v>
      </c>
      <c r="J202" s="83">
        <f>'landesw Umlage § 2 PLAN'!L202*'Umlage Gesamt § 2 PLAN'!$J$1</f>
        <v>323.52436728149951</v>
      </c>
      <c r="K202" s="83">
        <f>'landesw Umlage § 2 PLAN'!M202*'Umlage Gesamt § 2 PLAN'!$K$1</f>
        <v>206.91489293296527</v>
      </c>
      <c r="M202" s="83">
        <f>'bezirksw Umlage § 2 PLAN'!F202*'Umlage Gesamt § 2 PLAN'!$M$1</f>
        <v>3440.2137982114264</v>
      </c>
      <c r="N202" s="83">
        <f>'bezirksw Umlage § 2 PLAN'!G202*'Umlage Gesamt § 2 PLAN'!$N$1</f>
        <v>509080.09846267686</v>
      </c>
      <c r="O202" s="83">
        <f>'bezirksw Umlage § 2 PLAN'!H202*'Umlage Gesamt § 2 PLAN'!$O$1</f>
        <v>13653.23978950916</v>
      </c>
      <c r="P202" s="83">
        <f>'bezirksw Umlage § 2 PLAN'!I202*'Umlage Gesamt § 2 PLAN'!$P$1</f>
        <v>530793.58535890281</v>
      </c>
      <c r="Q202" s="83">
        <f>'bezirksw Umlage § 2 PLAN'!J202*'Umlage Gesamt § 2 PLAN'!$Q$1</f>
        <v>90742.514032760912</v>
      </c>
      <c r="R202" s="83">
        <f>'bezirksw Umlage § 2 PLAN'!K202*'Umlage Gesamt § 2 PLAN'!$R$1</f>
        <v>177017.54052354328</v>
      </c>
      <c r="S202" s="83">
        <f>'bezirksw Umlage § 2 PLAN'!L202*'Umlage Gesamt § 2 PLAN'!$S$1</f>
        <v>3245.0495291019593</v>
      </c>
      <c r="T202" s="83">
        <f>'bezirksw Umlage § 2 PLAN'!M202*'Umlage Gesamt § 2 PLAN'!$T$1</f>
        <v>1807.9308202049735</v>
      </c>
      <c r="V202" s="83">
        <f t="shared" si="15"/>
        <v>4030.0893614208853</v>
      </c>
      <c r="W202" s="83">
        <f t="shared" si="15"/>
        <v>554413.1136512378</v>
      </c>
      <c r="X202" s="83">
        <f t="shared" si="15"/>
        <v>15821.355823741022</v>
      </c>
      <c r="Y202" s="83">
        <f t="shared" si="15"/>
        <v>597285.94484652742</v>
      </c>
      <c r="Z202" s="83">
        <f t="shared" si="15"/>
        <v>102048.03341027873</v>
      </c>
      <c r="AA202" s="83">
        <f t="shared" si="18"/>
        <v>195725.98334733187</v>
      </c>
      <c r="AB202" s="83">
        <f t="shared" si="18"/>
        <v>3568.5738963834588</v>
      </c>
      <c r="AC202" s="83">
        <f t="shared" si="18"/>
        <v>2014.8457131379389</v>
      </c>
      <c r="AE202" s="83">
        <f t="shared" si="17"/>
        <v>1474907.940050059</v>
      </c>
      <c r="AF202" s="83">
        <f t="shared" si="16"/>
        <v>122908.99500417158</v>
      </c>
    </row>
    <row r="203" spans="1:32" x14ac:dyDescent="0.25">
      <c r="A203" s="82">
        <v>62043</v>
      </c>
      <c r="B203" s="82" t="s">
        <v>205</v>
      </c>
      <c r="C203" s="82" t="s">
        <v>191</v>
      </c>
      <c r="D203" s="83">
        <f>'landesw Umlage § 2 PLAN'!F203*'Umlage Gesamt § 2 PLAN'!$D$1</f>
        <v>483.48411437881578</v>
      </c>
      <c r="E203" s="83">
        <f>'landesw Umlage § 2 PLAN'!G203*'Umlage Gesamt § 2 PLAN'!$E$1</f>
        <v>37156.637886997843</v>
      </c>
      <c r="F203" s="83">
        <f>'landesw Umlage § 2 PLAN'!H203*'Umlage Gesamt § 2 PLAN'!$F$1</f>
        <v>1777.0691414603971</v>
      </c>
      <c r="G203" s="83">
        <f>'landesw Umlage § 2 PLAN'!I203*'Umlage Gesamt § 2 PLAN'!$G$1</f>
        <v>54499.629319983484</v>
      </c>
      <c r="H203" s="83">
        <f>'landesw Umlage § 2 PLAN'!J203*'Umlage Gesamt § 2 PLAN'!$H$1</f>
        <v>9266.4273022118869</v>
      </c>
      <c r="I203" s="83">
        <f>'landesw Umlage § 2 PLAN'!K203*'Umlage Gesamt § 2 PLAN'!$I$1</f>
        <v>15334.140748011068</v>
      </c>
      <c r="J203" s="83">
        <f>'landesw Umlage § 2 PLAN'!L203*'Umlage Gesamt § 2 PLAN'!$J$1</f>
        <v>265.17269395599578</v>
      </c>
      <c r="K203" s="83">
        <f>'landesw Umlage § 2 PLAN'!M203*'Umlage Gesamt § 2 PLAN'!$K$1</f>
        <v>169.59519939624784</v>
      </c>
      <c r="M203" s="83">
        <f>'bezirksw Umlage § 2 PLAN'!F203*'Umlage Gesamt § 2 PLAN'!$M$1</f>
        <v>2819.7281346123768</v>
      </c>
      <c r="N203" s="83">
        <f>'bezirksw Umlage § 2 PLAN'!G203*'Umlage Gesamt § 2 PLAN'!$N$1</f>
        <v>417261.12404779939</v>
      </c>
      <c r="O203" s="83">
        <f>'bezirksw Umlage § 2 PLAN'!H203*'Umlage Gesamt § 2 PLAN'!$O$1</f>
        <v>11190.706921501085</v>
      </c>
      <c r="P203" s="83">
        <f>'bezirksw Umlage § 2 PLAN'!I203*'Umlage Gesamt § 2 PLAN'!$P$1</f>
        <v>435058.31151726912</v>
      </c>
      <c r="Q203" s="83">
        <f>'bezirksw Umlage § 2 PLAN'!J203*'Umlage Gesamt § 2 PLAN'!$Q$1</f>
        <v>74375.964644017542</v>
      </c>
      <c r="R203" s="83">
        <f>'bezirksw Umlage § 2 PLAN'!K203*'Umlage Gesamt § 2 PLAN'!$R$1</f>
        <v>145090.20910084894</v>
      </c>
      <c r="S203" s="83">
        <f>'bezirksw Umlage § 2 PLAN'!L203*'Umlage Gesamt § 2 PLAN'!$S$1</f>
        <v>2659.7641868004316</v>
      </c>
      <c r="T203" s="83">
        <f>'bezirksw Umlage § 2 PLAN'!M203*'Umlage Gesamt § 2 PLAN'!$T$1</f>
        <v>1481.8478438215636</v>
      </c>
      <c r="V203" s="83">
        <f t="shared" si="15"/>
        <v>3303.2122489911926</v>
      </c>
      <c r="W203" s="83">
        <f t="shared" si="15"/>
        <v>454417.76193479722</v>
      </c>
      <c r="X203" s="83">
        <f t="shared" si="15"/>
        <v>12967.776062961482</v>
      </c>
      <c r="Y203" s="83">
        <f t="shared" si="15"/>
        <v>489557.94083725259</v>
      </c>
      <c r="Z203" s="83">
        <f t="shared" si="15"/>
        <v>83642.391946229429</v>
      </c>
      <c r="AA203" s="83">
        <f t="shared" si="18"/>
        <v>160424.34984886</v>
      </c>
      <c r="AB203" s="83">
        <f t="shared" si="18"/>
        <v>2924.9368807564274</v>
      </c>
      <c r="AC203" s="83">
        <f t="shared" si="18"/>
        <v>1651.4430432178115</v>
      </c>
      <c r="AE203" s="83">
        <f t="shared" si="17"/>
        <v>1208889.8128030661</v>
      </c>
      <c r="AF203" s="83">
        <f t="shared" si="16"/>
        <v>100740.81773358885</v>
      </c>
    </row>
    <row r="204" spans="1:32" x14ac:dyDescent="0.25">
      <c r="A204" s="82">
        <v>62044</v>
      </c>
      <c r="B204" s="82" t="s">
        <v>206</v>
      </c>
      <c r="C204" s="82" t="s">
        <v>191</v>
      </c>
      <c r="D204" s="83">
        <f>'landesw Umlage § 2 PLAN'!F204*'Umlage Gesamt § 2 PLAN'!$D$1</f>
        <v>379.11766718022892</v>
      </c>
      <c r="E204" s="83">
        <f>'landesw Umlage § 2 PLAN'!G204*'Umlage Gesamt § 2 PLAN'!$E$1</f>
        <v>29135.8856620923</v>
      </c>
      <c r="F204" s="83">
        <f>'landesw Umlage § 2 PLAN'!H204*'Umlage Gesamt § 2 PLAN'!$F$1</f>
        <v>1393.4652396884571</v>
      </c>
      <c r="G204" s="83">
        <f>'landesw Umlage § 2 PLAN'!I204*'Umlage Gesamt § 2 PLAN'!$G$1</f>
        <v>42735.162780944214</v>
      </c>
      <c r="H204" s="83">
        <f>'landesw Umlage § 2 PLAN'!J204*'Umlage Gesamt § 2 PLAN'!$H$1</f>
        <v>7266.1462857437791</v>
      </c>
      <c r="I204" s="83">
        <f>'landesw Umlage § 2 PLAN'!K204*'Umlage Gesamt § 2 PLAN'!$I$1</f>
        <v>12024.063450499103</v>
      </c>
      <c r="J204" s="83">
        <f>'landesw Umlage § 2 PLAN'!L204*'Umlage Gesamt § 2 PLAN'!$J$1</f>
        <v>207.9316571996533</v>
      </c>
      <c r="K204" s="83">
        <f>'landesw Umlage § 2 PLAN'!M204*'Umlage Gesamt § 2 PLAN'!$K$1</f>
        <v>132.98583024321275</v>
      </c>
      <c r="M204" s="83">
        <f>'bezirksw Umlage § 2 PLAN'!F204*'Umlage Gesamt § 2 PLAN'!$M$1</f>
        <v>2211.0524848374262</v>
      </c>
      <c r="N204" s="83">
        <f>'bezirksw Umlage § 2 PLAN'!G204*'Umlage Gesamt § 2 PLAN'!$N$1</f>
        <v>327189.78607445455</v>
      </c>
      <c r="O204" s="83">
        <f>'bezirksw Umlage § 2 PLAN'!H204*'Umlage Gesamt § 2 PLAN'!$O$1</f>
        <v>8775.0446726218743</v>
      </c>
      <c r="P204" s="83">
        <f>'bezirksw Umlage § 2 PLAN'!I204*'Umlage Gesamt § 2 PLAN'!$P$1</f>
        <v>341145.21500196634</v>
      </c>
      <c r="Q204" s="83">
        <f>'bezirksw Umlage § 2 PLAN'!J204*'Umlage Gesamt § 2 PLAN'!$Q$1</f>
        <v>58320.927971640107</v>
      </c>
      <c r="R204" s="83">
        <f>'bezirksw Umlage § 2 PLAN'!K204*'Umlage Gesamt § 2 PLAN'!$R$1</f>
        <v>113770.56653800912</v>
      </c>
      <c r="S204" s="83">
        <f>'bezirksw Umlage § 2 PLAN'!L204*'Umlage Gesamt § 2 PLAN'!$S$1</f>
        <v>2085.618873010651</v>
      </c>
      <c r="T204" s="83">
        <f>'bezirksw Umlage § 2 PLAN'!M204*'Umlage Gesamt § 2 PLAN'!$T$1</f>
        <v>1161.9713677407617</v>
      </c>
      <c r="V204" s="83">
        <f t="shared" si="15"/>
        <v>2590.1701520176553</v>
      </c>
      <c r="W204" s="83">
        <f t="shared" si="15"/>
        <v>356325.67173654685</v>
      </c>
      <c r="X204" s="83">
        <f t="shared" si="15"/>
        <v>10168.509912310332</v>
      </c>
      <c r="Y204" s="83">
        <f t="shared" si="15"/>
        <v>383880.37778291054</v>
      </c>
      <c r="Z204" s="83">
        <f t="shared" si="15"/>
        <v>65587.07425738388</v>
      </c>
      <c r="AA204" s="83">
        <f t="shared" si="18"/>
        <v>125794.62998850823</v>
      </c>
      <c r="AB204" s="83">
        <f t="shared" si="18"/>
        <v>2293.5505302103043</v>
      </c>
      <c r="AC204" s="83">
        <f t="shared" si="18"/>
        <v>1294.9571979839745</v>
      </c>
      <c r="AE204" s="83">
        <f t="shared" si="17"/>
        <v>947934.94155787164</v>
      </c>
      <c r="AF204" s="83">
        <f t="shared" si="16"/>
        <v>78994.578463155965</v>
      </c>
    </row>
    <row r="205" spans="1:32" x14ac:dyDescent="0.25">
      <c r="A205" s="82">
        <v>62045</v>
      </c>
      <c r="B205" s="82" t="s">
        <v>207</v>
      </c>
      <c r="C205" s="82" t="s">
        <v>191</v>
      </c>
      <c r="D205" s="83">
        <f>'landesw Umlage § 2 PLAN'!F205*'Umlage Gesamt § 2 PLAN'!$D$1</f>
        <v>267.25156239666734</v>
      </c>
      <c r="E205" s="83">
        <f>'landesw Umlage § 2 PLAN'!G205*'Umlage Gesamt § 2 PLAN'!$E$1</f>
        <v>20538.771044144309</v>
      </c>
      <c r="F205" s="83">
        <f>'landesw Umlage § 2 PLAN'!H205*'Umlage Gesamt § 2 PLAN'!$F$1</f>
        <v>982.29598536527328</v>
      </c>
      <c r="G205" s="83">
        <f>'landesw Umlage § 2 PLAN'!I205*'Umlage Gesamt § 2 PLAN'!$G$1</f>
        <v>30125.314674543501</v>
      </c>
      <c r="H205" s="83">
        <f>'landesw Umlage § 2 PLAN'!J205*'Umlage Gesamt § 2 PLAN'!$H$1</f>
        <v>5122.1272854704785</v>
      </c>
      <c r="I205" s="83">
        <f>'landesw Umlage § 2 PLAN'!K205*'Umlage Gesamt § 2 PLAN'!$I$1</f>
        <v>8476.127655572709</v>
      </c>
      <c r="J205" s="83">
        <f>'landesw Umlage § 2 PLAN'!L205*'Umlage Gesamt § 2 PLAN'!$J$1</f>
        <v>146.57734278555296</v>
      </c>
      <c r="K205" s="83">
        <f>'landesw Umlage § 2 PLAN'!M205*'Umlage Gesamt § 2 PLAN'!$K$1</f>
        <v>93.745752271209469</v>
      </c>
      <c r="M205" s="83">
        <f>'bezirksw Umlage § 2 PLAN'!F205*'Umlage Gesamt § 2 PLAN'!$M$1</f>
        <v>1558.6380753733752</v>
      </c>
      <c r="N205" s="83">
        <f>'bezirksw Umlage § 2 PLAN'!G205*'Umlage Gesamt § 2 PLAN'!$N$1</f>
        <v>230646.02127091121</v>
      </c>
      <c r="O205" s="83">
        <f>'bezirksw Umlage § 2 PLAN'!H205*'Umlage Gesamt § 2 PLAN'!$O$1</f>
        <v>6185.7956035161224</v>
      </c>
      <c r="P205" s="83">
        <f>'bezirksw Umlage § 2 PLAN'!I205*'Umlage Gesamt § 2 PLAN'!$P$1</f>
        <v>240483.62713226024</v>
      </c>
      <c r="Q205" s="83">
        <f>'bezirksw Umlage § 2 PLAN'!J205*'Umlage Gesamt § 2 PLAN'!$Q$1</f>
        <v>41112.194102615402</v>
      </c>
      <c r="R205" s="83">
        <f>'bezirksw Umlage § 2 PLAN'!K205*'Umlage Gesamt § 2 PLAN'!$R$1</f>
        <v>80200.329064544814</v>
      </c>
      <c r="S205" s="83">
        <f>'bezirksw Umlage § 2 PLAN'!L205*'Umlage Gesamt § 2 PLAN'!$S$1</f>
        <v>1470.2161113243442</v>
      </c>
      <c r="T205" s="83">
        <f>'bezirksw Umlage § 2 PLAN'!M205*'Umlage Gesamt § 2 PLAN'!$T$1</f>
        <v>819.10892150875145</v>
      </c>
      <c r="V205" s="83">
        <f t="shared" si="15"/>
        <v>1825.8896377700426</v>
      </c>
      <c r="W205" s="83">
        <f t="shared" si="15"/>
        <v>251184.79231505553</v>
      </c>
      <c r="X205" s="83">
        <f t="shared" si="15"/>
        <v>7168.0915888813961</v>
      </c>
      <c r="Y205" s="83">
        <f t="shared" si="15"/>
        <v>270608.94180680375</v>
      </c>
      <c r="Z205" s="83">
        <f t="shared" si="15"/>
        <v>46234.321388085882</v>
      </c>
      <c r="AA205" s="83">
        <f t="shared" si="18"/>
        <v>88676.456720117523</v>
      </c>
      <c r="AB205" s="83">
        <f t="shared" si="18"/>
        <v>1616.7934541098971</v>
      </c>
      <c r="AC205" s="83">
        <f t="shared" si="18"/>
        <v>912.85467377996088</v>
      </c>
      <c r="AE205" s="83">
        <f t="shared" si="17"/>
        <v>668228.14158460393</v>
      </c>
      <c r="AF205" s="83">
        <f t="shared" si="16"/>
        <v>55685.678465383658</v>
      </c>
    </row>
    <row r="206" spans="1:32" x14ac:dyDescent="0.25">
      <c r="A206" s="82">
        <v>62046</v>
      </c>
      <c r="B206" s="82" t="s">
        <v>208</v>
      </c>
      <c r="C206" s="82" t="s">
        <v>191</v>
      </c>
      <c r="D206" s="83">
        <f>'landesw Umlage § 2 PLAN'!F206*'Umlage Gesamt § 2 PLAN'!$D$1</f>
        <v>369.4724815883086</v>
      </c>
      <c r="E206" s="83">
        <f>'landesw Umlage § 2 PLAN'!G206*'Umlage Gesamt § 2 PLAN'!$E$1</f>
        <v>28394.635520187792</v>
      </c>
      <c r="F206" s="83">
        <f>'landesw Umlage § 2 PLAN'!H206*'Umlage Gesamt § 2 PLAN'!$F$1</f>
        <v>1358.0138956436133</v>
      </c>
      <c r="G206" s="83">
        <f>'landesw Umlage § 2 PLAN'!I206*'Umlage Gesamt § 2 PLAN'!$G$1</f>
        <v>41647.931527943336</v>
      </c>
      <c r="H206" s="83">
        <f>'landesw Umlage § 2 PLAN'!J206*'Umlage Gesamt § 2 PLAN'!$H$1</f>
        <v>7081.2872418872867</v>
      </c>
      <c r="I206" s="83">
        <f>'landesw Umlage § 2 PLAN'!K206*'Umlage Gesamt § 2 PLAN'!$I$1</f>
        <v>11718.157570639496</v>
      </c>
      <c r="J206" s="83">
        <f>'landesw Umlage § 2 PLAN'!L206*'Umlage Gesamt § 2 PLAN'!$J$1</f>
        <v>202.64163882872683</v>
      </c>
      <c r="K206" s="83">
        <f>'landesw Umlage § 2 PLAN'!M206*'Umlage Gesamt § 2 PLAN'!$K$1</f>
        <v>129.60251913737176</v>
      </c>
      <c r="M206" s="83">
        <f>'bezirksw Umlage § 2 PLAN'!F206*'Umlage Gesamt § 2 PLAN'!$M$1</f>
        <v>2154.8007893457584</v>
      </c>
      <c r="N206" s="83">
        <f>'bezirksw Umlage § 2 PLAN'!G206*'Umlage Gesamt § 2 PLAN'!$N$1</f>
        <v>318865.70496807713</v>
      </c>
      <c r="O206" s="83">
        <f>'bezirksw Umlage § 2 PLAN'!H206*'Umlage Gesamt § 2 PLAN'!$O$1</f>
        <v>8551.7975338790802</v>
      </c>
      <c r="P206" s="83">
        <f>'bezirksw Umlage § 2 PLAN'!I206*'Umlage Gesamt § 2 PLAN'!$P$1</f>
        <v>332466.09187651909</v>
      </c>
      <c r="Q206" s="83">
        <f>'bezirksw Umlage § 2 PLAN'!J206*'Umlage Gesamt § 2 PLAN'!$Q$1</f>
        <v>56837.177086688411</v>
      </c>
      <c r="R206" s="83">
        <f>'bezirksw Umlage § 2 PLAN'!K206*'Umlage Gesamt § 2 PLAN'!$R$1</f>
        <v>110876.11364342704</v>
      </c>
      <c r="S206" s="83">
        <f>'bezirksw Umlage § 2 PLAN'!L206*'Umlage Gesamt § 2 PLAN'!$S$1</f>
        <v>2032.5583515798824</v>
      </c>
      <c r="T206" s="83">
        <f>'bezirksw Umlage § 2 PLAN'!M206*'Umlage Gesamt § 2 PLAN'!$T$1</f>
        <v>1132.4094916675235</v>
      </c>
      <c r="V206" s="83">
        <f t="shared" si="15"/>
        <v>2524.2732709340671</v>
      </c>
      <c r="W206" s="83">
        <f t="shared" si="15"/>
        <v>347260.34048826492</v>
      </c>
      <c r="X206" s="83">
        <f t="shared" si="15"/>
        <v>9909.8114295226933</v>
      </c>
      <c r="Y206" s="83">
        <f t="shared" si="15"/>
        <v>374114.02340446244</v>
      </c>
      <c r="Z206" s="83">
        <f t="shared" si="15"/>
        <v>63918.464328575697</v>
      </c>
      <c r="AA206" s="83">
        <f t="shared" si="18"/>
        <v>122594.27121406654</v>
      </c>
      <c r="AB206" s="83">
        <f t="shared" si="18"/>
        <v>2235.1999904086092</v>
      </c>
      <c r="AC206" s="83">
        <f t="shared" si="18"/>
        <v>1262.0120108048952</v>
      </c>
      <c r="AE206" s="83">
        <f t="shared" si="17"/>
        <v>923818.39613703976</v>
      </c>
      <c r="AF206" s="83">
        <f t="shared" si="16"/>
        <v>76984.866344753318</v>
      </c>
    </row>
    <row r="207" spans="1:32" x14ac:dyDescent="0.25">
      <c r="A207" s="82">
        <v>62047</v>
      </c>
      <c r="B207" s="82" t="s">
        <v>209</v>
      </c>
      <c r="C207" s="82" t="s">
        <v>191</v>
      </c>
      <c r="D207" s="83">
        <f>'landesw Umlage § 2 PLAN'!F207*'Umlage Gesamt § 2 PLAN'!$D$1</f>
        <v>947.39943931892969</v>
      </c>
      <c r="E207" s="83">
        <f>'landesw Umlage § 2 PLAN'!G207*'Umlage Gesamt § 2 PLAN'!$E$1</f>
        <v>72809.378538416495</v>
      </c>
      <c r="F207" s="83">
        <f>'landesw Umlage § 2 PLAN'!H207*'Umlage Gesamt § 2 PLAN'!$F$1</f>
        <v>3482.2122551299276</v>
      </c>
      <c r="G207" s="83">
        <f>'landesw Umlage § 2 PLAN'!I207*'Umlage Gesamt § 2 PLAN'!$G$1</f>
        <v>106793.41207969209</v>
      </c>
      <c r="H207" s="83">
        <f>'landesw Umlage § 2 PLAN'!J207*'Umlage Gesamt § 2 PLAN'!$H$1</f>
        <v>18157.80036927274</v>
      </c>
      <c r="I207" s="83">
        <f>'landesw Umlage § 2 PLAN'!K207*'Umlage Gesamt § 2 PLAN'!$I$1</f>
        <v>30047.639446785877</v>
      </c>
      <c r="J207" s="83">
        <f>'landesw Umlage § 2 PLAN'!L207*'Umlage Gesamt § 2 PLAN'!$J$1</f>
        <v>519.61264932018651</v>
      </c>
      <c r="K207" s="83">
        <f>'landesw Umlage § 2 PLAN'!M207*'Umlage Gesamt § 2 PLAN'!$K$1</f>
        <v>332.32611380753019</v>
      </c>
      <c r="M207" s="83">
        <f>'bezirksw Umlage § 2 PLAN'!F207*'Umlage Gesamt § 2 PLAN'!$M$1</f>
        <v>5525.3291148889657</v>
      </c>
      <c r="N207" s="83">
        <f>'bezirksw Umlage § 2 PLAN'!G207*'Umlage Gesamt § 2 PLAN'!$N$1</f>
        <v>817633.80267492915</v>
      </c>
      <c r="O207" s="83">
        <f>'bezirksw Umlage § 2 PLAN'!H207*'Umlage Gesamt § 2 PLAN'!$O$1</f>
        <v>21928.475306027827</v>
      </c>
      <c r="P207" s="83">
        <f>'bezirksw Umlage § 2 PLAN'!I207*'Umlage Gesamt § 2 PLAN'!$P$1</f>
        <v>852507.84492074884</v>
      </c>
      <c r="Q207" s="83">
        <f>'bezirksw Umlage § 2 PLAN'!J207*'Umlage Gesamt § 2 PLAN'!$Q$1</f>
        <v>145741.59751469633</v>
      </c>
      <c r="R207" s="83">
        <f>'bezirksw Umlage § 2 PLAN'!K207*'Umlage Gesamt § 2 PLAN'!$R$1</f>
        <v>284307.96103697881</v>
      </c>
      <c r="S207" s="83">
        <f>'bezirksw Umlage § 2 PLAN'!L207*'Umlage Gesamt § 2 PLAN'!$S$1</f>
        <v>5211.875683925693</v>
      </c>
      <c r="T207" s="83">
        <f>'bezirksw Umlage § 2 PLAN'!M207*'Umlage Gesamt § 2 PLAN'!$T$1</f>
        <v>2903.7186013779556</v>
      </c>
      <c r="V207" s="83">
        <f t="shared" si="15"/>
        <v>6472.7285542078953</v>
      </c>
      <c r="W207" s="83">
        <f t="shared" si="15"/>
        <v>890443.18121334561</v>
      </c>
      <c r="X207" s="83">
        <f t="shared" si="15"/>
        <v>25410.687561157756</v>
      </c>
      <c r="Y207" s="83">
        <f t="shared" si="15"/>
        <v>959301.25700044096</v>
      </c>
      <c r="Z207" s="83">
        <f t="shared" si="15"/>
        <v>163899.39788396907</v>
      </c>
      <c r="AA207" s="83">
        <f t="shared" si="18"/>
        <v>314355.60048376466</v>
      </c>
      <c r="AB207" s="83">
        <f t="shared" si="18"/>
        <v>5731.4883332458794</v>
      </c>
      <c r="AC207" s="83">
        <f t="shared" si="18"/>
        <v>3236.044715185486</v>
      </c>
      <c r="AE207" s="83">
        <f t="shared" si="17"/>
        <v>2368850.3857453177</v>
      </c>
      <c r="AF207" s="83">
        <f t="shared" si="16"/>
        <v>197404.1988121098</v>
      </c>
    </row>
    <row r="208" spans="1:32" x14ac:dyDescent="0.25">
      <c r="A208" s="82">
        <v>62048</v>
      </c>
      <c r="B208" s="82" t="s">
        <v>210</v>
      </c>
      <c r="C208" s="82" t="s">
        <v>191</v>
      </c>
      <c r="D208" s="83">
        <f>'landesw Umlage § 2 PLAN'!F208*'Umlage Gesamt § 2 PLAN'!$D$1</f>
        <v>691.63738141269334</v>
      </c>
      <c r="E208" s="83">
        <f>'landesw Umlage § 2 PLAN'!G208*'Umlage Gesamt § 2 PLAN'!$E$1</f>
        <v>53153.596914515037</v>
      </c>
      <c r="F208" s="83">
        <f>'landesw Umlage § 2 PLAN'!H208*'Umlage Gesamt § 2 PLAN'!$F$1</f>
        <v>2542.1464967222623</v>
      </c>
      <c r="G208" s="83">
        <f>'landesw Umlage § 2 PLAN'!I208*'Umlage Gesamt § 2 PLAN'!$G$1</f>
        <v>77963.225243223031</v>
      </c>
      <c r="H208" s="83">
        <f>'landesw Umlage § 2 PLAN'!J208*'Umlage Gesamt § 2 PLAN'!$H$1</f>
        <v>13255.880232150465</v>
      </c>
      <c r="I208" s="83">
        <f>'landesw Umlage § 2 PLAN'!K208*'Umlage Gesamt § 2 PLAN'!$I$1</f>
        <v>21935.911931241622</v>
      </c>
      <c r="J208" s="83">
        <f>'landesw Umlage § 2 PLAN'!L208*'Umlage Gesamt § 2 PLAN'!$J$1</f>
        <v>379.33686385024771</v>
      </c>
      <c r="K208" s="83">
        <f>'landesw Umlage § 2 PLAN'!M208*'Umlage Gesamt § 2 PLAN'!$K$1</f>
        <v>242.61061764416053</v>
      </c>
      <c r="M208" s="83">
        <f>'bezirksw Umlage § 2 PLAN'!F208*'Umlage Gesamt § 2 PLAN'!$M$1</f>
        <v>4033.698988899921</v>
      </c>
      <c r="N208" s="83">
        <f>'bezirksw Umlage § 2 PLAN'!G208*'Umlage Gesamt § 2 PLAN'!$N$1</f>
        <v>596903.56439636927</v>
      </c>
      <c r="O208" s="83">
        <f>'bezirksw Umlage § 2 PLAN'!H208*'Umlage Gesamt § 2 PLAN'!$O$1</f>
        <v>16008.615383957782</v>
      </c>
      <c r="P208" s="83">
        <f>'bezirksw Umlage § 2 PLAN'!I208*'Umlage Gesamt § 2 PLAN'!$P$1</f>
        <v>622362.93270200584</v>
      </c>
      <c r="Q208" s="83">
        <f>'bezirksw Umlage § 2 PLAN'!J208*'Umlage Gesamt § 2 PLAN'!$Q$1</f>
        <v>106396.87198931741</v>
      </c>
      <c r="R208" s="83">
        <f>'bezirksw Umlage § 2 PLAN'!K208*'Umlage Gesamt § 2 PLAN'!$R$1</f>
        <v>207555.55209928981</v>
      </c>
      <c r="S208" s="83">
        <f>'bezirksw Umlage § 2 PLAN'!L208*'Umlage Gesamt § 2 PLAN'!$S$1</f>
        <v>3804.8661427013694</v>
      </c>
      <c r="T208" s="83">
        <f>'bezirksw Umlage § 2 PLAN'!M208*'Umlage Gesamt § 2 PLAN'!$T$1</f>
        <v>2119.8242752393089</v>
      </c>
      <c r="V208" s="83">
        <f t="shared" si="15"/>
        <v>4725.3363703126142</v>
      </c>
      <c r="W208" s="83">
        <f t="shared" si="15"/>
        <v>650057.16131088429</v>
      </c>
      <c r="X208" s="83">
        <f t="shared" si="15"/>
        <v>18550.761880680046</v>
      </c>
      <c r="Y208" s="83">
        <f t="shared" si="15"/>
        <v>700326.15794522886</v>
      </c>
      <c r="Z208" s="83">
        <f t="shared" si="15"/>
        <v>119652.75222146788</v>
      </c>
      <c r="AA208" s="83">
        <f t="shared" si="18"/>
        <v>229491.46403053144</v>
      </c>
      <c r="AB208" s="83">
        <f t="shared" si="18"/>
        <v>4184.2030065516174</v>
      </c>
      <c r="AC208" s="83">
        <f t="shared" si="18"/>
        <v>2362.4348928834693</v>
      </c>
      <c r="AE208" s="83">
        <f t="shared" si="17"/>
        <v>1729350.2716585405</v>
      </c>
      <c r="AF208" s="83">
        <f t="shared" si="16"/>
        <v>144112.5226382117</v>
      </c>
    </row>
    <row r="209" spans="1:32" x14ac:dyDescent="0.25">
      <c r="A209" s="82">
        <v>62105</v>
      </c>
      <c r="B209" s="82" t="s">
        <v>211</v>
      </c>
      <c r="C209" s="82" t="s">
        <v>212</v>
      </c>
      <c r="D209" s="83">
        <f>'landesw Umlage § 2 PLAN'!F209*'Umlage Gesamt § 2 PLAN'!$D$1</f>
        <v>248.79484034073087</v>
      </c>
      <c r="E209" s="83">
        <f>'landesw Umlage § 2 PLAN'!G209*'Umlage Gesamt § 2 PLAN'!$E$1</f>
        <v>19120.338219532263</v>
      </c>
      <c r="F209" s="83">
        <f>'landesw Umlage § 2 PLAN'!H209*'Umlage Gesamt § 2 PLAN'!$F$1</f>
        <v>914.45741478419757</v>
      </c>
      <c r="G209" s="83">
        <f>'landesw Umlage § 2 PLAN'!I209*'Umlage Gesamt § 2 PLAN'!$G$1</f>
        <v>28044.823339677478</v>
      </c>
      <c r="H209" s="83">
        <f>'landesw Umlage § 2 PLAN'!J209*'Umlage Gesamt § 2 PLAN'!$H$1</f>
        <v>4768.3868665361279</v>
      </c>
      <c r="I209" s="83">
        <f>'landesw Umlage § 2 PLAN'!K209*'Umlage Gesamt § 2 PLAN'!$I$1</f>
        <v>7890.7558401692731</v>
      </c>
      <c r="J209" s="83">
        <f>'landesw Umlage § 2 PLAN'!L209*'Umlage Gesamt § 2 PLAN'!$J$1</f>
        <v>136.45453096275327</v>
      </c>
      <c r="K209" s="83">
        <f>'landesw Umlage § 2 PLAN'!M209*'Umlage Gesamt § 2 PLAN'!$K$1</f>
        <v>87.271555158654195</v>
      </c>
      <c r="M209" s="83">
        <f>'bezirksw Umlage § 2 PLAN'!F209*'Umlage Gesamt § 2 PLAN'!$M$1</f>
        <v>1714.2245306388354</v>
      </c>
      <c r="N209" s="83">
        <f>'bezirksw Umlage § 2 PLAN'!G209*'Umlage Gesamt § 2 PLAN'!$N$1</f>
        <v>191828.65588143212</v>
      </c>
      <c r="O209" s="83">
        <f>'bezirksw Umlage § 2 PLAN'!H209*'Umlage Gesamt § 2 PLAN'!$O$1</f>
        <v>7310.1428316855936</v>
      </c>
      <c r="P209" s="83">
        <f>'bezirksw Umlage § 2 PLAN'!I209*'Umlage Gesamt § 2 PLAN'!$P$1</f>
        <v>219360.68098631507</v>
      </c>
      <c r="Q209" s="83">
        <f>'bezirksw Umlage § 2 PLAN'!J209*'Umlage Gesamt § 2 PLAN'!$Q$1</f>
        <v>35311.091229848716</v>
      </c>
      <c r="R209" s="83">
        <f>'bezirksw Umlage § 2 PLAN'!K209*'Umlage Gesamt § 2 PLAN'!$R$1</f>
        <v>59913.877857526866</v>
      </c>
      <c r="S209" s="83">
        <f>'bezirksw Umlage § 2 PLAN'!L209*'Umlage Gesamt § 2 PLAN'!$S$1</f>
        <v>786.87384927780272</v>
      </c>
      <c r="T209" s="83">
        <f>'bezirksw Umlage § 2 PLAN'!M209*'Umlage Gesamt § 2 PLAN'!$T$1</f>
        <v>884.59686290091918</v>
      </c>
      <c r="V209" s="83">
        <f t="shared" ref="V209:Z259" si="19">D209+M209</f>
        <v>1963.0193709795662</v>
      </c>
      <c r="W209" s="83">
        <f t="shared" si="19"/>
        <v>210948.9941009644</v>
      </c>
      <c r="X209" s="83">
        <f t="shared" si="19"/>
        <v>8224.6002464697904</v>
      </c>
      <c r="Y209" s="83">
        <f t="shared" si="19"/>
        <v>247405.50432599254</v>
      </c>
      <c r="Z209" s="83">
        <f t="shared" si="19"/>
        <v>40079.478096384846</v>
      </c>
      <c r="AA209" s="83">
        <f t="shared" si="18"/>
        <v>67804.633697696147</v>
      </c>
      <c r="AB209" s="83">
        <f t="shared" si="18"/>
        <v>923.32838024055604</v>
      </c>
      <c r="AC209" s="83">
        <f t="shared" si="18"/>
        <v>971.8684180595734</v>
      </c>
      <c r="AE209" s="83">
        <f t="shared" si="17"/>
        <v>578321.42663678736</v>
      </c>
      <c r="AF209" s="83">
        <f t="shared" si="16"/>
        <v>48193.45221973228</v>
      </c>
    </row>
    <row r="210" spans="1:32" x14ac:dyDescent="0.25">
      <c r="A210" s="82">
        <v>62115</v>
      </c>
      <c r="B210" s="82" t="s">
        <v>213</v>
      </c>
      <c r="C210" s="82" t="s">
        <v>212</v>
      </c>
      <c r="D210" s="83">
        <f>'landesw Umlage § 2 PLAN'!F210*'Umlage Gesamt § 2 PLAN'!$D$1</f>
        <v>791.10677775270631</v>
      </c>
      <c r="E210" s="83">
        <f>'landesw Umlage § 2 PLAN'!G210*'Umlage Gesamt § 2 PLAN'!$E$1</f>
        <v>60798.001830264366</v>
      </c>
      <c r="F210" s="83">
        <f>'landesw Umlage § 2 PLAN'!H210*'Umlage Gesamt § 2 PLAN'!$F$1</f>
        <v>2907.7510522775956</v>
      </c>
      <c r="G210" s="83">
        <f>'landesw Umlage § 2 PLAN'!I210*'Umlage Gesamt § 2 PLAN'!$G$1</f>
        <v>89175.683042748118</v>
      </c>
      <c r="H210" s="83">
        <f>'landesw Umlage § 2 PLAN'!J210*'Umlage Gesamt § 2 PLAN'!$H$1</f>
        <v>15162.304667964394</v>
      </c>
      <c r="I210" s="83">
        <f>'landesw Umlage § 2 PLAN'!K210*'Umlage Gesamt § 2 PLAN'!$I$1</f>
        <v>25090.674783289294</v>
      </c>
      <c r="J210" s="83">
        <f>'landesw Umlage § 2 PLAN'!L210*'Umlage Gesamt § 2 PLAN'!$J$1</f>
        <v>433.89205399862874</v>
      </c>
      <c r="K210" s="83">
        <f>'landesw Umlage § 2 PLAN'!M210*'Umlage Gesamt § 2 PLAN'!$K$1</f>
        <v>277.50221305424554</v>
      </c>
      <c r="M210" s="83">
        <f>'bezirksw Umlage § 2 PLAN'!F210*'Umlage Gesamt § 2 PLAN'!$M$1</f>
        <v>5450.8149884502163</v>
      </c>
      <c r="N210" s="83">
        <f>'bezirksw Umlage § 2 PLAN'!G210*'Umlage Gesamt § 2 PLAN'!$N$1</f>
        <v>609968.23578478349</v>
      </c>
      <c r="O210" s="83">
        <f>'bezirksw Umlage § 2 PLAN'!H210*'Umlage Gesamt § 2 PLAN'!$O$1</f>
        <v>23244.467339301431</v>
      </c>
      <c r="P210" s="83">
        <f>'bezirksw Umlage § 2 PLAN'!I210*'Umlage Gesamt § 2 PLAN'!$P$1</f>
        <v>697513.34578747174</v>
      </c>
      <c r="Q210" s="83">
        <f>'bezirksw Umlage § 2 PLAN'!J210*'Umlage Gesamt § 2 PLAN'!$Q$1</f>
        <v>112280.63879266943</v>
      </c>
      <c r="R210" s="83">
        <f>'bezirksw Umlage § 2 PLAN'!K210*'Umlage Gesamt § 2 PLAN'!$R$1</f>
        <v>190511.48645053955</v>
      </c>
      <c r="S210" s="83">
        <f>'bezirksw Umlage § 2 PLAN'!L210*'Umlage Gesamt § 2 PLAN'!$S$1</f>
        <v>2502.0665000427657</v>
      </c>
      <c r="T210" s="83">
        <f>'bezirksw Umlage § 2 PLAN'!M210*'Umlage Gesamt § 2 PLAN'!$T$1</f>
        <v>2812.8017962964595</v>
      </c>
      <c r="V210" s="83">
        <f t="shared" si="19"/>
        <v>6241.9217662029223</v>
      </c>
      <c r="W210" s="83">
        <f t="shared" si="19"/>
        <v>670766.23761504784</v>
      </c>
      <c r="X210" s="83">
        <f t="shared" si="19"/>
        <v>26152.218391579027</v>
      </c>
      <c r="Y210" s="83">
        <f t="shared" si="19"/>
        <v>786689.02883021988</v>
      </c>
      <c r="Z210" s="83">
        <f t="shared" si="19"/>
        <v>127442.94346063382</v>
      </c>
      <c r="AA210" s="83">
        <f t="shared" si="18"/>
        <v>215602.16123382884</v>
      </c>
      <c r="AB210" s="83">
        <f t="shared" si="18"/>
        <v>2935.9585540413946</v>
      </c>
      <c r="AC210" s="83">
        <f t="shared" si="18"/>
        <v>3090.3040093507052</v>
      </c>
      <c r="AE210" s="83">
        <f t="shared" si="17"/>
        <v>1838920.7738609042</v>
      </c>
      <c r="AF210" s="83">
        <f t="shared" si="16"/>
        <v>153243.39782174202</v>
      </c>
    </row>
    <row r="211" spans="1:32" x14ac:dyDescent="0.25">
      <c r="A211" s="82">
        <v>62116</v>
      </c>
      <c r="B211" s="82" t="s">
        <v>214</v>
      </c>
      <c r="C211" s="82" t="s">
        <v>212</v>
      </c>
      <c r="D211" s="83">
        <f>'landesw Umlage § 2 PLAN'!F211*'Umlage Gesamt § 2 PLAN'!$D$1</f>
        <v>545.95286226753456</v>
      </c>
      <c r="E211" s="83">
        <f>'landesw Umlage § 2 PLAN'!G211*'Umlage Gesamt § 2 PLAN'!$E$1</f>
        <v>41957.475340649216</v>
      </c>
      <c r="F211" s="83">
        <f>'landesw Umlage § 2 PLAN'!H211*'Umlage Gesamt § 2 PLAN'!$F$1</f>
        <v>2006.676032105273</v>
      </c>
      <c r="G211" s="83">
        <f>'landesw Umlage § 2 PLAN'!I211*'Umlage Gesamt § 2 PLAN'!$G$1</f>
        <v>61541.274542170017</v>
      </c>
      <c r="H211" s="83">
        <f>'landesw Umlage § 2 PLAN'!J211*'Umlage Gesamt § 2 PLAN'!$H$1</f>
        <v>10463.699547060596</v>
      </c>
      <c r="I211" s="83">
        <f>'landesw Umlage § 2 PLAN'!K211*'Umlage Gesamt § 2 PLAN'!$I$1</f>
        <v>17315.394203894219</v>
      </c>
      <c r="J211" s="83">
        <f>'landesw Umlage § 2 PLAN'!L211*'Umlage Gesamt § 2 PLAN'!$J$1</f>
        <v>299.43443218702805</v>
      </c>
      <c r="K211" s="83">
        <f>'landesw Umlage § 2 PLAN'!M211*'Umlage Gesamt § 2 PLAN'!$K$1</f>
        <v>191.50781128802211</v>
      </c>
      <c r="M211" s="83">
        <f>'bezirksw Umlage § 2 PLAN'!F211*'Umlage Gesamt § 2 PLAN'!$M$1</f>
        <v>3761.6768410059203</v>
      </c>
      <c r="N211" s="83">
        <f>'bezirksw Umlage § 2 PLAN'!G211*'Umlage Gesamt § 2 PLAN'!$N$1</f>
        <v>420946.84761135792</v>
      </c>
      <c r="O211" s="83">
        <f>'bezirksw Umlage § 2 PLAN'!H211*'Umlage Gesamt § 2 PLAN'!$O$1</f>
        <v>16041.302934889971</v>
      </c>
      <c r="P211" s="83">
        <f>'bezirksw Umlage § 2 PLAN'!I211*'Umlage Gesamt § 2 PLAN'!$P$1</f>
        <v>481362.84293283185</v>
      </c>
      <c r="Q211" s="83">
        <f>'bezirksw Umlage § 2 PLAN'!J211*'Umlage Gesamt § 2 PLAN'!$Q$1</f>
        <v>77486.298752514165</v>
      </c>
      <c r="R211" s="83">
        <f>'bezirksw Umlage § 2 PLAN'!K211*'Umlage Gesamt § 2 PLAN'!$R$1</f>
        <v>131474.40301039544</v>
      </c>
      <c r="S211" s="83">
        <f>'bezirksw Umlage § 2 PLAN'!L211*'Umlage Gesamt § 2 PLAN'!$S$1</f>
        <v>1726.7079561149503</v>
      </c>
      <c r="T211" s="83">
        <f>'bezirksw Umlage § 2 PLAN'!M211*'Umlage Gesamt § 2 PLAN'!$T$1</f>
        <v>1941.1503413504424</v>
      </c>
      <c r="V211" s="83">
        <f t="shared" si="19"/>
        <v>4307.6297032734547</v>
      </c>
      <c r="W211" s="83">
        <f t="shared" si="19"/>
        <v>462904.32295200712</v>
      </c>
      <c r="X211" s="83">
        <f t="shared" si="19"/>
        <v>18047.978966995244</v>
      </c>
      <c r="Y211" s="83">
        <f t="shared" si="19"/>
        <v>542904.11747500184</v>
      </c>
      <c r="Z211" s="83">
        <f t="shared" si="19"/>
        <v>87949.998299574756</v>
      </c>
      <c r="AA211" s="83">
        <f t="shared" si="18"/>
        <v>148789.79721428966</v>
      </c>
      <c r="AB211" s="83">
        <f t="shared" si="18"/>
        <v>2026.1423883019784</v>
      </c>
      <c r="AC211" s="83">
        <f t="shared" si="18"/>
        <v>2132.6581526384643</v>
      </c>
      <c r="AE211" s="83">
        <f t="shared" si="17"/>
        <v>1269062.6451520824</v>
      </c>
      <c r="AF211" s="83">
        <f t="shared" ref="AF211:AF274" si="20">AE211/12</f>
        <v>105755.2204293402</v>
      </c>
    </row>
    <row r="212" spans="1:32" x14ac:dyDescent="0.25">
      <c r="A212" s="82">
        <v>62125</v>
      </c>
      <c r="B212" s="82" t="s">
        <v>215</v>
      </c>
      <c r="C212" s="82" t="s">
        <v>212</v>
      </c>
      <c r="D212" s="83">
        <f>'landesw Umlage § 2 PLAN'!F212*'Umlage Gesamt § 2 PLAN'!$D$1</f>
        <v>329.37828937517605</v>
      </c>
      <c r="E212" s="83">
        <f>'landesw Umlage § 2 PLAN'!G212*'Umlage Gesamt § 2 PLAN'!$E$1</f>
        <v>25313.323565711031</v>
      </c>
      <c r="F212" s="83">
        <f>'landesw Umlage § 2 PLAN'!H212*'Umlage Gesamt § 2 PLAN'!$F$1</f>
        <v>1210.6457616868597</v>
      </c>
      <c r="G212" s="83">
        <f>'landesw Umlage § 2 PLAN'!I212*'Umlage Gesamt § 2 PLAN'!$G$1</f>
        <v>37128.406380137079</v>
      </c>
      <c r="H212" s="83">
        <f>'landesw Umlage § 2 PLAN'!J212*'Umlage Gesamt § 2 PLAN'!$H$1</f>
        <v>6312.8443782344702</v>
      </c>
      <c r="I212" s="83">
        <f>'landesw Umlage § 2 PLAN'!K212*'Umlage Gesamt § 2 PLAN'!$I$1</f>
        <v>10446.533605571074</v>
      </c>
      <c r="J212" s="83">
        <f>'landesw Umlage § 2 PLAN'!L212*'Umlage Gesamt § 2 PLAN'!$J$1</f>
        <v>180.65149552317934</v>
      </c>
      <c r="K212" s="83">
        <f>'landesw Umlage § 2 PLAN'!M212*'Umlage Gesamt § 2 PLAN'!$K$1</f>
        <v>115.5383910289351</v>
      </c>
      <c r="M212" s="83">
        <f>'bezirksw Umlage § 2 PLAN'!F212*'Umlage Gesamt § 2 PLAN'!$M$1</f>
        <v>2269.4535896866296</v>
      </c>
      <c r="N212" s="83">
        <f>'bezirksw Umlage § 2 PLAN'!G212*'Umlage Gesamt § 2 PLAN'!$N$1</f>
        <v>253961.03247492207</v>
      </c>
      <c r="O212" s="83">
        <f>'bezirksw Umlage § 2 PLAN'!H212*'Umlage Gesamt § 2 PLAN'!$O$1</f>
        <v>9677.8628435029404</v>
      </c>
      <c r="P212" s="83">
        <f>'bezirksw Umlage § 2 PLAN'!I212*'Umlage Gesamt § 2 PLAN'!$P$1</f>
        <v>290410.54774485802</v>
      </c>
      <c r="Q212" s="83">
        <f>'bezirksw Umlage § 2 PLAN'!J212*'Umlage Gesamt § 2 PLAN'!$Q$1</f>
        <v>46748.183400145281</v>
      </c>
      <c r="R212" s="83">
        <f>'bezirksw Umlage § 2 PLAN'!K212*'Umlage Gesamt § 2 PLAN'!$R$1</f>
        <v>79319.693975641814</v>
      </c>
      <c r="S212" s="83">
        <f>'bezirksw Umlage § 2 PLAN'!L212*'Umlage Gesamt § 2 PLAN'!$S$1</f>
        <v>1041.7384945533045</v>
      </c>
      <c r="T212" s="83">
        <f>'bezirksw Umlage § 2 PLAN'!M212*'Umlage Gesamt § 2 PLAN'!$T$1</f>
        <v>1171.1135210437535</v>
      </c>
      <c r="V212" s="83">
        <f t="shared" si="19"/>
        <v>2598.8318790618055</v>
      </c>
      <c r="W212" s="83">
        <f t="shared" si="19"/>
        <v>279274.35604063311</v>
      </c>
      <c r="X212" s="83">
        <f t="shared" si="19"/>
        <v>10888.5086051898</v>
      </c>
      <c r="Y212" s="83">
        <f t="shared" si="19"/>
        <v>327538.9541249951</v>
      </c>
      <c r="Z212" s="83">
        <f t="shared" si="19"/>
        <v>53061.02777837975</v>
      </c>
      <c r="AA212" s="83">
        <f t="shared" si="18"/>
        <v>89766.227581212894</v>
      </c>
      <c r="AB212" s="83">
        <f t="shared" si="18"/>
        <v>1222.3899900764839</v>
      </c>
      <c r="AC212" s="83">
        <f t="shared" si="18"/>
        <v>1286.6519120726887</v>
      </c>
      <c r="AE212" s="83">
        <f t="shared" si="17"/>
        <v>765636.94791162165</v>
      </c>
      <c r="AF212" s="83">
        <f t="shared" si="20"/>
        <v>63803.078992635135</v>
      </c>
    </row>
    <row r="213" spans="1:32" x14ac:dyDescent="0.25">
      <c r="A213" s="82">
        <v>62128</v>
      </c>
      <c r="B213" s="82" t="s">
        <v>216</v>
      </c>
      <c r="C213" s="82" t="s">
        <v>212</v>
      </c>
      <c r="D213" s="83">
        <f>'landesw Umlage § 2 PLAN'!F213*'Umlage Gesamt § 2 PLAN'!$D$1</f>
        <v>522.87236059689269</v>
      </c>
      <c r="E213" s="83">
        <f>'landesw Umlage § 2 PLAN'!G213*'Umlage Gesamt § 2 PLAN'!$E$1</f>
        <v>40183.696601448799</v>
      </c>
      <c r="F213" s="83">
        <f>'landesw Umlage § 2 PLAN'!H213*'Umlage Gesamt § 2 PLAN'!$F$1</f>
        <v>1921.8425369220445</v>
      </c>
      <c r="G213" s="83">
        <f>'landesw Umlage § 2 PLAN'!I213*'Umlage Gesamt § 2 PLAN'!$G$1</f>
        <v>58939.578337145016</v>
      </c>
      <c r="H213" s="83">
        <f>'landesw Umlage § 2 PLAN'!J213*'Umlage Gesamt § 2 PLAN'!$H$1</f>
        <v>10021.340047608646</v>
      </c>
      <c r="I213" s="83">
        <f>'landesw Umlage § 2 PLAN'!K213*'Umlage Gesamt § 2 PLAN'!$I$1</f>
        <v>16583.374990383873</v>
      </c>
      <c r="J213" s="83">
        <f>'landesw Umlage § 2 PLAN'!L213*'Umlage Gesamt § 2 PLAN'!$J$1</f>
        <v>286.77565266596071</v>
      </c>
      <c r="K213" s="83">
        <f>'landesw Umlage § 2 PLAN'!M213*'Umlage Gesamt § 2 PLAN'!$K$1</f>
        <v>183.41169775174367</v>
      </c>
      <c r="M213" s="83">
        <f>'bezirksw Umlage § 2 PLAN'!F213*'Umlage Gesamt § 2 PLAN'!$M$1</f>
        <v>3602.6495794715606</v>
      </c>
      <c r="N213" s="83">
        <f>'bezirksw Umlage § 2 PLAN'!G213*'Umlage Gesamt § 2 PLAN'!$N$1</f>
        <v>403151.05407124764</v>
      </c>
      <c r="O213" s="83">
        <f>'bezirksw Umlage § 2 PLAN'!H213*'Umlage Gesamt § 2 PLAN'!$O$1</f>
        <v>15363.146733546406</v>
      </c>
      <c r="P213" s="83">
        <f>'bezirksw Umlage § 2 PLAN'!I213*'Umlage Gesamt § 2 PLAN'!$P$1</f>
        <v>461012.9250766419</v>
      </c>
      <c r="Q213" s="83">
        <f>'bezirksw Umlage § 2 PLAN'!J213*'Umlage Gesamt § 2 PLAN'!$Q$1</f>
        <v>74210.516589963911</v>
      </c>
      <c r="R213" s="83">
        <f>'bezirksw Umlage § 2 PLAN'!K213*'Umlage Gesamt § 2 PLAN'!$R$1</f>
        <v>125916.2396815602</v>
      </c>
      <c r="S213" s="83">
        <f>'bezirksw Umlage § 2 PLAN'!L213*'Umlage Gesamt § 2 PLAN'!$S$1</f>
        <v>1653.7102879640834</v>
      </c>
      <c r="T213" s="83">
        <f>'bezirksw Umlage § 2 PLAN'!M213*'Umlage Gesamt § 2 PLAN'!$T$1</f>
        <v>1859.086986081227</v>
      </c>
      <c r="V213" s="83">
        <f t="shared" si="19"/>
        <v>4125.5219400684537</v>
      </c>
      <c r="W213" s="83">
        <f t="shared" si="19"/>
        <v>443334.75067269645</v>
      </c>
      <c r="X213" s="83">
        <f t="shared" si="19"/>
        <v>17284.98927046845</v>
      </c>
      <c r="Y213" s="83">
        <f t="shared" si="19"/>
        <v>519952.50341378694</v>
      </c>
      <c r="Z213" s="83">
        <f t="shared" si="19"/>
        <v>84231.85663757255</v>
      </c>
      <c r="AA213" s="83">
        <f t="shared" si="18"/>
        <v>142499.61467194406</v>
      </c>
      <c r="AB213" s="83">
        <f t="shared" si="18"/>
        <v>1940.4859406300441</v>
      </c>
      <c r="AC213" s="83">
        <f t="shared" si="18"/>
        <v>2042.4986838329708</v>
      </c>
      <c r="AE213" s="83">
        <f t="shared" si="17"/>
        <v>1215412.221231</v>
      </c>
      <c r="AF213" s="83">
        <f t="shared" si="20"/>
        <v>101284.35176925</v>
      </c>
    </row>
    <row r="214" spans="1:32" x14ac:dyDescent="0.25">
      <c r="A214" s="82">
        <v>62131</v>
      </c>
      <c r="B214" s="82" t="s">
        <v>217</v>
      </c>
      <c r="C214" s="82" t="s">
        <v>212</v>
      </c>
      <c r="D214" s="83">
        <f>'landesw Umlage § 2 PLAN'!F214*'Umlage Gesamt § 2 PLAN'!$D$1</f>
        <v>363.97186196682134</v>
      </c>
      <c r="E214" s="83">
        <f>'landesw Umlage § 2 PLAN'!G214*'Umlage Gesamt § 2 PLAN'!$E$1</f>
        <v>27971.902848417772</v>
      </c>
      <c r="F214" s="83">
        <f>'landesw Umlage § 2 PLAN'!H214*'Umlage Gesamt § 2 PLAN'!$F$1</f>
        <v>1337.796103377955</v>
      </c>
      <c r="G214" s="83">
        <f>'landesw Umlage § 2 PLAN'!I214*'Umlage Gesamt § 2 PLAN'!$G$1</f>
        <v>41027.886894653886</v>
      </c>
      <c r="H214" s="83">
        <f>'landesw Umlage § 2 PLAN'!J214*'Umlage Gesamt § 2 PLAN'!$H$1</f>
        <v>6975.8626988180267</v>
      </c>
      <c r="I214" s="83">
        <f>'landesw Umlage § 2 PLAN'!K214*'Umlage Gesamt § 2 PLAN'!$I$1</f>
        <v>11543.700390002801</v>
      </c>
      <c r="J214" s="83">
        <f>'landesw Umlage § 2 PLAN'!L214*'Umlage Gesamt § 2 PLAN'!$J$1</f>
        <v>199.62475765294914</v>
      </c>
      <c r="K214" s="83">
        <f>'landesw Umlage § 2 PLAN'!M214*'Umlage Gesamt § 2 PLAN'!$K$1</f>
        <v>127.67302723936467</v>
      </c>
      <c r="M214" s="83">
        <f>'bezirksw Umlage § 2 PLAN'!F214*'Umlage Gesamt § 2 PLAN'!$M$1</f>
        <v>2507.8072093108112</v>
      </c>
      <c r="N214" s="83">
        <f>'bezirksw Umlage § 2 PLAN'!G214*'Umlage Gesamt § 2 PLAN'!$N$1</f>
        <v>280633.76621531573</v>
      </c>
      <c r="O214" s="83">
        <f>'bezirksw Umlage § 2 PLAN'!H214*'Umlage Gesamt § 2 PLAN'!$O$1</f>
        <v>10694.29853950403</v>
      </c>
      <c r="P214" s="83">
        <f>'bezirksw Umlage § 2 PLAN'!I214*'Umlage Gesamt § 2 PLAN'!$P$1</f>
        <v>320911.46018765715</v>
      </c>
      <c r="Q214" s="83">
        <f>'bezirksw Umlage § 2 PLAN'!J214*'Umlage Gesamt § 2 PLAN'!$Q$1</f>
        <v>51657.999038110502</v>
      </c>
      <c r="R214" s="83">
        <f>'bezirksw Umlage § 2 PLAN'!K214*'Umlage Gesamt § 2 PLAN'!$R$1</f>
        <v>87650.393599769057</v>
      </c>
      <c r="S214" s="83">
        <f>'bezirksw Umlage § 2 PLAN'!L214*'Umlage Gesamt § 2 PLAN'!$S$1</f>
        <v>1151.1490337275873</v>
      </c>
      <c r="T214" s="83">
        <f>'bezirksw Umlage § 2 PLAN'!M214*'Umlage Gesamt § 2 PLAN'!$T$1</f>
        <v>1294.111915018465</v>
      </c>
      <c r="V214" s="83">
        <f t="shared" si="19"/>
        <v>2871.7790712776327</v>
      </c>
      <c r="W214" s="83">
        <f t="shared" si="19"/>
        <v>308605.66906373348</v>
      </c>
      <c r="X214" s="83">
        <f t="shared" si="19"/>
        <v>12032.094642881986</v>
      </c>
      <c r="Y214" s="83">
        <f t="shared" si="19"/>
        <v>361939.34708231105</v>
      </c>
      <c r="Z214" s="83">
        <f t="shared" si="19"/>
        <v>58633.861736928528</v>
      </c>
      <c r="AA214" s="83">
        <f t="shared" si="18"/>
        <v>99194.093989771864</v>
      </c>
      <c r="AB214" s="83">
        <f t="shared" si="18"/>
        <v>1350.7737913805363</v>
      </c>
      <c r="AC214" s="83">
        <f t="shared" si="18"/>
        <v>1421.7849422578297</v>
      </c>
      <c r="AE214" s="83">
        <f t="shared" si="17"/>
        <v>846049.40432054305</v>
      </c>
      <c r="AF214" s="83">
        <f t="shared" si="20"/>
        <v>70504.117026711916</v>
      </c>
    </row>
    <row r="215" spans="1:32" x14ac:dyDescent="0.25">
      <c r="A215" s="82">
        <v>62132</v>
      </c>
      <c r="B215" s="82" t="s">
        <v>218</v>
      </c>
      <c r="C215" s="82" t="s">
        <v>212</v>
      </c>
      <c r="D215" s="83">
        <f>'landesw Umlage § 2 PLAN'!F215*'Umlage Gesamt § 2 PLAN'!$D$1</f>
        <v>231.31947744091246</v>
      </c>
      <c r="E215" s="83">
        <f>'landesw Umlage § 2 PLAN'!G215*'Umlage Gesamt § 2 PLAN'!$E$1</f>
        <v>17777.324639765142</v>
      </c>
      <c r="F215" s="83">
        <f>'landesw Umlage § 2 PLAN'!H215*'Umlage Gesamt § 2 PLAN'!$F$1</f>
        <v>850.22587703245813</v>
      </c>
      <c r="G215" s="83">
        <f>'landesw Umlage § 2 PLAN'!I215*'Umlage Gesamt § 2 PLAN'!$G$1</f>
        <v>26074.95344747647</v>
      </c>
      <c r="H215" s="83">
        <f>'landesw Umlage § 2 PLAN'!J215*'Umlage Gesamt § 2 PLAN'!$H$1</f>
        <v>4433.4551178498396</v>
      </c>
      <c r="I215" s="83">
        <f>'landesw Umlage § 2 PLAN'!K215*'Umlage Gesamt § 2 PLAN'!$I$1</f>
        <v>7336.5087276810455</v>
      </c>
      <c r="J215" s="83">
        <f>'landesw Umlage § 2 PLAN'!L215*'Umlage Gesamt § 2 PLAN'!$J$1</f>
        <v>126.869957405549</v>
      </c>
      <c r="K215" s="83">
        <f>'landesw Umlage § 2 PLAN'!M215*'Umlage Gesamt § 2 PLAN'!$K$1</f>
        <v>81.141596453962663</v>
      </c>
      <c r="M215" s="83">
        <f>'bezirksw Umlage § 2 PLAN'!F215*'Umlage Gesamt § 2 PLAN'!$M$1</f>
        <v>1593.8173078698339</v>
      </c>
      <c r="N215" s="83">
        <f>'bezirksw Umlage § 2 PLAN'!G215*'Umlage Gesamt § 2 PLAN'!$N$1</f>
        <v>178354.600826587</v>
      </c>
      <c r="O215" s="83">
        <f>'bezirksw Umlage § 2 PLAN'!H215*'Umlage Gesamt § 2 PLAN'!$O$1</f>
        <v>6796.6780079848331</v>
      </c>
      <c r="P215" s="83">
        <f>'bezirksw Umlage § 2 PLAN'!I215*'Umlage Gesamt § 2 PLAN'!$P$1</f>
        <v>203952.77501472333</v>
      </c>
      <c r="Q215" s="83">
        <f>'bezirksw Umlage § 2 PLAN'!J215*'Umlage Gesamt § 2 PLAN'!$Q$1</f>
        <v>32830.838292186891</v>
      </c>
      <c r="R215" s="83">
        <f>'bezirksw Umlage § 2 PLAN'!K215*'Umlage Gesamt § 2 PLAN'!$R$1</f>
        <v>55705.523870515884</v>
      </c>
      <c r="S215" s="83">
        <f>'bezirksw Umlage § 2 PLAN'!L215*'Umlage Gesamt § 2 PLAN'!$S$1</f>
        <v>731.60378799488217</v>
      </c>
      <c r="T215" s="83">
        <f>'bezirksw Umlage § 2 PLAN'!M215*'Umlage Gesamt § 2 PLAN'!$T$1</f>
        <v>822.46273191145224</v>
      </c>
      <c r="V215" s="83">
        <f t="shared" si="19"/>
        <v>1825.1367853107463</v>
      </c>
      <c r="W215" s="83">
        <f t="shared" si="19"/>
        <v>196131.92546635214</v>
      </c>
      <c r="X215" s="83">
        <f t="shared" si="19"/>
        <v>7646.903885017291</v>
      </c>
      <c r="Y215" s="83">
        <f t="shared" si="19"/>
        <v>230027.7284621998</v>
      </c>
      <c r="Z215" s="83">
        <f t="shared" si="19"/>
        <v>37264.293410036727</v>
      </c>
      <c r="AA215" s="83">
        <f t="shared" si="18"/>
        <v>63042.032598196929</v>
      </c>
      <c r="AB215" s="83">
        <f t="shared" si="18"/>
        <v>858.4737454004312</v>
      </c>
      <c r="AC215" s="83">
        <f t="shared" si="18"/>
        <v>903.60432836541486</v>
      </c>
      <c r="AE215" s="83">
        <f t="shared" si="17"/>
        <v>537700.09868087946</v>
      </c>
      <c r="AF215" s="83">
        <f t="shared" si="20"/>
        <v>44808.341556739957</v>
      </c>
    </row>
    <row r="216" spans="1:32" x14ac:dyDescent="0.25">
      <c r="A216" s="82">
        <v>62135</v>
      </c>
      <c r="B216" s="82" t="s">
        <v>219</v>
      </c>
      <c r="C216" s="82" t="s">
        <v>212</v>
      </c>
      <c r="D216" s="83">
        <f>'landesw Umlage § 2 PLAN'!F216*'Umlage Gesamt § 2 PLAN'!$D$1</f>
        <v>214.57713308753537</v>
      </c>
      <c r="E216" s="83">
        <f>'landesw Umlage § 2 PLAN'!G216*'Umlage Gesamt § 2 PLAN'!$E$1</f>
        <v>16490.644875080176</v>
      </c>
      <c r="F216" s="83">
        <f>'landesw Umlage § 2 PLAN'!H216*'Umlage Gesamt § 2 PLAN'!$F$1</f>
        <v>788.68858424194707</v>
      </c>
      <c r="G216" s="83">
        <f>'landesw Umlage § 2 PLAN'!I216*'Umlage Gesamt § 2 PLAN'!$G$1</f>
        <v>24187.711376702555</v>
      </c>
      <c r="H216" s="83">
        <f>'landesw Umlage § 2 PLAN'!J216*'Umlage Gesamt § 2 PLAN'!$H$1</f>
        <v>4112.5723583025192</v>
      </c>
      <c r="I216" s="83">
        <f>'landesw Umlage § 2 PLAN'!K216*'Umlage Gesamt § 2 PLAN'!$I$1</f>
        <v>6805.5099686086805</v>
      </c>
      <c r="J216" s="83">
        <f>'landesw Umlage § 2 PLAN'!L216*'Umlage Gesamt § 2 PLAN'!$J$1</f>
        <v>117.68741671126372</v>
      </c>
      <c r="K216" s="83">
        <f>'landesw Umlage § 2 PLAN'!M216*'Umlage Gesamt § 2 PLAN'!$K$1</f>
        <v>75.268763935732494</v>
      </c>
      <c r="M216" s="83">
        <f>'bezirksw Umlage § 2 PLAN'!F216*'Umlage Gesamt § 2 PLAN'!$M$1</f>
        <v>1478.4606656193109</v>
      </c>
      <c r="N216" s="83">
        <f>'bezirksw Umlage § 2 PLAN'!G216*'Umlage Gesamt § 2 PLAN'!$N$1</f>
        <v>165445.72615212042</v>
      </c>
      <c r="O216" s="83">
        <f>'bezirksw Umlage § 2 PLAN'!H216*'Umlage Gesamt § 2 PLAN'!$O$1</f>
        <v>6304.7508908756654</v>
      </c>
      <c r="P216" s="83">
        <f>'bezirksw Umlage § 2 PLAN'!I216*'Umlage Gesamt § 2 PLAN'!$P$1</f>
        <v>189191.16639922932</v>
      </c>
      <c r="Q216" s="83">
        <f>'bezirksw Umlage § 2 PLAN'!J216*'Umlage Gesamt § 2 PLAN'!$Q$1</f>
        <v>30454.621614807285</v>
      </c>
      <c r="R216" s="83">
        <f>'bezirksw Umlage § 2 PLAN'!K216*'Umlage Gesamt § 2 PLAN'!$R$1</f>
        <v>51673.692771192749</v>
      </c>
      <c r="S216" s="83">
        <f>'bezirksw Umlage § 2 PLAN'!L216*'Umlage Gesamt § 2 PLAN'!$S$1</f>
        <v>678.65207513285475</v>
      </c>
      <c r="T216" s="83">
        <f>'bezirksw Umlage § 2 PLAN'!M216*'Umlage Gesamt § 2 PLAN'!$T$1</f>
        <v>762.93486842231664</v>
      </c>
      <c r="V216" s="83">
        <f t="shared" si="19"/>
        <v>1693.0377987068464</v>
      </c>
      <c r="W216" s="83">
        <f t="shared" si="19"/>
        <v>181936.3710272006</v>
      </c>
      <c r="X216" s="83">
        <f t="shared" si="19"/>
        <v>7093.4394751176123</v>
      </c>
      <c r="Y216" s="83">
        <f t="shared" si="19"/>
        <v>213378.87777593188</v>
      </c>
      <c r="Z216" s="83">
        <f t="shared" si="19"/>
        <v>34567.193973109803</v>
      </c>
      <c r="AA216" s="83">
        <f t="shared" si="18"/>
        <v>58479.202739801432</v>
      </c>
      <c r="AB216" s="83">
        <f t="shared" si="18"/>
        <v>796.33949184411847</v>
      </c>
      <c r="AC216" s="83">
        <f t="shared" si="18"/>
        <v>838.20363235804916</v>
      </c>
      <c r="AE216" s="83">
        <f t="shared" si="17"/>
        <v>498782.66591407039</v>
      </c>
      <c r="AF216" s="83">
        <f t="shared" si="20"/>
        <v>41565.222159505865</v>
      </c>
    </row>
    <row r="217" spans="1:32" x14ac:dyDescent="0.25">
      <c r="A217" s="82">
        <v>62138</v>
      </c>
      <c r="B217" s="82" t="s">
        <v>220</v>
      </c>
      <c r="C217" s="82" t="s">
        <v>212</v>
      </c>
      <c r="D217" s="83">
        <f>'landesw Umlage § 2 PLAN'!F217*'Umlage Gesamt § 2 PLAN'!$D$1</f>
        <v>343.25479766433006</v>
      </c>
      <c r="E217" s="83">
        <f>'landesw Umlage § 2 PLAN'!G217*'Umlage Gesamt § 2 PLAN'!$E$1</f>
        <v>26379.758590775862</v>
      </c>
      <c r="F217" s="83">
        <f>'landesw Umlage § 2 PLAN'!H217*'Umlage Gesamt § 2 PLAN'!$F$1</f>
        <v>1261.6495360374561</v>
      </c>
      <c r="G217" s="83">
        <f>'landesw Umlage § 2 PLAN'!I217*'Umlage Gesamt § 2 PLAN'!$G$1</f>
        <v>38692.603704357811</v>
      </c>
      <c r="H217" s="83">
        <f>'landesw Umlage § 2 PLAN'!J217*'Umlage Gesamt § 2 PLAN'!$H$1</f>
        <v>6578.8006970582937</v>
      </c>
      <c r="I217" s="83">
        <f>'landesw Umlage § 2 PLAN'!K217*'Umlage Gesamt § 2 PLAN'!$I$1</f>
        <v>10886.639753567719</v>
      </c>
      <c r="J217" s="83">
        <f>'landesw Umlage § 2 PLAN'!L217*'Umlage Gesamt § 2 PLAN'!$J$1</f>
        <v>188.26223386246343</v>
      </c>
      <c r="K217" s="83">
        <f>'landesw Umlage § 2 PLAN'!M217*'Umlage Gesamt § 2 PLAN'!$K$1</f>
        <v>120.40595362351262</v>
      </c>
      <c r="M217" s="83">
        <f>'bezirksw Umlage § 2 PLAN'!F217*'Umlage Gesamt § 2 PLAN'!$M$1</f>
        <v>2365.0642979967511</v>
      </c>
      <c r="N217" s="83">
        <f>'bezirksw Umlage § 2 PLAN'!G217*'Umlage Gesamt § 2 PLAN'!$N$1</f>
        <v>264660.25730526983</v>
      </c>
      <c r="O217" s="83">
        <f>'bezirksw Umlage § 2 PLAN'!H217*'Umlage Gesamt § 2 PLAN'!$O$1</f>
        <v>10085.585356798878</v>
      </c>
      <c r="P217" s="83">
        <f>'bezirksw Umlage § 2 PLAN'!I217*'Umlage Gesamt § 2 PLAN'!$P$1</f>
        <v>302645.36862720543</v>
      </c>
      <c r="Q217" s="83">
        <f>'bezirksw Umlage § 2 PLAN'!J217*'Umlage Gesamt § 2 PLAN'!$Q$1</f>
        <v>48717.656117019178</v>
      </c>
      <c r="R217" s="83">
        <f>'bezirksw Umlage § 2 PLAN'!K217*'Umlage Gesamt § 2 PLAN'!$R$1</f>
        <v>82661.384750204146</v>
      </c>
      <c r="S217" s="83">
        <f>'bezirksw Umlage § 2 PLAN'!L217*'Umlage Gesamt § 2 PLAN'!$S$1</f>
        <v>1085.6263078096724</v>
      </c>
      <c r="T217" s="83">
        <f>'bezirksw Umlage § 2 PLAN'!M217*'Umlage Gesamt § 2 PLAN'!$T$1</f>
        <v>1220.4518259852593</v>
      </c>
      <c r="V217" s="83">
        <f t="shared" si="19"/>
        <v>2708.3190956610811</v>
      </c>
      <c r="W217" s="83">
        <f t="shared" si="19"/>
        <v>291040.01589604572</v>
      </c>
      <c r="X217" s="83">
        <f t="shared" si="19"/>
        <v>11347.234892836334</v>
      </c>
      <c r="Y217" s="83">
        <f t="shared" si="19"/>
        <v>341337.97233156324</v>
      </c>
      <c r="Z217" s="83">
        <f t="shared" si="19"/>
        <v>55296.456814077472</v>
      </c>
      <c r="AA217" s="83">
        <f t="shared" si="18"/>
        <v>93548.024503771871</v>
      </c>
      <c r="AB217" s="83">
        <f t="shared" si="18"/>
        <v>1273.8885416721359</v>
      </c>
      <c r="AC217" s="83">
        <f t="shared" si="18"/>
        <v>1340.857779608772</v>
      </c>
      <c r="AE217" s="83">
        <f t="shared" si="17"/>
        <v>797892.76985523663</v>
      </c>
      <c r="AF217" s="83">
        <f t="shared" si="20"/>
        <v>66491.064154603053</v>
      </c>
    </row>
    <row r="218" spans="1:32" x14ac:dyDescent="0.25">
      <c r="A218" s="82">
        <v>62139</v>
      </c>
      <c r="B218" s="82" t="s">
        <v>221</v>
      </c>
      <c r="C218" s="82" t="s">
        <v>212</v>
      </c>
      <c r="D218" s="83">
        <f>'landesw Umlage § 2 PLAN'!F218*'Umlage Gesamt § 2 PLAN'!$D$1</f>
        <v>2830.8731759660027</v>
      </c>
      <c r="E218" s="83">
        <f>'landesw Umlage § 2 PLAN'!G218*'Umlage Gesamt § 2 PLAN'!$E$1</f>
        <v>217557.77775352093</v>
      </c>
      <c r="F218" s="83">
        <f>'landesw Umlage § 2 PLAN'!H218*'Umlage Gesamt § 2 PLAN'!$F$1</f>
        <v>10405.010660713435</v>
      </c>
      <c r="G218" s="83">
        <f>'landesw Umlage § 2 PLAN'!I218*'Umlage Gesamt § 2 PLAN'!$G$1</f>
        <v>319103.63578388438</v>
      </c>
      <c r="H218" s="83">
        <f>'landesw Umlage § 2 PLAN'!J218*'Umlage Gesamt § 2 PLAN'!$H$1</f>
        <v>54256.344121199989</v>
      </c>
      <c r="I218" s="83">
        <f>'landesw Umlage § 2 PLAN'!K218*'Umlage Gesamt § 2 PLAN'!$I$1</f>
        <v>89783.73110728577</v>
      </c>
      <c r="J218" s="83">
        <f>'landesw Umlage § 2 PLAN'!L218*'Umlage Gesamt § 2 PLAN'!$J$1</f>
        <v>1552.6265372402931</v>
      </c>
      <c r="K218" s="83">
        <f>'landesw Umlage § 2 PLAN'!M218*'Umlage Gesamt § 2 PLAN'!$K$1</f>
        <v>993.00573993063483</v>
      </c>
      <c r="M218" s="83">
        <f>'bezirksw Umlage § 2 PLAN'!F218*'Umlage Gesamt § 2 PLAN'!$M$1</f>
        <v>19505.035694158374</v>
      </c>
      <c r="N218" s="83">
        <f>'bezirksw Umlage § 2 PLAN'!G218*'Umlage Gesamt § 2 PLAN'!$N$1</f>
        <v>2182692.3563714121</v>
      </c>
      <c r="O218" s="83">
        <f>'bezirksw Umlage § 2 PLAN'!H218*'Umlage Gesamt § 2 PLAN'!$O$1</f>
        <v>83177.31680591857</v>
      </c>
      <c r="P218" s="83">
        <f>'bezirksw Umlage § 2 PLAN'!I218*'Umlage Gesamt § 2 PLAN'!$P$1</f>
        <v>2495961.1976492107</v>
      </c>
      <c r="Q218" s="83">
        <f>'bezirksw Umlage § 2 PLAN'!J218*'Umlage Gesamt § 2 PLAN'!$Q$1</f>
        <v>401781.72843041143</v>
      </c>
      <c r="R218" s="83">
        <f>'bezirksw Umlage § 2 PLAN'!K218*'Umlage Gesamt § 2 PLAN'!$R$1</f>
        <v>681720.68786753353</v>
      </c>
      <c r="S218" s="83">
        <f>'bezirksw Umlage § 2 PLAN'!L218*'Umlage Gesamt § 2 PLAN'!$S$1</f>
        <v>8953.3210163802996</v>
      </c>
      <c r="T218" s="83">
        <f>'bezirksw Umlage § 2 PLAN'!M218*'Umlage Gesamt § 2 PLAN'!$T$1</f>
        <v>10065.247041700492</v>
      </c>
      <c r="V218" s="83">
        <f t="shared" si="19"/>
        <v>22335.908870124378</v>
      </c>
      <c r="W218" s="83">
        <f t="shared" si="19"/>
        <v>2400250.1341249328</v>
      </c>
      <c r="X218" s="83">
        <f t="shared" si="19"/>
        <v>93582.327466632007</v>
      </c>
      <c r="Y218" s="83">
        <f t="shared" si="19"/>
        <v>2815064.8334330949</v>
      </c>
      <c r="Z218" s="83">
        <f t="shared" si="19"/>
        <v>456038.0725516114</v>
      </c>
      <c r="AA218" s="83">
        <f t="shared" si="18"/>
        <v>771504.41897481936</v>
      </c>
      <c r="AB218" s="83">
        <f t="shared" si="18"/>
        <v>10505.947553620594</v>
      </c>
      <c r="AC218" s="83">
        <f t="shared" si="18"/>
        <v>11058.252781631127</v>
      </c>
      <c r="AE218" s="83">
        <f t="shared" si="17"/>
        <v>6580339.8957564682</v>
      </c>
      <c r="AF218" s="83">
        <f t="shared" si="20"/>
        <v>548361.65797970572</v>
      </c>
    </row>
    <row r="219" spans="1:32" x14ac:dyDescent="0.25">
      <c r="A219" s="82">
        <v>62140</v>
      </c>
      <c r="B219" s="82" t="s">
        <v>222</v>
      </c>
      <c r="C219" s="82" t="s">
        <v>212</v>
      </c>
      <c r="D219" s="83">
        <f>'landesw Umlage § 2 PLAN'!F219*'Umlage Gesamt § 2 PLAN'!$D$1</f>
        <v>5068.4802758868582</v>
      </c>
      <c r="E219" s="83">
        <f>'landesw Umlage § 2 PLAN'!G219*'Umlage Gesamt § 2 PLAN'!$E$1</f>
        <v>389521.973209986</v>
      </c>
      <c r="F219" s="83">
        <f>'landesw Umlage § 2 PLAN'!H219*'Umlage Gesamt § 2 PLAN'!$F$1</f>
        <v>18629.443294019144</v>
      </c>
      <c r="G219" s="83">
        <f>'landesw Umlage § 2 PLAN'!I219*'Umlage Gesamt § 2 PLAN'!$G$1</f>
        <v>571332.72435720928</v>
      </c>
      <c r="H219" s="83">
        <f>'landesw Umlage § 2 PLAN'!J219*'Umlage Gesamt § 2 PLAN'!$H$1</f>
        <v>97142.186500881449</v>
      </c>
      <c r="I219" s="83">
        <f>'landesw Umlage § 2 PLAN'!K219*'Umlage Gesamt § 2 PLAN'!$I$1</f>
        <v>160751.48617617632</v>
      </c>
      <c r="J219" s="83">
        <f>'landesw Umlage § 2 PLAN'!L219*'Umlage Gesamt § 2 PLAN'!$J$1</f>
        <v>2779.8691395405153</v>
      </c>
      <c r="K219" s="83">
        <f>'landesw Umlage § 2 PLAN'!M219*'Umlage Gesamt § 2 PLAN'!$K$1</f>
        <v>1777.9072723607244</v>
      </c>
      <c r="M219" s="83">
        <f>'bezirksw Umlage § 2 PLAN'!F219*'Umlage Gesamt § 2 PLAN'!$M$1</f>
        <v>34922.401164289433</v>
      </c>
      <c r="N219" s="83">
        <f>'bezirksw Umlage § 2 PLAN'!G219*'Umlage Gesamt § 2 PLAN'!$N$1</f>
        <v>3907957.8875243729</v>
      </c>
      <c r="O219" s="83">
        <f>'bezirksw Umlage § 2 PLAN'!H219*'Umlage Gesamt § 2 PLAN'!$O$1</f>
        <v>148923.16378254231</v>
      </c>
      <c r="P219" s="83">
        <f>'bezirksw Umlage § 2 PLAN'!I219*'Umlage Gesamt § 2 PLAN'!$P$1</f>
        <v>4468843.8207222223</v>
      </c>
      <c r="Q219" s="83">
        <f>'bezirksw Umlage § 2 PLAN'!J219*'Umlage Gesamt § 2 PLAN'!$Q$1</f>
        <v>719362.06222532899</v>
      </c>
      <c r="R219" s="83">
        <f>'bezirksw Umlage § 2 PLAN'!K219*'Umlage Gesamt § 2 PLAN'!$R$1</f>
        <v>1220573.1748973667</v>
      </c>
      <c r="S219" s="83">
        <f>'bezirksw Umlage § 2 PLAN'!L219*'Umlage Gesamt § 2 PLAN'!$S$1</f>
        <v>16030.294596196991</v>
      </c>
      <c r="T219" s="83">
        <f>'bezirksw Umlage § 2 PLAN'!M219*'Umlage Gesamt § 2 PLAN'!$T$1</f>
        <v>18021.120315776436</v>
      </c>
      <c r="V219" s="83">
        <f t="shared" si="19"/>
        <v>39990.881440176294</v>
      </c>
      <c r="W219" s="83">
        <f t="shared" si="19"/>
        <v>4297479.8607343584</v>
      </c>
      <c r="X219" s="83">
        <f t="shared" si="19"/>
        <v>167552.60707656146</v>
      </c>
      <c r="Y219" s="83">
        <f t="shared" si="19"/>
        <v>5040176.5450794315</v>
      </c>
      <c r="Z219" s="83">
        <f t="shared" si="19"/>
        <v>816504.24872621044</v>
      </c>
      <c r="AA219" s="83">
        <f t="shared" si="18"/>
        <v>1381324.6610735429</v>
      </c>
      <c r="AB219" s="83">
        <f t="shared" si="18"/>
        <v>18810.163735737508</v>
      </c>
      <c r="AC219" s="83">
        <f t="shared" si="18"/>
        <v>19799.02758813716</v>
      </c>
      <c r="AE219" s="83">
        <f t="shared" si="17"/>
        <v>11781637.995454155</v>
      </c>
      <c r="AF219" s="83">
        <f t="shared" si="20"/>
        <v>981803.16628784628</v>
      </c>
    </row>
    <row r="220" spans="1:32" x14ac:dyDescent="0.25">
      <c r="A220" s="82">
        <v>62141</v>
      </c>
      <c r="B220" s="82" t="s">
        <v>223</v>
      </c>
      <c r="C220" s="82" t="s">
        <v>212</v>
      </c>
      <c r="D220" s="83">
        <f>'landesw Umlage § 2 PLAN'!F220*'Umlage Gesamt § 2 PLAN'!$D$1</f>
        <v>1278.5457344481038</v>
      </c>
      <c r="E220" s="83">
        <f>'landesw Umlage § 2 PLAN'!G220*'Umlage Gesamt § 2 PLAN'!$E$1</f>
        <v>98258.576577827334</v>
      </c>
      <c r="F220" s="83">
        <f>'landesw Umlage § 2 PLAN'!H220*'Umlage Gesamt § 2 PLAN'!$F$1</f>
        <v>4699.3564070925277</v>
      </c>
      <c r="G220" s="83">
        <f>'landesw Umlage § 2 PLAN'!I220*'Umlage Gesamt § 2 PLAN'!$G$1</f>
        <v>144121.11282206958</v>
      </c>
      <c r="H220" s="83">
        <f>'landesw Umlage § 2 PLAN'!J220*'Umlage Gesamt § 2 PLAN'!$H$1</f>
        <v>24504.530238885483</v>
      </c>
      <c r="I220" s="83">
        <f>'landesw Umlage § 2 PLAN'!K220*'Umlage Gesamt § 2 PLAN'!$I$1</f>
        <v>40550.246971372748</v>
      </c>
      <c r="J220" s="83">
        <f>'landesw Umlage § 2 PLAN'!L220*'Umlage Gesamt § 2 PLAN'!$J$1</f>
        <v>701.23382892351333</v>
      </c>
      <c r="K220" s="83">
        <f>'landesw Umlage § 2 PLAN'!M220*'Umlage Gesamt § 2 PLAN'!$K$1</f>
        <v>448.4846809280175</v>
      </c>
      <c r="M220" s="83">
        <f>'bezirksw Umlage § 2 PLAN'!F220*'Umlage Gesamt § 2 PLAN'!$M$1</f>
        <v>8809.3244157836089</v>
      </c>
      <c r="N220" s="83">
        <f>'bezirksw Umlage § 2 PLAN'!G220*'Umlage Gesamt § 2 PLAN'!$N$1</f>
        <v>985799.01973138179</v>
      </c>
      <c r="O220" s="83">
        <f>'bezirksw Umlage § 2 PLAN'!H220*'Umlage Gesamt § 2 PLAN'!$O$1</f>
        <v>37566.502274958468</v>
      </c>
      <c r="P220" s="83">
        <f>'bezirksw Umlage § 2 PLAN'!I220*'Umlage Gesamt § 2 PLAN'!$P$1</f>
        <v>1127284.8849943334</v>
      </c>
      <c r="Q220" s="83">
        <f>'bezirksw Umlage § 2 PLAN'!J220*'Umlage Gesamt § 2 PLAN'!$Q$1</f>
        <v>181462.1437036281</v>
      </c>
      <c r="R220" s="83">
        <f>'bezirksw Umlage § 2 PLAN'!K220*'Umlage Gesamt § 2 PLAN'!$R$1</f>
        <v>307894.78135509725</v>
      </c>
      <c r="S220" s="83">
        <f>'bezirksw Umlage § 2 PLAN'!L220*'Umlage Gesamt § 2 PLAN'!$S$1</f>
        <v>4043.7100792165852</v>
      </c>
      <c r="T220" s="83">
        <f>'bezirksw Umlage § 2 PLAN'!M220*'Umlage Gesamt § 2 PLAN'!$T$1</f>
        <v>4545.9043451994994</v>
      </c>
      <c r="V220" s="83">
        <f t="shared" si="19"/>
        <v>10087.870150231713</v>
      </c>
      <c r="W220" s="83">
        <f t="shared" si="19"/>
        <v>1084057.5963092092</v>
      </c>
      <c r="X220" s="83">
        <f t="shared" si="19"/>
        <v>42265.858682050995</v>
      </c>
      <c r="Y220" s="83">
        <f t="shared" si="19"/>
        <v>1271405.9978164029</v>
      </c>
      <c r="Z220" s="83">
        <f t="shared" si="19"/>
        <v>205966.67394251359</v>
      </c>
      <c r="AA220" s="83">
        <f t="shared" si="18"/>
        <v>348445.02832647</v>
      </c>
      <c r="AB220" s="83">
        <f t="shared" si="18"/>
        <v>4744.9439081400988</v>
      </c>
      <c r="AC220" s="83">
        <f t="shared" si="18"/>
        <v>4994.3890261275174</v>
      </c>
      <c r="AE220" s="83">
        <f t="shared" si="17"/>
        <v>2971968.3581611458</v>
      </c>
      <c r="AF220" s="83">
        <f t="shared" si="20"/>
        <v>247664.02984676216</v>
      </c>
    </row>
    <row r="221" spans="1:32" x14ac:dyDescent="0.25">
      <c r="A221" s="82">
        <v>62142</v>
      </c>
      <c r="B221" s="82" t="s">
        <v>224</v>
      </c>
      <c r="C221" s="82" t="s">
        <v>212</v>
      </c>
      <c r="D221" s="83">
        <f>'landesw Umlage § 2 PLAN'!F221*'Umlage Gesamt § 2 PLAN'!$D$1</f>
        <v>602.94903309154404</v>
      </c>
      <c r="E221" s="83">
        <f>'landesw Umlage § 2 PLAN'!G221*'Umlage Gesamt § 2 PLAN'!$E$1</f>
        <v>46337.735244274263</v>
      </c>
      <c r="F221" s="83">
        <f>'landesw Umlage § 2 PLAN'!H221*'Umlage Gesamt § 2 PLAN'!$F$1</f>
        <v>2216.1682022521368</v>
      </c>
      <c r="G221" s="83">
        <f>'landesw Umlage § 2 PLAN'!I221*'Umlage Gesamt § 2 PLAN'!$G$1</f>
        <v>67966.036163465338</v>
      </c>
      <c r="H221" s="83">
        <f>'landesw Umlage § 2 PLAN'!J221*'Umlage Gesamt § 2 PLAN'!$H$1</f>
        <v>11556.084710787654</v>
      </c>
      <c r="I221" s="83">
        <f>'landesw Umlage § 2 PLAN'!K221*'Umlage Gesamt § 2 PLAN'!$I$1</f>
        <v>19123.079874468833</v>
      </c>
      <c r="J221" s="83">
        <f>'landesw Umlage § 2 PLAN'!L221*'Umlage Gesamt § 2 PLAN'!$J$1</f>
        <v>330.69466952077602</v>
      </c>
      <c r="K221" s="83">
        <f>'landesw Umlage § 2 PLAN'!M221*'Umlage Gesamt § 2 PLAN'!$K$1</f>
        <v>211.50076797107633</v>
      </c>
      <c r="M221" s="83">
        <f>'bezirksw Umlage § 2 PLAN'!F221*'Umlage Gesamt § 2 PLAN'!$M$1</f>
        <v>4154.3868909619014</v>
      </c>
      <c r="N221" s="83">
        <f>'bezirksw Umlage § 2 PLAN'!G221*'Umlage Gesamt § 2 PLAN'!$N$1</f>
        <v>464892.68999532604</v>
      </c>
      <c r="O221" s="83">
        <f>'bezirksw Umlage § 2 PLAN'!H221*'Umlage Gesamt § 2 PLAN'!$O$1</f>
        <v>17715.976529455071</v>
      </c>
      <c r="P221" s="83">
        <f>'bezirksw Umlage § 2 PLAN'!I221*'Umlage Gesamt § 2 PLAN'!$P$1</f>
        <v>531615.97048340435</v>
      </c>
      <c r="Q221" s="83">
        <f>'bezirksw Umlage § 2 PLAN'!J221*'Umlage Gesamt § 2 PLAN'!$Q$1</f>
        <v>85575.682700197111</v>
      </c>
      <c r="R221" s="83">
        <f>'bezirksw Umlage § 2 PLAN'!K221*'Umlage Gesamt § 2 PLAN'!$R$1</f>
        <v>145200.01569761883</v>
      </c>
      <c r="S221" s="83">
        <f>'bezirksw Umlage § 2 PLAN'!L221*'Umlage Gesamt § 2 PLAN'!$S$1</f>
        <v>1906.9721298774048</v>
      </c>
      <c r="T221" s="83">
        <f>'bezirksw Umlage § 2 PLAN'!M221*'Umlage Gesamt § 2 PLAN'!$T$1</f>
        <v>2143.8017863692949</v>
      </c>
      <c r="V221" s="83">
        <f t="shared" si="19"/>
        <v>4757.3359240534455</v>
      </c>
      <c r="W221" s="83">
        <f t="shared" si="19"/>
        <v>511230.4252396003</v>
      </c>
      <c r="X221" s="83">
        <f t="shared" si="19"/>
        <v>19932.144731707209</v>
      </c>
      <c r="Y221" s="83">
        <f t="shared" si="19"/>
        <v>599582.0066468697</v>
      </c>
      <c r="Z221" s="83">
        <f t="shared" si="19"/>
        <v>97131.767410984758</v>
      </c>
      <c r="AA221" s="83">
        <f t="shared" si="18"/>
        <v>164323.09557208765</v>
      </c>
      <c r="AB221" s="83">
        <f t="shared" si="18"/>
        <v>2237.666799398181</v>
      </c>
      <c r="AC221" s="83">
        <f t="shared" si="18"/>
        <v>2355.302554340371</v>
      </c>
      <c r="AE221" s="83">
        <f t="shared" si="17"/>
        <v>1401549.7448790416</v>
      </c>
      <c r="AF221" s="83">
        <f t="shared" si="20"/>
        <v>116795.81207325346</v>
      </c>
    </row>
    <row r="222" spans="1:32" x14ac:dyDescent="0.25">
      <c r="A222" s="82">
        <v>62143</v>
      </c>
      <c r="B222" s="82" t="s">
        <v>225</v>
      </c>
      <c r="C222" s="82" t="s">
        <v>212</v>
      </c>
      <c r="D222" s="83">
        <f>'landesw Umlage § 2 PLAN'!F222*'Umlage Gesamt § 2 PLAN'!$D$1</f>
        <v>1375.4732914810386</v>
      </c>
      <c r="E222" s="83">
        <f>'landesw Umlage § 2 PLAN'!G222*'Umlage Gesamt § 2 PLAN'!$E$1</f>
        <v>105707.63649693412</v>
      </c>
      <c r="F222" s="83">
        <f>'landesw Umlage § 2 PLAN'!H222*'Umlage Gesamt § 2 PLAN'!$F$1</f>
        <v>5055.6183098888077</v>
      </c>
      <c r="G222" s="83">
        <f>'landesw Umlage § 2 PLAN'!I222*'Umlage Gesamt § 2 PLAN'!$G$1</f>
        <v>155047.04766063922</v>
      </c>
      <c r="H222" s="83">
        <f>'landesw Umlage § 2 PLAN'!J222*'Umlage Gesamt § 2 PLAN'!$H$1</f>
        <v>26362.237936232817</v>
      </c>
      <c r="I222" s="83">
        <f>'landesw Umlage § 2 PLAN'!K222*'Umlage Gesamt § 2 PLAN'!$I$1</f>
        <v>43624.393065735123</v>
      </c>
      <c r="J222" s="83">
        <f>'landesw Umlage § 2 PLAN'!L222*'Umlage Gesamt § 2 PLAN'!$J$1</f>
        <v>754.39491664615662</v>
      </c>
      <c r="K222" s="83">
        <f>'landesw Umlage § 2 PLAN'!M222*'Umlage Gesamt § 2 PLAN'!$K$1</f>
        <v>482.48465708672126</v>
      </c>
      <c r="M222" s="83">
        <f>'bezirksw Umlage § 2 PLAN'!F222*'Umlage Gesamt § 2 PLAN'!$M$1</f>
        <v>9477.1662236490665</v>
      </c>
      <c r="N222" s="83">
        <f>'bezirksw Umlage § 2 PLAN'!G222*'Umlage Gesamt § 2 PLAN'!$N$1</f>
        <v>1060533.2182301709</v>
      </c>
      <c r="O222" s="83">
        <f>'bezirksw Umlage § 2 PLAN'!H222*'Umlage Gesamt § 2 PLAN'!$O$1</f>
        <v>40414.44833873825</v>
      </c>
      <c r="P222" s="83">
        <f>'bezirksw Umlage § 2 PLAN'!I222*'Umlage Gesamt § 2 PLAN'!$P$1</f>
        <v>1212745.2381429977</v>
      </c>
      <c r="Q222" s="83">
        <f>'bezirksw Umlage § 2 PLAN'!J222*'Umlage Gesamt § 2 PLAN'!$Q$1</f>
        <v>195218.93144242914</v>
      </c>
      <c r="R222" s="83">
        <f>'bezirksw Umlage § 2 PLAN'!K222*'Umlage Gesamt § 2 PLAN'!$R$1</f>
        <v>331236.52672709315</v>
      </c>
      <c r="S222" s="83">
        <f>'bezirksw Umlage § 2 PLAN'!L222*'Umlage Gesamt § 2 PLAN'!$S$1</f>
        <v>4350.2669185752538</v>
      </c>
      <c r="T222" s="83">
        <f>'bezirksw Umlage § 2 PLAN'!M222*'Umlage Gesamt § 2 PLAN'!$T$1</f>
        <v>4890.5329265742512</v>
      </c>
      <c r="V222" s="83">
        <f t="shared" si="19"/>
        <v>10852.639515130106</v>
      </c>
      <c r="W222" s="83">
        <f t="shared" si="19"/>
        <v>1166240.854727105</v>
      </c>
      <c r="X222" s="83">
        <f t="shared" si="19"/>
        <v>45470.066648627057</v>
      </c>
      <c r="Y222" s="83">
        <f t="shared" si="19"/>
        <v>1367792.285803637</v>
      </c>
      <c r="Z222" s="83">
        <f t="shared" si="19"/>
        <v>221581.16937866196</v>
      </c>
      <c r="AA222" s="83">
        <f t="shared" si="18"/>
        <v>374860.91979282827</v>
      </c>
      <c r="AB222" s="83">
        <f t="shared" si="18"/>
        <v>5104.66183522141</v>
      </c>
      <c r="AC222" s="83">
        <f t="shared" si="18"/>
        <v>5373.0175836609724</v>
      </c>
      <c r="AE222" s="83">
        <f t="shared" si="17"/>
        <v>3197275.6152848718</v>
      </c>
      <c r="AF222" s="83">
        <f t="shared" si="20"/>
        <v>266439.63460707263</v>
      </c>
    </row>
    <row r="223" spans="1:32" x14ac:dyDescent="0.25">
      <c r="A223" s="82">
        <v>62144</v>
      </c>
      <c r="B223" s="82" t="s">
        <v>226</v>
      </c>
      <c r="C223" s="82" t="s">
        <v>212</v>
      </c>
      <c r="D223" s="83">
        <f>'landesw Umlage § 2 PLAN'!F223*'Umlage Gesamt § 2 PLAN'!$D$1</f>
        <v>355.37875618849409</v>
      </c>
      <c r="E223" s="83">
        <f>'landesw Umlage § 2 PLAN'!G223*'Umlage Gesamt § 2 PLAN'!$E$1</f>
        <v>27311.506963146134</v>
      </c>
      <c r="F223" s="83">
        <f>'landesw Umlage § 2 PLAN'!H223*'Umlage Gesamt § 2 PLAN'!$F$1</f>
        <v>1306.2117293440945</v>
      </c>
      <c r="G223" s="83">
        <f>'landesw Umlage § 2 PLAN'!I223*'Umlage Gesamt § 2 PLAN'!$G$1</f>
        <v>40059.248906975758</v>
      </c>
      <c r="H223" s="83">
        <f>'landesw Umlage § 2 PLAN'!J223*'Umlage Gesamt § 2 PLAN'!$H$1</f>
        <v>6811.167753054624</v>
      </c>
      <c r="I223" s="83">
        <f>'landesw Umlage § 2 PLAN'!K223*'Umlage Gesamt § 2 PLAN'!$I$1</f>
        <v>11271.162183371725</v>
      </c>
      <c r="J223" s="83">
        <f>'landesw Umlage § 2 PLAN'!L223*'Umlage Gesamt § 2 PLAN'!$J$1</f>
        <v>194.91176514519012</v>
      </c>
      <c r="K223" s="83">
        <f>'landesw Umlage § 2 PLAN'!M223*'Umlage Gesamt § 2 PLAN'!$K$1</f>
        <v>124.65876173494192</v>
      </c>
      <c r="M223" s="83">
        <f>'bezirksw Umlage § 2 PLAN'!F223*'Umlage Gesamt § 2 PLAN'!$M$1</f>
        <v>2448.5997406213123</v>
      </c>
      <c r="N223" s="83">
        <f>'bezirksw Umlage § 2 PLAN'!G223*'Umlage Gesamt § 2 PLAN'!$N$1</f>
        <v>274008.21108303912</v>
      </c>
      <c r="O223" s="83">
        <f>'bezirksw Umlage § 2 PLAN'!H223*'Umlage Gesamt § 2 PLAN'!$O$1</f>
        <v>10441.814080737422</v>
      </c>
      <c r="P223" s="83">
        <f>'bezirksw Umlage § 2 PLAN'!I223*'Umlage Gesamt § 2 PLAN'!$P$1</f>
        <v>313334.97856633516</v>
      </c>
      <c r="Q223" s="83">
        <f>'bezirksw Umlage § 2 PLAN'!J223*'Umlage Gesamt § 2 PLAN'!$Q$1</f>
        <v>50438.391984882655</v>
      </c>
      <c r="R223" s="83">
        <f>'bezirksw Umlage § 2 PLAN'!K223*'Umlage Gesamt § 2 PLAN'!$R$1</f>
        <v>85581.032799061097</v>
      </c>
      <c r="S223" s="83">
        <f>'bezirksw Umlage § 2 PLAN'!L223*'Umlage Gesamt § 2 PLAN'!$S$1</f>
        <v>1123.9712586106143</v>
      </c>
      <c r="T223" s="83">
        <f>'bezirksw Umlage § 2 PLAN'!M223*'Umlage Gesamt § 2 PLAN'!$T$1</f>
        <v>1263.5588922802376</v>
      </c>
      <c r="V223" s="83">
        <f t="shared" si="19"/>
        <v>2803.9784968098065</v>
      </c>
      <c r="W223" s="83">
        <f t="shared" si="19"/>
        <v>301319.71804618527</v>
      </c>
      <c r="X223" s="83">
        <f t="shared" si="19"/>
        <v>11748.025810081517</v>
      </c>
      <c r="Y223" s="83">
        <f t="shared" si="19"/>
        <v>353394.22747331089</v>
      </c>
      <c r="Z223" s="83">
        <f t="shared" si="19"/>
        <v>57249.559737937278</v>
      </c>
      <c r="AA223" s="83">
        <f t="shared" si="18"/>
        <v>96852.194982432819</v>
      </c>
      <c r="AB223" s="83">
        <f t="shared" si="18"/>
        <v>1318.8830237558045</v>
      </c>
      <c r="AC223" s="83">
        <f t="shared" si="18"/>
        <v>1388.2176540151795</v>
      </c>
      <c r="AE223" s="83">
        <f t="shared" si="17"/>
        <v>826074.80522452854</v>
      </c>
      <c r="AF223" s="83">
        <f t="shared" si="20"/>
        <v>68839.56710204405</v>
      </c>
    </row>
    <row r="224" spans="1:32" x14ac:dyDescent="0.25">
      <c r="A224" s="82">
        <v>62145</v>
      </c>
      <c r="B224" s="82" t="s">
        <v>227</v>
      </c>
      <c r="C224" s="82" t="s">
        <v>212</v>
      </c>
      <c r="D224" s="83">
        <f>'landesw Umlage § 2 PLAN'!F224*'Umlage Gesamt § 2 PLAN'!$D$1</f>
        <v>1033.0041554531656</v>
      </c>
      <c r="E224" s="83">
        <f>'landesw Umlage § 2 PLAN'!G224*'Umlage Gesamt § 2 PLAN'!$E$1</f>
        <v>79388.257438927511</v>
      </c>
      <c r="F224" s="83">
        <f>'landesw Umlage § 2 PLAN'!H224*'Umlage Gesamt § 2 PLAN'!$F$1</f>
        <v>3796.8565110246218</v>
      </c>
      <c r="G224" s="83">
        <f>'landesw Umlage § 2 PLAN'!I224*'Umlage Gesamt § 2 PLAN'!$G$1</f>
        <v>116443.00584835696</v>
      </c>
      <c r="H224" s="83">
        <f>'landesw Umlage § 2 PLAN'!J224*'Umlage Gesamt § 2 PLAN'!$H$1</f>
        <v>19798.495182593662</v>
      </c>
      <c r="I224" s="83">
        <f>'landesw Umlage § 2 PLAN'!K224*'Umlage Gesamt § 2 PLAN'!$I$1</f>
        <v>32762.671289315891</v>
      </c>
      <c r="J224" s="83">
        <f>'landesw Umlage § 2 PLAN'!L224*'Umlage Gesamt § 2 PLAN'!$J$1</f>
        <v>566.56358838427309</v>
      </c>
      <c r="K224" s="83">
        <f>'landesw Umlage § 2 PLAN'!M224*'Umlage Gesamt § 2 PLAN'!$K$1</f>
        <v>362.35429564489624</v>
      </c>
      <c r="M224" s="83">
        <f>'bezirksw Umlage § 2 PLAN'!F224*'Umlage Gesamt § 2 PLAN'!$M$1</f>
        <v>7117.5152230026642</v>
      </c>
      <c r="N224" s="83">
        <f>'bezirksw Umlage § 2 PLAN'!G224*'Umlage Gesamt § 2 PLAN'!$N$1</f>
        <v>796478.73078529211</v>
      </c>
      <c r="O224" s="83">
        <f>'bezirksw Umlage § 2 PLAN'!H224*'Umlage Gesamt § 2 PLAN'!$O$1</f>
        <v>30351.947458980831</v>
      </c>
      <c r="P224" s="83">
        <f>'bezirksw Umlage § 2 PLAN'!I224*'Umlage Gesamt § 2 PLAN'!$P$1</f>
        <v>910792.58191835694</v>
      </c>
      <c r="Q224" s="83">
        <f>'bezirksw Umlage § 2 PLAN'!J224*'Umlage Gesamt § 2 PLAN'!$Q$1</f>
        <v>146612.78314318758</v>
      </c>
      <c r="R224" s="83">
        <f>'bezirksw Umlage § 2 PLAN'!K224*'Umlage Gesamt § 2 PLAN'!$R$1</f>
        <v>248764.34218401383</v>
      </c>
      <c r="S224" s="83">
        <f>'bezirksw Umlage § 2 PLAN'!L224*'Umlage Gesamt § 2 PLAN'!$S$1</f>
        <v>3267.1254556894651</v>
      </c>
      <c r="T224" s="83">
        <f>'bezirksw Umlage § 2 PLAN'!M224*'Umlage Gesamt § 2 PLAN'!$T$1</f>
        <v>3672.8745420364103</v>
      </c>
      <c r="V224" s="83">
        <f t="shared" si="19"/>
        <v>8150.5193784558296</v>
      </c>
      <c r="W224" s="83">
        <f t="shared" si="19"/>
        <v>875866.98822421965</v>
      </c>
      <c r="X224" s="83">
        <f t="shared" si="19"/>
        <v>34148.803970005451</v>
      </c>
      <c r="Y224" s="83">
        <f t="shared" si="19"/>
        <v>1027235.5877667139</v>
      </c>
      <c r="Z224" s="83">
        <f t="shared" si="19"/>
        <v>166411.27832578126</v>
      </c>
      <c r="AA224" s="83">
        <f t="shared" si="18"/>
        <v>281527.01347332972</v>
      </c>
      <c r="AB224" s="83">
        <f t="shared" si="18"/>
        <v>3833.6890440737379</v>
      </c>
      <c r="AC224" s="83">
        <f t="shared" si="18"/>
        <v>4035.2288376813067</v>
      </c>
      <c r="AE224" s="83">
        <f t="shared" si="17"/>
        <v>2401209.1090202611</v>
      </c>
      <c r="AF224" s="83">
        <f t="shared" si="20"/>
        <v>200100.75908502177</v>
      </c>
    </row>
    <row r="225" spans="1:32" x14ac:dyDescent="0.25">
      <c r="A225" s="82">
        <v>62146</v>
      </c>
      <c r="B225" s="82" t="s">
        <v>228</v>
      </c>
      <c r="C225" s="82" t="s">
        <v>212</v>
      </c>
      <c r="D225" s="83">
        <f>'landesw Umlage § 2 PLAN'!F225*'Umlage Gesamt § 2 PLAN'!$D$1</f>
        <v>387.82391639592527</v>
      </c>
      <c r="E225" s="83">
        <f>'landesw Umlage § 2 PLAN'!G225*'Umlage Gesamt § 2 PLAN'!$E$1</f>
        <v>29804.976827325758</v>
      </c>
      <c r="F225" s="83">
        <f>'landesw Umlage § 2 PLAN'!H225*'Umlage Gesamt § 2 PLAN'!$F$1</f>
        <v>1425.4654778740608</v>
      </c>
      <c r="G225" s="83">
        <f>'landesw Umlage § 2 PLAN'!I225*'Umlage Gesamt § 2 PLAN'!$G$1</f>
        <v>43716.554601092168</v>
      </c>
      <c r="H225" s="83">
        <f>'landesw Umlage § 2 PLAN'!J225*'Umlage Gesamt § 2 PLAN'!$H$1</f>
        <v>7433.0097317865566</v>
      </c>
      <c r="I225" s="83">
        <f>'landesw Umlage § 2 PLAN'!K225*'Umlage Gesamt § 2 PLAN'!$I$1</f>
        <v>12300.190104695952</v>
      </c>
      <c r="J225" s="83">
        <f>'landesw Umlage § 2 PLAN'!L225*'Umlage Gesamt § 2 PLAN'!$J$1</f>
        <v>212.70670459028921</v>
      </c>
      <c r="K225" s="83">
        <f>'landesw Umlage § 2 PLAN'!M225*'Umlage Gesamt § 2 PLAN'!$K$1</f>
        <v>136.03978388474349</v>
      </c>
      <c r="M225" s="83">
        <f>'bezirksw Umlage § 2 PLAN'!F225*'Umlage Gesamt § 2 PLAN'!$M$1</f>
        <v>2672.150556433709</v>
      </c>
      <c r="N225" s="83">
        <f>'bezirksw Umlage § 2 PLAN'!G225*'Umlage Gesamt § 2 PLAN'!$N$1</f>
        <v>299024.45122662664</v>
      </c>
      <c r="O225" s="83">
        <f>'bezirksw Umlage § 2 PLAN'!H225*'Umlage Gesamt § 2 PLAN'!$O$1</f>
        <v>11395.124667839711</v>
      </c>
      <c r="P225" s="83">
        <f>'bezirksw Umlage § 2 PLAN'!I225*'Umlage Gesamt § 2 PLAN'!$P$1</f>
        <v>341941.65074677509</v>
      </c>
      <c r="Q225" s="83">
        <f>'bezirksw Umlage § 2 PLAN'!J225*'Umlage Gesamt § 2 PLAN'!$Q$1</f>
        <v>55043.286565825838</v>
      </c>
      <c r="R225" s="83">
        <f>'bezirksw Umlage § 2 PLAN'!K225*'Umlage Gesamt § 2 PLAN'!$R$1</f>
        <v>93394.359486518428</v>
      </c>
      <c r="S225" s="83">
        <f>'bezirksw Umlage § 2 PLAN'!L225*'Umlage Gesamt § 2 PLAN'!$S$1</f>
        <v>1226.5869240636919</v>
      </c>
      <c r="T225" s="83">
        <f>'bezirksw Umlage § 2 PLAN'!M225*'Umlage Gesamt § 2 PLAN'!$T$1</f>
        <v>1378.9185472333095</v>
      </c>
      <c r="V225" s="83">
        <f t="shared" si="19"/>
        <v>3059.9744728296341</v>
      </c>
      <c r="W225" s="83">
        <f t="shared" si="19"/>
        <v>328829.4280539524</v>
      </c>
      <c r="X225" s="83">
        <f t="shared" si="19"/>
        <v>12820.590145713772</v>
      </c>
      <c r="Y225" s="83">
        <f t="shared" si="19"/>
        <v>385658.20534786728</v>
      </c>
      <c r="Z225" s="83">
        <f t="shared" si="19"/>
        <v>62476.296297612396</v>
      </c>
      <c r="AA225" s="83">
        <f t="shared" si="18"/>
        <v>105694.54959121438</v>
      </c>
      <c r="AB225" s="83">
        <f t="shared" si="18"/>
        <v>1439.2936286539812</v>
      </c>
      <c r="AC225" s="83">
        <f t="shared" si="18"/>
        <v>1514.9583311180529</v>
      </c>
      <c r="AE225" s="83">
        <f t="shared" si="17"/>
        <v>901493.29586896184</v>
      </c>
      <c r="AF225" s="83">
        <f t="shared" si="20"/>
        <v>75124.441322413491</v>
      </c>
    </row>
    <row r="226" spans="1:32" x14ac:dyDescent="0.25">
      <c r="A226" s="82">
        <v>62147</v>
      </c>
      <c r="B226" s="82" t="s">
        <v>229</v>
      </c>
      <c r="C226" s="82" t="s">
        <v>212</v>
      </c>
      <c r="D226" s="83">
        <f>'landesw Umlage § 2 PLAN'!F226*'Umlage Gesamt § 2 PLAN'!$D$1</f>
        <v>335.05443830948923</v>
      </c>
      <c r="E226" s="83">
        <f>'landesw Umlage § 2 PLAN'!G226*'Umlage Gesamt § 2 PLAN'!$E$1</f>
        <v>25749.545985998651</v>
      </c>
      <c r="F226" s="83">
        <f>'landesw Umlage § 2 PLAN'!H226*'Umlage Gesamt § 2 PLAN'!$F$1</f>
        <v>1231.5087203932922</v>
      </c>
      <c r="G226" s="83">
        <f>'landesw Umlage § 2 PLAN'!I226*'Umlage Gesamt § 2 PLAN'!$G$1</f>
        <v>37768.237149515182</v>
      </c>
      <c r="H226" s="83">
        <f>'landesw Umlage § 2 PLAN'!J226*'Umlage Gesamt § 2 PLAN'!$H$1</f>
        <v>6421.6331054999328</v>
      </c>
      <c r="I226" s="83">
        <f>'landesw Umlage § 2 PLAN'!K226*'Umlage Gesamt § 2 PLAN'!$I$1</f>
        <v>10626.557858854472</v>
      </c>
      <c r="J226" s="83">
        <f>'landesw Umlage § 2 PLAN'!L226*'Umlage Gesamt § 2 PLAN'!$J$1</f>
        <v>183.76464786768008</v>
      </c>
      <c r="K226" s="83">
        <f>'landesw Umlage § 2 PLAN'!M226*'Umlage Gesamt § 2 PLAN'!$K$1</f>
        <v>117.52945460618305</v>
      </c>
      <c r="M226" s="83">
        <f>'bezirksw Umlage § 2 PLAN'!F226*'Umlage Gesamt § 2 PLAN'!$M$1</f>
        <v>2308.5628964931266</v>
      </c>
      <c r="N226" s="83">
        <f>'bezirksw Umlage § 2 PLAN'!G226*'Umlage Gesamt § 2 PLAN'!$N$1</f>
        <v>258337.52203218505</v>
      </c>
      <c r="O226" s="83">
        <f>'bezirksw Umlage § 2 PLAN'!H226*'Umlage Gesamt § 2 PLAN'!$O$1</f>
        <v>9844.6406568487582</v>
      </c>
      <c r="P226" s="83">
        <f>'bezirksw Umlage § 2 PLAN'!I226*'Umlage Gesamt § 2 PLAN'!$P$1</f>
        <v>295415.16879690817</v>
      </c>
      <c r="Q226" s="83">
        <f>'bezirksw Umlage § 2 PLAN'!J226*'Umlage Gesamt § 2 PLAN'!$Q$1</f>
        <v>47553.790994656665</v>
      </c>
      <c r="R226" s="83">
        <f>'bezirksw Umlage § 2 PLAN'!K226*'Umlage Gesamt § 2 PLAN'!$R$1</f>
        <v>80686.603729420545</v>
      </c>
      <c r="S226" s="83">
        <f>'bezirksw Umlage § 2 PLAN'!L226*'Umlage Gesamt § 2 PLAN'!$S$1</f>
        <v>1059.6906882358592</v>
      </c>
      <c r="T226" s="83">
        <f>'bezirksw Umlage § 2 PLAN'!M226*'Umlage Gesamt § 2 PLAN'!$T$1</f>
        <v>1191.2952239029257</v>
      </c>
      <c r="V226" s="83">
        <f t="shared" si="19"/>
        <v>2643.6173348026159</v>
      </c>
      <c r="W226" s="83">
        <f t="shared" si="19"/>
        <v>284087.06801818369</v>
      </c>
      <c r="X226" s="83">
        <f t="shared" si="19"/>
        <v>11076.149377242051</v>
      </c>
      <c r="Y226" s="83">
        <f t="shared" si="19"/>
        <v>333183.40594642336</v>
      </c>
      <c r="Z226" s="83">
        <f t="shared" si="19"/>
        <v>53975.424100156597</v>
      </c>
      <c r="AA226" s="83">
        <f t="shared" si="18"/>
        <v>91313.161588275019</v>
      </c>
      <c r="AB226" s="83">
        <f t="shared" si="18"/>
        <v>1243.4553361035391</v>
      </c>
      <c r="AC226" s="83">
        <f t="shared" si="18"/>
        <v>1308.8246785091087</v>
      </c>
      <c r="AE226" s="83">
        <f t="shared" si="17"/>
        <v>778831.10637969605</v>
      </c>
      <c r="AF226" s="83">
        <f t="shared" si="20"/>
        <v>64902.592198308004</v>
      </c>
    </row>
    <row r="227" spans="1:32" x14ac:dyDescent="0.25">
      <c r="A227" s="82">
        <v>62148</v>
      </c>
      <c r="B227" s="82" t="s">
        <v>230</v>
      </c>
      <c r="C227" s="82" t="s">
        <v>212</v>
      </c>
      <c r="D227" s="83">
        <f>'landesw Umlage § 2 PLAN'!F227*'Umlage Gesamt § 2 PLAN'!$D$1</f>
        <v>249.7619731071874</v>
      </c>
      <c r="E227" s="83">
        <f>'landesw Umlage § 2 PLAN'!G227*'Umlage Gesamt § 2 PLAN'!$E$1</f>
        <v>19194.664140329158</v>
      </c>
      <c r="F227" s="83">
        <f>'landesw Umlage § 2 PLAN'!H227*'Umlage Gesamt § 2 PLAN'!$F$1</f>
        <v>918.01215783335294</v>
      </c>
      <c r="G227" s="83">
        <f>'landesw Umlage § 2 PLAN'!I227*'Umlage Gesamt § 2 PLAN'!$G$1</f>
        <v>28153.841145449256</v>
      </c>
      <c r="H227" s="83">
        <f>'landesw Umlage § 2 PLAN'!J227*'Umlage Gesamt § 2 PLAN'!$H$1</f>
        <v>4786.9228746601393</v>
      </c>
      <c r="I227" s="83">
        <f>'landesw Umlage § 2 PLAN'!K227*'Umlage Gesamt § 2 PLAN'!$I$1</f>
        <v>7921.429340128856</v>
      </c>
      <c r="J227" s="83">
        <f>'landesw Umlage § 2 PLAN'!L227*'Umlage Gesamt § 2 PLAN'!$J$1</f>
        <v>136.98496659335075</v>
      </c>
      <c r="K227" s="83">
        <f>'landesw Umlage § 2 PLAN'!M227*'Umlage Gesamt § 2 PLAN'!$K$1</f>
        <v>87.610803273518485</v>
      </c>
      <c r="M227" s="83">
        <f>'bezirksw Umlage § 2 PLAN'!F227*'Umlage Gesamt § 2 PLAN'!$M$1</f>
        <v>1720.8881845569545</v>
      </c>
      <c r="N227" s="83">
        <f>'bezirksw Umlage § 2 PLAN'!G227*'Umlage Gesamt § 2 PLAN'!$N$1</f>
        <v>192574.34569716206</v>
      </c>
      <c r="O227" s="83">
        <f>'bezirksw Umlage § 2 PLAN'!H227*'Umlage Gesamt § 2 PLAN'!$O$1</f>
        <v>7338.5593320049629</v>
      </c>
      <c r="P227" s="83">
        <f>'bezirksw Umlage § 2 PLAN'!I227*'Umlage Gesamt § 2 PLAN'!$P$1</f>
        <v>220213.39522252482</v>
      </c>
      <c r="Q227" s="83">
        <f>'bezirksw Umlage § 2 PLAN'!J227*'Umlage Gesamt § 2 PLAN'!$Q$1</f>
        <v>35448.354982187593</v>
      </c>
      <c r="R227" s="83">
        <f>'bezirksw Umlage § 2 PLAN'!K227*'Umlage Gesamt § 2 PLAN'!$R$1</f>
        <v>60146.779288931677</v>
      </c>
      <c r="S227" s="83">
        <f>'bezirksw Umlage § 2 PLAN'!L227*'Umlage Gesamt § 2 PLAN'!$S$1</f>
        <v>789.93264053594157</v>
      </c>
      <c r="T227" s="83">
        <f>'bezirksw Umlage § 2 PLAN'!M227*'Umlage Gesamt § 2 PLAN'!$T$1</f>
        <v>888.0355299168607</v>
      </c>
      <c r="V227" s="83">
        <f t="shared" si="19"/>
        <v>1970.6501576641419</v>
      </c>
      <c r="W227" s="83">
        <f t="shared" si="19"/>
        <v>211769.0098374912</v>
      </c>
      <c r="X227" s="83">
        <f t="shared" si="19"/>
        <v>8256.5714898383158</v>
      </c>
      <c r="Y227" s="83">
        <f t="shared" si="19"/>
        <v>248367.23636797408</v>
      </c>
      <c r="Z227" s="83">
        <f t="shared" si="19"/>
        <v>40235.27785684773</v>
      </c>
      <c r="AA227" s="83">
        <f t="shared" si="18"/>
        <v>68068.208629060537</v>
      </c>
      <c r="AB227" s="83">
        <f t="shared" si="18"/>
        <v>926.91760712929226</v>
      </c>
      <c r="AC227" s="83">
        <f t="shared" si="18"/>
        <v>975.64633319037921</v>
      </c>
      <c r="AE227" s="83">
        <f t="shared" si="17"/>
        <v>580569.51827919576</v>
      </c>
      <c r="AF227" s="83">
        <f t="shared" si="20"/>
        <v>48380.793189932978</v>
      </c>
    </row>
    <row r="228" spans="1:32" x14ac:dyDescent="0.25">
      <c r="A228" s="82">
        <v>62202</v>
      </c>
      <c r="B228" s="82" t="s">
        <v>231</v>
      </c>
      <c r="C228" s="82" t="s">
        <v>232</v>
      </c>
      <c r="D228" s="83">
        <f>'landesw Umlage § 2 PLAN'!F228*'Umlage Gesamt § 2 PLAN'!$D$1</f>
        <v>295.88536951032745</v>
      </c>
      <c r="E228" s="83">
        <f>'landesw Umlage § 2 PLAN'!G228*'Umlage Gesamt § 2 PLAN'!$E$1</f>
        <v>22739.331456796888</v>
      </c>
      <c r="F228" s="83">
        <f>'landesw Umlage § 2 PLAN'!H228*'Umlage Gesamt § 2 PLAN'!$F$1</f>
        <v>1087.5409220879433</v>
      </c>
      <c r="G228" s="83">
        <f>'landesw Umlage § 2 PLAN'!I228*'Umlage Gesamt § 2 PLAN'!$G$1</f>
        <v>33352.994400317672</v>
      </c>
      <c r="H228" s="83">
        <f>'landesw Umlage § 2 PLAN'!J228*'Umlage Gesamt § 2 PLAN'!$H$1</f>
        <v>5670.9211012614924</v>
      </c>
      <c r="I228" s="83">
        <f>'landesw Umlage § 2 PLAN'!K228*'Umlage Gesamt § 2 PLAN'!$I$1</f>
        <v>9384.2750287214458</v>
      </c>
      <c r="J228" s="83">
        <f>'landesw Umlage § 2 PLAN'!L228*'Umlage Gesamt § 2 PLAN'!$J$1</f>
        <v>162.2818996566738</v>
      </c>
      <c r="K228" s="83">
        <f>'landesw Umlage § 2 PLAN'!M228*'Umlage Gesamt § 2 PLAN'!$K$1</f>
        <v>103.78983868996207</v>
      </c>
      <c r="M228" s="83">
        <f>'bezirksw Umlage § 2 PLAN'!F228*'Umlage Gesamt § 2 PLAN'!$M$1</f>
        <v>3470.3531097656928</v>
      </c>
      <c r="N228" s="83">
        <f>'bezirksw Umlage § 2 PLAN'!G228*'Umlage Gesamt § 2 PLAN'!$N$1</f>
        <v>188294.23872359566</v>
      </c>
      <c r="O228" s="83">
        <f>'bezirksw Umlage § 2 PLAN'!H228*'Umlage Gesamt § 2 PLAN'!$O$1</f>
        <v>12640.174821846169</v>
      </c>
      <c r="P228" s="83">
        <f>'bezirksw Umlage § 2 PLAN'!I228*'Umlage Gesamt § 2 PLAN'!$P$1</f>
        <v>266935.59590630978</v>
      </c>
      <c r="Q228" s="83">
        <f>'bezirksw Umlage § 2 PLAN'!J228*'Umlage Gesamt § 2 PLAN'!$Q$1</f>
        <v>18919.925523702925</v>
      </c>
      <c r="R228" s="83">
        <f>'bezirksw Umlage § 2 PLAN'!K228*'Umlage Gesamt § 2 PLAN'!$R$1</f>
        <v>75013.072476541653</v>
      </c>
      <c r="S228" s="83">
        <f>'bezirksw Umlage § 2 PLAN'!L228*'Umlage Gesamt § 2 PLAN'!$S$1</f>
        <v>88.357158456050556</v>
      </c>
      <c r="T228" s="83">
        <f>'bezirksw Umlage § 2 PLAN'!M228*'Umlage Gesamt § 2 PLAN'!$T$1</f>
        <v>744.92986438149933</v>
      </c>
      <c r="V228" s="83">
        <f t="shared" si="19"/>
        <v>3766.2384792760204</v>
      </c>
      <c r="W228" s="83">
        <f t="shared" si="19"/>
        <v>211033.57018039253</v>
      </c>
      <c r="X228" s="83">
        <f t="shared" si="19"/>
        <v>13727.715743934112</v>
      </c>
      <c r="Y228" s="83">
        <f t="shared" si="19"/>
        <v>300288.59030662745</v>
      </c>
      <c r="Z228" s="83">
        <f t="shared" si="19"/>
        <v>24590.846624964419</v>
      </c>
      <c r="AA228" s="83">
        <f t="shared" si="18"/>
        <v>84397.347505263097</v>
      </c>
      <c r="AB228" s="83">
        <f t="shared" si="18"/>
        <v>250.63905811272434</v>
      </c>
      <c r="AC228" s="83">
        <f t="shared" si="18"/>
        <v>848.71970307146137</v>
      </c>
      <c r="AE228" s="83">
        <f t="shared" si="17"/>
        <v>638903.66760164185</v>
      </c>
      <c r="AF228" s="83">
        <f t="shared" si="20"/>
        <v>53241.972300136818</v>
      </c>
    </row>
    <row r="229" spans="1:32" x14ac:dyDescent="0.25">
      <c r="A229" s="82">
        <v>62205</v>
      </c>
      <c r="B229" s="82" t="s">
        <v>233</v>
      </c>
      <c r="C229" s="82" t="s">
        <v>232</v>
      </c>
      <c r="D229" s="83">
        <f>'landesw Umlage § 2 PLAN'!F229*'Umlage Gesamt § 2 PLAN'!$D$1</f>
        <v>283.95003857665233</v>
      </c>
      <c r="E229" s="83">
        <f>'landesw Umlage § 2 PLAN'!G229*'Umlage Gesamt § 2 PLAN'!$E$1</f>
        <v>21822.079459523236</v>
      </c>
      <c r="F229" s="83">
        <f>'landesw Umlage § 2 PLAN'!H229*'Umlage Gesamt § 2 PLAN'!$F$1</f>
        <v>1043.6720385722926</v>
      </c>
      <c r="G229" s="83">
        <f>'landesw Umlage § 2 PLAN'!I229*'Umlage Gesamt § 2 PLAN'!$G$1</f>
        <v>32007.611806863992</v>
      </c>
      <c r="H229" s="83">
        <f>'landesw Umlage § 2 PLAN'!J229*'Umlage Gesamt § 2 PLAN'!$H$1</f>
        <v>5442.1692702590644</v>
      </c>
      <c r="I229" s="83">
        <f>'landesw Umlage § 2 PLAN'!K229*'Umlage Gesamt § 2 PLAN'!$I$1</f>
        <v>9005.7350954162794</v>
      </c>
      <c r="J229" s="83">
        <f>'landesw Umlage § 2 PLAN'!L229*'Umlage Gesamt § 2 PLAN'!$J$1</f>
        <v>155.73582345103614</v>
      </c>
      <c r="K229" s="83">
        <f>'landesw Umlage § 2 PLAN'!M229*'Umlage Gesamt § 2 PLAN'!$K$1</f>
        <v>99.603196834815463</v>
      </c>
      <c r="M229" s="83">
        <f>'bezirksw Umlage § 2 PLAN'!F229*'Umlage Gesamt § 2 PLAN'!$M$1</f>
        <v>3330.3670979858289</v>
      </c>
      <c r="N229" s="83">
        <f>'bezirksw Umlage § 2 PLAN'!G229*'Umlage Gesamt § 2 PLAN'!$N$1</f>
        <v>180698.88496957338</v>
      </c>
      <c r="O229" s="83">
        <f>'bezirksw Umlage § 2 PLAN'!H229*'Umlage Gesamt § 2 PLAN'!$O$1</f>
        <v>12130.299427169122</v>
      </c>
      <c r="P229" s="83">
        <f>'bezirksw Umlage § 2 PLAN'!I229*'Umlage Gesamt § 2 PLAN'!$P$1</f>
        <v>256168.0318311</v>
      </c>
      <c r="Q229" s="83">
        <f>'bezirksw Umlage § 2 PLAN'!J229*'Umlage Gesamt § 2 PLAN'!$Q$1</f>
        <v>18156.739521165549</v>
      </c>
      <c r="R229" s="83">
        <f>'bezirksw Umlage § 2 PLAN'!K229*'Umlage Gesamt § 2 PLAN'!$R$1</f>
        <v>71987.218762175995</v>
      </c>
      <c r="S229" s="83">
        <f>'bezirksw Umlage § 2 PLAN'!L229*'Umlage Gesamt § 2 PLAN'!$S$1</f>
        <v>84.793035200218796</v>
      </c>
      <c r="T229" s="83">
        <f>'bezirksw Umlage § 2 PLAN'!M229*'Umlage Gesamt § 2 PLAN'!$T$1</f>
        <v>714.88111790753567</v>
      </c>
      <c r="V229" s="83">
        <f t="shared" si="19"/>
        <v>3614.3171365624812</v>
      </c>
      <c r="W229" s="83">
        <f t="shared" si="19"/>
        <v>202520.96442909661</v>
      </c>
      <c r="X229" s="83">
        <f t="shared" si="19"/>
        <v>13173.971465741415</v>
      </c>
      <c r="Y229" s="83">
        <f t="shared" si="19"/>
        <v>288175.64363796398</v>
      </c>
      <c r="Z229" s="83">
        <f t="shared" si="19"/>
        <v>23598.908791424612</v>
      </c>
      <c r="AA229" s="83">
        <f t="shared" si="18"/>
        <v>80992.953857592278</v>
      </c>
      <c r="AB229" s="83">
        <f t="shared" si="18"/>
        <v>240.52885865125495</v>
      </c>
      <c r="AC229" s="83">
        <f t="shared" si="18"/>
        <v>814.4843147423511</v>
      </c>
      <c r="AE229" s="83">
        <f t="shared" si="17"/>
        <v>613131.7724917751</v>
      </c>
      <c r="AF229" s="83">
        <f t="shared" si="20"/>
        <v>51094.314374314592</v>
      </c>
    </row>
    <row r="230" spans="1:32" x14ac:dyDescent="0.25">
      <c r="A230" s="82">
        <v>62206</v>
      </c>
      <c r="B230" s="82" t="s">
        <v>234</v>
      </c>
      <c r="C230" s="82" t="s">
        <v>232</v>
      </c>
      <c r="D230" s="83">
        <f>'landesw Umlage § 2 PLAN'!F230*'Umlage Gesamt § 2 PLAN'!$D$1</f>
        <v>157.01887405059861</v>
      </c>
      <c r="E230" s="83">
        <f>'landesw Umlage § 2 PLAN'!G230*'Umlage Gesamt § 2 PLAN'!$E$1</f>
        <v>12067.187464924595</v>
      </c>
      <c r="F230" s="83">
        <f>'landesw Umlage § 2 PLAN'!H230*'Umlage Gesamt § 2 PLAN'!$F$1</f>
        <v>577.13043180473426</v>
      </c>
      <c r="G230" s="83">
        <f>'landesw Umlage § 2 PLAN'!I230*'Umlage Gesamt § 2 PLAN'!$G$1</f>
        <v>17699.58966075546</v>
      </c>
      <c r="H230" s="83">
        <f>'landesw Umlage § 2 PLAN'!J230*'Umlage Gesamt § 2 PLAN'!$H$1</f>
        <v>3009.414245873284</v>
      </c>
      <c r="I230" s="83">
        <f>'landesw Umlage § 2 PLAN'!K230*'Umlage Gesamt § 2 PLAN'!$I$1</f>
        <v>4979.9971564310808</v>
      </c>
      <c r="J230" s="83">
        <f>'landesw Umlage § 2 PLAN'!L230*'Umlage Gesamt § 2 PLAN'!$J$1</f>
        <v>86.118895317646832</v>
      </c>
      <c r="K230" s="83">
        <f>'landesw Umlage § 2 PLAN'!M230*'Umlage Gesamt § 2 PLAN'!$K$1</f>
        <v>55.078639528414655</v>
      </c>
      <c r="M230" s="83">
        <f>'bezirksw Umlage § 2 PLAN'!F230*'Umlage Gesamt § 2 PLAN'!$M$1</f>
        <v>1841.6285291672157</v>
      </c>
      <c r="N230" s="83">
        <f>'bezirksw Umlage § 2 PLAN'!G230*'Umlage Gesamt § 2 PLAN'!$N$1</f>
        <v>99922.985051687923</v>
      </c>
      <c r="O230" s="83">
        <f>'bezirksw Umlage § 2 PLAN'!H230*'Umlage Gesamt § 2 PLAN'!$O$1</f>
        <v>6707.8207402199259</v>
      </c>
      <c r="P230" s="83">
        <f>'bezirksw Umlage § 2 PLAN'!I230*'Umlage Gesamt § 2 PLAN'!$P$1</f>
        <v>141655.96218089247</v>
      </c>
      <c r="Q230" s="83">
        <f>'bezirksw Umlage § 2 PLAN'!J230*'Umlage Gesamt § 2 PLAN'!$Q$1</f>
        <v>10040.325440117185</v>
      </c>
      <c r="R230" s="83">
        <f>'bezirksw Umlage § 2 PLAN'!K230*'Umlage Gesamt § 2 PLAN'!$R$1</f>
        <v>39807.538300508662</v>
      </c>
      <c r="S230" s="83">
        <f>'bezirksw Umlage § 2 PLAN'!L230*'Umlage Gesamt § 2 PLAN'!$S$1</f>
        <v>46.888906869709693</v>
      </c>
      <c r="T230" s="83">
        <f>'bezirksw Umlage § 2 PLAN'!M230*'Umlage Gesamt § 2 PLAN'!$T$1</f>
        <v>395.31541808039799</v>
      </c>
      <c r="V230" s="83">
        <f t="shared" si="19"/>
        <v>1998.6474032178144</v>
      </c>
      <c r="W230" s="83">
        <f t="shared" si="19"/>
        <v>111990.17251661251</v>
      </c>
      <c r="X230" s="83">
        <f t="shared" si="19"/>
        <v>7284.9511720246601</v>
      </c>
      <c r="Y230" s="83">
        <f t="shared" si="19"/>
        <v>159355.55184164795</v>
      </c>
      <c r="Z230" s="83">
        <f t="shared" si="19"/>
        <v>13049.739685990469</v>
      </c>
      <c r="AA230" s="83">
        <f t="shared" si="18"/>
        <v>44787.535456939746</v>
      </c>
      <c r="AB230" s="83">
        <f t="shared" si="18"/>
        <v>133.00780218735653</v>
      </c>
      <c r="AC230" s="83">
        <f t="shared" si="18"/>
        <v>450.39405760881266</v>
      </c>
      <c r="AE230" s="83">
        <f t="shared" si="17"/>
        <v>339049.99993622932</v>
      </c>
      <c r="AF230" s="83">
        <f t="shared" si="20"/>
        <v>28254.166661352443</v>
      </c>
    </row>
    <row r="231" spans="1:32" x14ac:dyDescent="0.25">
      <c r="A231" s="82">
        <v>62209</v>
      </c>
      <c r="B231" s="82" t="s">
        <v>235</v>
      </c>
      <c r="C231" s="82" t="s">
        <v>232</v>
      </c>
      <c r="D231" s="83">
        <f>'landesw Umlage § 2 PLAN'!F231*'Umlage Gesamt § 2 PLAN'!$D$1</f>
        <v>184.09954976560616</v>
      </c>
      <c r="E231" s="83">
        <f>'landesw Umlage § 2 PLAN'!G231*'Umlage Gesamt § 2 PLAN'!$E$1</f>
        <v>14148.38689082623</v>
      </c>
      <c r="F231" s="83">
        <f>'landesw Umlage § 2 PLAN'!H231*'Umlage Gesamt § 2 PLAN'!$F$1</f>
        <v>676.66675929062546</v>
      </c>
      <c r="G231" s="83">
        <f>'landesw Umlage § 2 PLAN'!I231*'Umlage Gesamt § 2 PLAN'!$G$1</f>
        <v>20752.196239357989</v>
      </c>
      <c r="H231" s="83">
        <f>'landesw Umlage § 2 PLAN'!J231*'Umlage Gesamt § 2 PLAN'!$H$1</f>
        <v>3528.4408391881516</v>
      </c>
      <c r="I231" s="83">
        <f>'landesw Umlage § 2 PLAN'!K231*'Umlage Gesamt § 2 PLAN'!$I$1</f>
        <v>5838.8855472083023</v>
      </c>
      <c r="J231" s="83">
        <f>'landesw Umlage § 2 PLAN'!L231*'Umlage Gesamt § 2 PLAN'!$J$1</f>
        <v>100.97161854046368</v>
      </c>
      <c r="K231" s="83">
        <f>'landesw Umlage § 2 PLAN'!M231*'Umlage Gesamt § 2 PLAN'!$K$1</f>
        <v>64.577922878339479</v>
      </c>
      <c r="M231" s="83">
        <f>'bezirksw Umlage § 2 PLAN'!F231*'Umlage Gesamt § 2 PLAN'!$M$1</f>
        <v>2159.249867923043</v>
      </c>
      <c r="N231" s="83">
        <f>'bezirksw Umlage § 2 PLAN'!G231*'Umlage Gesamt § 2 PLAN'!$N$1</f>
        <v>117156.46714753026</v>
      </c>
      <c r="O231" s="83">
        <f>'bezirksw Umlage § 2 PLAN'!H231*'Umlage Gesamt § 2 PLAN'!$O$1</f>
        <v>7864.7027986262365</v>
      </c>
      <c r="P231" s="83">
        <f>'bezirksw Umlage § 2 PLAN'!I231*'Umlage Gesamt § 2 PLAN'!$P$1</f>
        <v>166087.03263731382</v>
      </c>
      <c r="Q231" s="83">
        <f>'bezirksw Umlage § 2 PLAN'!J231*'Umlage Gesamt § 2 PLAN'!$Q$1</f>
        <v>11771.956742156304</v>
      </c>
      <c r="R231" s="83">
        <f>'bezirksw Umlage § 2 PLAN'!K231*'Umlage Gesamt § 2 PLAN'!$R$1</f>
        <v>46673.050757192264</v>
      </c>
      <c r="S231" s="83">
        <f>'bezirksw Umlage § 2 PLAN'!L231*'Umlage Gesamt § 2 PLAN'!$S$1</f>
        <v>54.975726299841497</v>
      </c>
      <c r="T231" s="83">
        <f>'bezirksw Umlage § 2 PLAN'!M231*'Umlage Gesamt § 2 PLAN'!$T$1</f>
        <v>463.49453799134653</v>
      </c>
      <c r="V231" s="83">
        <f t="shared" si="19"/>
        <v>2343.3494176886493</v>
      </c>
      <c r="W231" s="83">
        <f t="shared" si="19"/>
        <v>131304.85403835648</v>
      </c>
      <c r="X231" s="83">
        <f t="shared" si="19"/>
        <v>8541.3695579168616</v>
      </c>
      <c r="Y231" s="83">
        <f t="shared" si="19"/>
        <v>186839.22887667181</v>
      </c>
      <c r="Z231" s="83">
        <f t="shared" si="19"/>
        <v>15300.397581344456</v>
      </c>
      <c r="AA231" s="83">
        <f t="shared" si="18"/>
        <v>52511.936304400566</v>
      </c>
      <c r="AB231" s="83">
        <f t="shared" si="18"/>
        <v>155.94734484030516</v>
      </c>
      <c r="AC231" s="83">
        <f t="shared" si="18"/>
        <v>528.07246086968598</v>
      </c>
      <c r="AE231" s="83">
        <f t="shared" si="17"/>
        <v>397525.1555820888</v>
      </c>
      <c r="AF231" s="83">
        <f t="shared" si="20"/>
        <v>33127.0962985074</v>
      </c>
    </row>
    <row r="232" spans="1:32" x14ac:dyDescent="0.25">
      <c r="A232" s="82">
        <v>62211</v>
      </c>
      <c r="B232" s="82" t="s">
        <v>236</v>
      </c>
      <c r="C232" s="82" t="s">
        <v>232</v>
      </c>
      <c r="D232" s="83">
        <f>'landesw Umlage § 2 PLAN'!F232*'Umlage Gesamt § 2 PLAN'!$D$1</f>
        <v>354.53951884670408</v>
      </c>
      <c r="E232" s="83">
        <f>'landesw Umlage § 2 PLAN'!G232*'Umlage Gesamt § 2 PLAN'!$E$1</f>
        <v>27247.010039498076</v>
      </c>
      <c r="F232" s="83">
        <f>'landesw Umlage § 2 PLAN'!H232*'Umlage Gesamt § 2 PLAN'!$F$1</f>
        <v>1303.1270720862808</v>
      </c>
      <c r="G232" s="83">
        <f>'landesw Umlage § 2 PLAN'!I232*'Umlage Gesamt § 2 PLAN'!$G$1</f>
        <v>39964.647817345729</v>
      </c>
      <c r="H232" s="83">
        <f>'landesw Umlage § 2 PLAN'!J232*'Umlage Gesamt § 2 PLAN'!$H$1</f>
        <v>6795.0829809065453</v>
      </c>
      <c r="I232" s="83">
        <f>'landesw Umlage § 2 PLAN'!K232*'Umlage Gesamt § 2 PLAN'!$I$1</f>
        <v>11244.545003743127</v>
      </c>
      <c r="J232" s="83">
        <f>'landesw Umlage § 2 PLAN'!L232*'Umlage Gesamt § 2 PLAN'!$J$1</f>
        <v>194.45147530283026</v>
      </c>
      <c r="K232" s="83">
        <f>'landesw Umlage § 2 PLAN'!M232*'Umlage Gesamt § 2 PLAN'!$K$1</f>
        <v>124.36437641784723</v>
      </c>
      <c r="M232" s="83">
        <f>'bezirksw Umlage § 2 PLAN'!F232*'Umlage Gesamt § 2 PLAN'!$M$1</f>
        <v>4158.2905021653914</v>
      </c>
      <c r="N232" s="83">
        <f>'bezirksw Umlage § 2 PLAN'!G232*'Umlage Gesamt § 2 PLAN'!$N$1</f>
        <v>225620.31001786306</v>
      </c>
      <c r="O232" s="83">
        <f>'bezirksw Umlage § 2 PLAN'!H232*'Umlage Gesamt § 2 PLAN'!$O$1</f>
        <v>15145.8705338898</v>
      </c>
      <c r="P232" s="83">
        <f>'bezirksw Umlage § 2 PLAN'!I232*'Umlage Gesamt § 2 PLAN'!$P$1</f>
        <v>319850.95407827542</v>
      </c>
      <c r="Q232" s="83">
        <f>'bezirksw Umlage § 2 PLAN'!J232*'Umlage Gesamt § 2 PLAN'!$Q$1</f>
        <v>22670.473037886997</v>
      </c>
      <c r="R232" s="83">
        <f>'bezirksw Umlage § 2 PLAN'!K232*'Umlage Gesamt § 2 PLAN'!$R$1</f>
        <v>89883.114758459706</v>
      </c>
      <c r="S232" s="83">
        <f>'bezirksw Umlage § 2 PLAN'!L232*'Umlage Gesamt § 2 PLAN'!$S$1</f>
        <v>105.87243464424408</v>
      </c>
      <c r="T232" s="83">
        <f>'bezirksw Umlage § 2 PLAN'!M232*'Umlage Gesamt § 2 PLAN'!$T$1</f>
        <v>892.59930671610664</v>
      </c>
      <c r="V232" s="83">
        <f t="shared" si="19"/>
        <v>4512.8300210120951</v>
      </c>
      <c r="W232" s="83">
        <f t="shared" si="19"/>
        <v>252867.32005736112</v>
      </c>
      <c r="X232" s="83">
        <f t="shared" si="19"/>
        <v>16448.997605976081</v>
      </c>
      <c r="Y232" s="83">
        <f t="shared" si="19"/>
        <v>359815.60189562116</v>
      </c>
      <c r="Z232" s="83">
        <f t="shared" si="19"/>
        <v>29465.556018793541</v>
      </c>
      <c r="AA232" s="83">
        <f t="shared" si="18"/>
        <v>101127.65976220283</v>
      </c>
      <c r="AB232" s="83">
        <f t="shared" si="18"/>
        <v>300.32390994707436</v>
      </c>
      <c r="AC232" s="83">
        <f t="shared" si="18"/>
        <v>1016.9636831339539</v>
      </c>
      <c r="AE232" s="83">
        <f t="shared" si="17"/>
        <v>765555.25295404787</v>
      </c>
      <c r="AF232" s="83">
        <f t="shared" si="20"/>
        <v>63796.271079503989</v>
      </c>
    </row>
    <row r="233" spans="1:32" x14ac:dyDescent="0.25">
      <c r="A233" s="82">
        <v>62214</v>
      </c>
      <c r="B233" s="82" t="s">
        <v>237</v>
      </c>
      <c r="C233" s="82" t="s">
        <v>232</v>
      </c>
      <c r="D233" s="83">
        <f>'landesw Umlage § 2 PLAN'!F233*'Umlage Gesamt § 2 PLAN'!$D$1</f>
        <v>296.57149128724461</v>
      </c>
      <c r="E233" s="83">
        <f>'landesw Umlage § 2 PLAN'!G233*'Umlage Gesamt § 2 PLAN'!$E$1</f>
        <v>22792.061169424673</v>
      </c>
      <c r="F233" s="83">
        <f>'landesw Umlage § 2 PLAN'!H233*'Umlage Gesamt § 2 PLAN'!$F$1</f>
        <v>1090.0627957147738</v>
      </c>
      <c r="G233" s="83">
        <f>'landesw Umlage § 2 PLAN'!I233*'Umlage Gesamt § 2 PLAN'!$G$1</f>
        <v>33430.335891792311</v>
      </c>
      <c r="H233" s="83">
        <f>'landesw Umlage § 2 PLAN'!J233*'Umlage Gesamt § 2 PLAN'!$H$1</f>
        <v>5684.0712697513836</v>
      </c>
      <c r="I233" s="83">
        <f>'landesw Umlage § 2 PLAN'!K233*'Umlage Gesamt § 2 PLAN'!$I$1</f>
        <v>9406.0360082130701</v>
      </c>
      <c r="J233" s="83">
        <f>'landesw Umlage § 2 PLAN'!L233*'Umlage Gesamt § 2 PLAN'!$J$1</f>
        <v>162.65821142071337</v>
      </c>
      <c r="K233" s="83">
        <f>'landesw Umlage § 2 PLAN'!M233*'Umlage Gesamt § 2 PLAN'!$K$1</f>
        <v>104.03051455935619</v>
      </c>
      <c r="M233" s="83">
        <f>'bezirksw Umlage § 2 PLAN'!F233*'Umlage Gesamt § 2 PLAN'!$M$1</f>
        <v>3478.4004317611766</v>
      </c>
      <c r="N233" s="83">
        <f>'bezirksw Umlage § 2 PLAN'!G233*'Umlage Gesamt § 2 PLAN'!$N$1</f>
        <v>188730.86990231901</v>
      </c>
      <c r="O233" s="83">
        <f>'bezirksw Umlage § 2 PLAN'!H233*'Umlage Gesamt § 2 PLAN'!$O$1</f>
        <v>12669.485832470522</v>
      </c>
      <c r="P233" s="83">
        <f>'bezirksw Umlage § 2 PLAN'!I233*'Umlage Gesamt § 2 PLAN'!$P$1</f>
        <v>267554.58671916672</v>
      </c>
      <c r="Q233" s="83">
        <f>'bezirksw Umlage § 2 PLAN'!J233*'Umlage Gesamt § 2 PLAN'!$Q$1</f>
        <v>18963.79850377269</v>
      </c>
      <c r="R233" s="83">
        <f>'bezirksw Umlage § 2 PLAN'!K233*'Umlage Gesamt § 2 PLAN'!$R$1</f>
        <v>75187.018564733822</v>
      </c>
      <c r="S233" s="83">
        <f>'bezirksw Umlage § 2 PLAN'!L233*'Umlage Gesamt § 2 PLAN'!$S$1</f>
        <v>88.562047838258053</v>
      </c>
      <c r="T233" s="83">
        <f>'bezirksw Umlage § 2 PLAN'!M233*'Umlage Gesamt § 2 PLAN'!$T$1</f>
        <v>746.65726510791558</v>
      </c>
      <c r="V233" s="83">
        <f t="shared" si="19"/>
        <v>3774.9719230484211</v>
      </c>
      <c r="W233" s="83">
        <f t="shared" si="19"/>
        <v>211522.93107174369</v>
      </c>
      <c r="X233" s="83">
        <f t="shared" si="19"/>
        <v>13759.548628185295</v>
      </c>
      <c r="Y233" s="83">
        <f t="shared" si="19"/>
        <v>300984.92261095904</v>
      </c>
      <c r="Z233" s="83">
        <f t="shared" si="19"/>
        <v>24647.869773524075</v>
      </c>
      <c r="AA233" s="83">
        <f t="shared" si="18"/>
        <v>84593.054572946887</v>
      </c>
      <c r="AB233" s="83">
        <f t="shared" si="18"/>
        <v>251.22025925897142</v>
      </c>
      <c r="AC233" s="83">
        <f t="shared" si="18"/>
        <v>850.6877796672718</v>
      </c>
      <c r="AE233" s="83">
        <f t="shared" si="17"/>
        <v>640385.20661933371</v>
      </c>
      <c r="AF233" s="83">
        <f t="shared" si="20"/>
        <v>53365.433884944476</v>
      </c>
    </row>
    <row r="234" spans="1:32" x14ac:dyDescent="0.25">
      <c r="A234" s="82">
        <v>62216</v>
      </c>
      <c r="B234" s="82" t="s">
        <v>238</v>
      </c>
      <c r="C234" s="82" t="s">
        <v>232</v>
      </c>
      <c r="D234" s="83">
        <f>'landesw Umlage § 2 PLAN'!F234*'Umlage Gesamt § 2 PLAN'!$D$1</f>
        <v>173.85627145443129</v>
      </c>
      <c r="E234" s="83">
        <f>'landesw Umlage § 2 PLAN'!G234*'Umlage Gesamt § 2 PLAN'!$E$1</f>
        <v>13361.172230272039</v>
      </c>
      <c r="F234" s="83">
        <f>'landesw Umlage § 2 PLAN'!H234*'Umlage Gesamt § 2 PLAN'!$F$1</f>
        <v>639.01709665886187</v>
      </c>
      <c r="G234" s="83">
        <f>'landesw Umlage § 2 PLAN'!I234*'Umlage Gesamt § 2 PLAN'!$G$1</f>
        <v>19597.546366946553</v>
      </c>
      <c r="H234" s="83">
        <f>'landesw Umlage § 2 PLAN'!J234*'Umlage Gesamt § 2 PLAN'!$H$1</f>
        <v>3332.1187864382327</v>
      </c>
      <c r="I234" s="83">
        <f>'landesw Umlage § 2 PLAN'!K234*'Umlage Gesamt § 2 PLAN'!$I$1</f>
        <v>5514.0106099078048</v>
      </c>
      <c r="J234" s="83">
        <f>'landesw Umlage § 2 PLAN'!L234*'Umlage Gesamt § 2 PLAN'!$J$1</f>
        <v>95.353569003913535</v>
      </c>
      <c r="K234" s="83">
        <f>'landesw Umlage § 2 PLAN'!M234*'Umlage Gesamt § 2 PLAN'!$K$1</f>
        <v>60.984814488652376</v>
      </c>
      <c r="M234" s="83">
        <f>'bezirksw Umlage § 2 PLAN'!F234*'Umlage Gesamt § 2 PLAN'!$M$1</f>
        <v>2039.1094473263415</v>
      </c>
      <c r="N234" s="83">
        <f>'bezirksw Umlage § 2 PLAN'!G234*'Umlage Gesamt § 2 PLAN'!$N$1</f>
        <v>110637.89444882414</v>
      </c>
      <c r="O234" s="83">
        <f>'bezirksw Umlage § 2 PLAN'!H234*'Umlage Gesamt § 2 PLAN'!$O$1</f>
        <v>7427.1116165534222</v>
      </c>
      <c r="P234" s="83">
        <f>'bezirksw Umlage § 2 PLAN'!I234*'Umlage Gesamt § 2 PLAN'!$P$1</f>
        <v>156845.96875993206</v>
      </c>
      <c r="Q234" s="83">
        <f>'bezirksw Umlage § 2 PLAN'!J234*'Umlage Gesamt § 2 PLAN'!$Q$1</f>
        <v>11116.966388673396</v>
      </c>
      <c r="R234" s="83">
        <f>'bezirksw Umlage § 2 PLAN'!K234*'Umlage Gesamt § 2 PLAN'!$R$1</f>
        <v>44076.167445167848</v>
      </c>
      <c r="S234" s="83">
        <f>'bezirksw Umlage § 2 PLAN'!L234*'Umlage Gesamt § 2 PLAN'!$S$1</f>
        <v>51.916883051364103</v>
      </c>
      <c r="T234" s="83">
        <f>'bezirksw Umlage § 2 PLAN'!M234*'Umlage Gesamt § 2 PLAN'!$T$1</f>
        <v>437.70575385580958</v>
      </c>
      <c r="V234" s="83">
        <f t="shared" si="19"/>
        <v>2212.9657187807729</v>
      </c>
      <c r="W234" s="83">
        <f t="shared" si="19"/>
        <v>123999.06667909618</v>
      </c>
      <c r="X234" s="83">
        <f t="shared" si="19"/>
        <v>8066.1287132122843</v>
      </c>
      <c r="Y234" s="83">
        <f t="shared" si="19"/>
        <v>176443.51512687863</v>
      </c>
      <c r="Z234" s="83">
        <f t="shared" si="19"/>
        <v>14449.085175111628</v>
      </c>
      <c r="AA234" s="83">
        <f t="shared" si="18"/>
        <v>49590.178055075652</v>
      </c>
      <c r="AB234" s="83">
        <f t="shared" si="18"/>
        <v>147.27045205527764</v>
      </c>
      <c r="AC234" s="83">
        <f t="shared" si="18"/>
        <v>498.69056834446195</v>
      </c>
      <c r="AE234" s="83">
        <f t="shared" si="17"/>
        <v>375406.90048855491</v>
      </c>
      <c r="AF234" s="83">
        <f t="shared" si="20"/>
        <v>31283.908374046241</v>
      </c>
    </row>
    <row r="235" spans="1:32" x14ac:dyDescent="0.25">
      <c r="A235" s="82">
        <v>62219</v>
      </c>
      <c r="B235" s="82" t="s">
        <v>239</v>
      </c>
      <c r="C235" s="82" t="s">
        <v>232</v>
      </c>
      <c r="D235" s="83">
        <f>'landesw Umlage § 2 PLAN'!F235*'Umlage Gesamt § 2 PLAN'!$D$1</f>
        <v>1346.5262794543696</v>
      </c>
      <c r="E235" s="83">
        <f>'landesw Umlage § 2 PLAN'!G235*'Umlage Gesamt § 2 PLAN'!$E$1</f>
        <v>103483.00571425079</v>
      </c>
      <c r="F235" s="83">
        <f>'landesw Umlage § 2 PLAN'!H235*'Umlage Gesamt § 2 PLAN'!$F$1</f>
        <v>4949.2221734280101</v>
      </c>
      <c r="G235" s="83">
        <f>'landesw Umlage § 2 PLAN'!I235*'Umlage Gesamt § 2 PLAN'!$G$1</f>
        <v>151784.06263495443</v>
      </c>
      <c r="H235" s="83">
        <f>'landesw Umlage § 2 PLAN'!J235*'Umlage Gesamt § 2 PLAN'!$H$1</f>
        <v>25807.441254017085</v>
      </c>
      <c r="I235" s="83">
        <f>'landesw Umlage § 2 PLAN'!K235*'Umlage Gesamt § 2 PLAN'!$I$1</f>
        <v>42706.312112399966</v>
      </c>
      <c r="J235" s="83">
        <f>'landesw Umlage § 2 PLAN'!L235*'Umlage Gesamt § 2 PLAN'!$J$1</f>
        <v>738.51857876285192</v>
      </c>
      <c r="K235" s="83">
        <f>'landesw Umlage § 2 PLAN'!M235*'Umlage Gesamt § 2 PLAN'!$K$1</f>
        <v>472.3307055284659</v>
      </c>
      <c r="M235" s="83">
        <f>'bezirksw Umlage § 2 PLAN'!F235*'Umlage Gesamt § 2 PLAN'!$M$1</f>
        <v>15793.013588401162</v>
      </c>
      <c r="N235" s="83">
        <f>'bezirksw Umlage § 2 PLAN'!G235*'Umlage Gesamt § 2 PLAN'!$N$1</f>
        <v>856896.51073581236</v>
      </c>
      <c r="O235" s="83">
        <f>'bezirksw Umlage § 2 PLAN'!H235*'Umlage Gesamt § 2 PLAN'!$O$1</f>
        <v>57523.383473407077</v>
      </c>
      <c r="P235" s="83">
        <f>'bezirksw Umlage § 2 PLAN'!I235*'Umlage Gesamt § 2 PLAN'!$P$1</f>
        <v>1214780.5597975426</v>
      </c>
      <c r="Q235" s="83">
        <f>'bezirksw Umlage § 2 PLAN'!J235*'Umlage Gesamt § 2 PLAN'!$Q$1</f>
        <v>86101.509395841393</v>
      </c>
      <c r="R235" s="83">
        <f>'bezirksw Umlage § 2 PLAN'!K235*'Umlage Gesamt § 2 PLAN'!$R$1</f>
        <v>341372.31441838184</v>
      </c>
      <c r="S235" s="83">
        <f>'bezirksw Umlage § 2 PLAN'!L235*'Umlage Gesamt § 2 PLAN'!$S$1</f>
        <v>402.09908328986603</v>
      </c>
      <c r="T235" s="83">
        <f>'bezirksw Umlage § 2 PLAN'!M235*'Umlage Gesamt § 2 PLAN'!$T$1</f>
        <v>3390.0548729397647</v>
      </c>
      <c r="V235" s="83">
        <f t="shared" si="19"/>
        <v>17139.539867855532</v>
      </c>
      <c r="W235" s="83">
        <f t="shared" si="19"/>
        <v>960379.51645006309</v>
      </c>
      <c r="X235" s="83">
        <f t="shared" si="19"/>
        <v>62472.605646835087</v>
      </c>
      <c r="Y235" s="83">
        <f t="shared" si="19"/>
        <v>1366564.6224324971</v>
      </c>
      <c r="Z235" s="83">
        <f t="shared" si="19"/>
        <v>111908.95064985848</v>
      </c>
      <c r="AA235" s="83">
        <f t="shared" si="18"/>
        <v>384078.6265307818</v>
      </c>
      <c r="AB235" s="83">
        <f t="shared" si="18"/>
        <v>1140.6176620527181</v>
      </c>
      <c r="AC235" s="83">
        <f t="shared" si="18"/>
        <v>3862.3855784682305</v>
      </c>
      <c r="AE235" s="83">
        <f t="shared" si="17"/>
        <v>2907546.8648184123</v>
      </c>
      <c r="AF235" s="83">
        <f t="shared" si="20"/>
        <v>242295.57206820103</v>
      </c>
    </row>
    <row r="236" spans="1:32" x14ac:dyDescent="0.25">
      <c r="A236" s="82">
        <v>62220</v>
      </c>
      <c r="B236" s="82" t="s">
        <v>240</v>
      </c>
      <c r="C236" s="82" t="s">
        <v>232</v>
      </c>
      <c r="D236" s="83">
        <f>'landesw Umlage § 2 PLAN'!F236*'Umlage Gesamt § 2 PLAN'!$D$1</f>
        <v>355.84382035983208</v>
      </c>
      <c r="E236" s="83">
        <f>'landesw Umlage § 2 PLAN'!G236*'Umlage Gesamt § 2 PLAN'!$E$1</f>
        <v>27347.247994743055</v>
      </c>
      <c r="F236" s="83">
        <f>'landesw Umlage § 2 PLAN'!H236*'Umlage Gesamt § 2 PLAN'!$F$1</f>
        <v>1307.9210950980148</v>
      </c>
      <c r="G236" s="83">
        <f>'landesw Umlage § 2 PLAN'!I236*'Umlage Gesamt § 2 PLAN'!$G$1</f>
        <v>40111.672190790341</v>
      </c>
      <c r="H236" s="83">
        <f>'landesw Umlage § 2 PLAN'!J236*'Umlage Gesamt § 2 PLAN'!$H$1</f>
        <v>6820.081144842281</v>
      </c>
      <c r="I236" s="83">
        <f>'landesw Umlage § 2 PLAN'!K236*'Umlage Gesamt § 2 PLAN'!$I$1</f>
        <v>11285.912118784425</v>
      </c>
      <c r="J236" s="83">
        <f>'landesw Umlage § 2 PLAN'!L236*'Umlage Gesamt § 2 PLAN'!$J$1</f>
        <v>195.16683519921776</v>
      </c>
      <c r="K236" s="83">
        <f>'landesw Umlage § 2 PLAN'!M236*'Umlage Gesamt § 2 PLAN'!$K$1</f>
        <v>124.82189563846521</v>
      </c>
      <c r="M236" s="83">
        <f>'bezirksw Umlage § 2 PLAN'!F236*'Umlage Gesamt § 2 PLAN'!$M$1</f>
        <v>4173.5882737978545</v>
      </c>
      <c r="N236" s="83">
        <f>'bezirksw Umlage § 2 PLAN'!G236*'Umlage Gesamt § 2 PLAN'!$N$1</f>
        <v>226450.3357162844</v>
      </c>
      <c r="O236" s="83">
        <f>'bezirksw Umlage § 2 PLAN'!H236*'Umlage Gesamt § 2 PLAN'!$O$1</f>
        <v>15201.590082219005</v>
      </c>
      <c r="P236" s="83">
        <f>'bezirksw Umlage § 2 PLAN'!I236*'Umlage Gesamt § 2 PLAN'!$P$1</f>
        <v>321027.64119269582</v>
      </c>
      <c r="Q236" s="83">
        <f>'bezirksw Umlage § 2 PLAN'!J236*'Umlage Gesamt § 2 PLAN'!$Q$1</f>
        <v>22753.87455087723</v>
      </c>
      <c r="R236" s="83">
        <f>'bezirksw Umlage § 2 PLAN'!K236*'Umlage Gesamt § 2 PLAN'!$R$1</f>
        <v>90213.782219637156</v>
      </c>
      <c r="S236" s="83">
        <f>'bezirksw Umlage § 2 PLAN'!L236*'Umlage Gesamt § 2 PLAN'!$S$1</f>
        <v>106.2619245864492</v>
      </c>
      <c r="T236" s="83">
        <f>'bezirksw Umlage § 2 PLAN'!M236*'Umlage Gesamt § 2 PLAN'!$T$1</f>
        <v>895.88305525323437</v>
      </c>
      <c r="V236" s="83">
        <f t="shared" si="19"/>
        <v>4529.4320941576862</v>
      </c>
      <c r="W236" s="83">
        <f t="shared" si="19"/>
        <v>253797.58371102746</v>
      </c>
      <c r="X236" s="83">
        <f t="shared" si="19"/>
        <v>16509.511177317021</v>
      </c>
      <c r="Y236" s="83">
        <f t="shared" si="19"/>
        <v>361139.31338348618</v>
      </c>
      <c r="Z236" s="83">
        <f t="shared" si="19"/>
        <v>29573.955695719509</v>
      </c>
      <c r="AA236" s="83">
        <f t="shared" si="18"/>
        <v>101499.69433842158</v>
      </c>
      <c r="AB236" s="83">
        <f t="shared" si="18"/>
        <v>301.42875978566695</v>
      </c>
      <c r="AC236" s="83">
        <f t="shared" si="18"/>
        <v>1020.7049508916996</v>
      </c>
      <c r="AE236" s="83">
        <f t="shared" si="17"/>
        <v>768371.62411080673</v>
      </c>
      <c r="AF236" s="83">
        <f t="shared" si="20"/>
        <v>64030.968675900564</v>
      </c>
    </row>
    <row r="237" spans="1:32" x14ac:dyDescent="0.25">
      <c r="A237" s="82">
        <v>62226</v>
      </c>
      <c r="B237" s="82" t="s">
        <v>241</v>
      </c>
      <c r="C237" s="82" t="s">
        <v>232</v>
      </c>
      <c r="D237" s="83">
        <f>'landesw Umlage § 2 PLAN'!F237*'Umlage Gesamt § 2 PLAN'!$D$1</f>
        <v>301.00051774877267</v>
      </c>
      <c r="E237" s="83">
        <f>'landesw Umlage § 2 PLAN'!G237*'Umlage Gesamt § 2 PLAN'!$E$1</f>
        <v>23132.439948227708</v>
      </c>
      <c r="F237" s="83">
        <f>'landesw Umlage § 2 PLAN'!H237*'Umlage Gesamt § 2 PLAN'!$F$1</f>
        <v>1106.3418957253405</v>
      </c>
      <c r="G237" s="83">
        <f>'landesw Umlage § 2 PLAN'!I237*'Umlage Gesamt § 2 PLAN'!$G$1</f>
        <v>33929.587662890939</v>
      </c>
      <c r="H237" s="83">
        <f>'landesw Umlage § 2 PLAN'!J237*'Umlage Gesamt § 2 PLAN'!$H$1</f>
        <v>5768.9577231109779</v>
      </c>
      <c r="I237" s="83">
        <f>'landesw Umlage § 2 PLAN'!K237*'Umlage Gesamt § 2 PLAN'!$I$1</f>
        <v>9546.5066319997368</v>
      </c>
      <c r="J237" s="83">
        <f>'landesw Umlage § 2 PLAN'!L237*'Umlage Gesamt § 2 PLAN'!$J$1</f>
        <v>165.0873644031536</v>
      </c>
      <c r="K237" s="83">
        <f>'landesw Umlage § 2 PLAN'!M237*'Umlage Gesamt § 2 PLAN'!$K$1</f>
        <v>105.5841160191253</v>
      </c>
      <c r="M237" s="83">
        <f>'bezirksw Umlage § 2 PLAN'!F237*'Umlage Gesamt § 2 PLAN'!$M$1</f>
        <v>3530.3471899920255</v>
      </c>
      <c r="N237" s="83">
        <f>'bezirksw Umlage § 2 PLAN'!G237*'Umlage Gesamt § 2 PLAN'!$N$1</f>
        <v>191549.3944114566</v>
      </c>
      <c r="O237" s="83">
        <f>'bezirksw Umlage § 2 PLAN'!H237*'Umlage Gesamt § 2 PLAN'!$O$1</f>
        <v>12858.693121958837</v>
      </c>
      <c r="P237" s="83">
        <f>'bezirksw Umlage § 2 PLAN'!I237*'Umlage Gesamt § 2 PLAN'!$P$1</f>
        <v>271550.27200684883</v>
      </c>
      <c r="Q237" s="83">
        <f>'bezirksw Umlage § 2 PLAN'!J237*'Umlage Gesamt § 2 PLAN'!$Q$1</f>
        <v>19247.005648936032</v>
      </c>
      <c r="R237" s="83">
        <f>'bezirksw Umlage § 2 PLAN'!K237*'Umlage Gesamt § 2 PLAN'!$R$1</f>
        <v>76309.86855055418</v>
      </c>
      <c r="S237" s="83">
        <f>'bezirksw Umlage § 2 PLAN'!L237*'Umlage Gesamt § 2 PLAN'!$S$1</f>
        <v>89.884641765476943</v>
      </c>
      <c r="T237" s="83">
        <f>'bezirksw Umlage § 2 PLAN'!M237*'Umlage Gesamt § 2 PLAN'!$T$1</f>
        <v>757.8079147219479</v>
      </c>
      <c r="V237" s="83">
        <f t="shared" si="19"/>
        <v>3831.3477077407983</v>
      </c>
      <c r="W237" s="83">
        <f t="shared" si="19"/>
        <v>214681.83435968432</v>
      </c>
      <c r="X237" s="83">
        <f t="shared" si="19"/>
        <v>13965.035017684177</v>
      </c>
      <c r="Y237" s="83">
        <f t="shared" si="19"/>
        <v>305479.85966973979</v>
      </c>
      <c r="Z237" s="83">
        <f t="shared" si="19"/>
        <v>25015.963372047008</v>
      </c>
      <c r="AA237" s="83">
        <f t="shared" si="18"/>
        <v>85856.375182553922</v>
      </c>
      <c r="AB237" s="83">
        <f t="shared" si="18"/>
        <v>254.97200616863054</v>
      </c>
      <c r="AC237" s="83">
        <f t="shared" si="18"/>
        <v>863.3920307410732</v>
      </c>
      <c r="AE237" s="83">
        <f t="shared" si="17"/>
        <v>649948.77934635978</v>
      </c>
      <c r="AF237" s="83">
        <f t="shared" si="20"/>
        <v>54162.398278863315</v>
      </c>
    </row>
    <row r="238" spans="1:32" x14ac:dyDescent="0.25">
      <c r="A238" s="82">
        <v>62232</v>
      </c>
      <c r="B238" s="82" t="s">
        <v>242</v>
      </c>
      <c r="C238" s="82" t="s">
        <v>232</v>
      </c>
      <c r="D238" s="83">
        <f>'landesw Umlage § 2 PLAN'!F238*'Umlage Gesamt § 2 PLAN'!$D$1</f>
        <v>195.8286178125143</v>
      </c>
      <c r="E238" s="83">
        <f>'landesw Umlage § 2 PLAN'!G238*'Umlage Gesamt § 2 PLAN'!$E$1</f>
        <v>15049.787208251049</v>
      </c>
      <c r="F238" s="83">
        <f>'landesw Umlage § 2 PLAN'!H238*'Umlage Gesamt § 2 PLAN'!$F$1</f>
        <v>719.77751363470429</v>
      </c>
      <c r="G238" s="83">
        <f>'landesw Umlage § 2 PLAN'!I238*'Umlage Gesamt § 2 PLAN'!$G$1</f>
        <v>22074.328325634793</v>
      </c>
      <c r="H238" s="83">
        <f>'landesw Umlage § 2 PLAN'!J238*'Umlage Gesamt § 2 PLAN'!$H$1</f>
        <v>3753.2394481745337</v>
      </c>
      <c r="I238" s="83">
        <f>'landesw Umlage § 2 PLAN'!K238*'Umlage Gesamt § 2 PLAN'!$I$1</f>
        <v>6210.8836644688208</v>
      </c>
      <c r="J238" s="83">
        <f>'landesw Umlage § 2 PLAN'!L238*'Umlage Gesamt § 2 PLAN'!$J$1</f>
        <v>107.40456737806481</v>
      </c>
      <c r="K238" s="83">
        <f>'landesw Umlage § 2 PLAN'!M238*'Umlage Gesamt § 2 PLAN'!$K$1</f>
        <v>68.692212417517567</v>
      </c>
      <c r="M238" s="83">
        <f>'bezirksw Umlage § 2 PLAN'!F238*'Umlage Gesamt § 2 PLAN'!$M$1</f>
        <v>2296.816682526292</v>
      </c>
      <c r="N238" s="83">
        <f>'bezirksw Umlage § 2 PLAN'!G238*'Umlage Gesamt § 2 PLAN'!$N$1</f>
        <v>124620.56022683585</v>
      </c>
      <c r="O238" s="83">
        <f>'bezirksw Umlage § 2 PLAN'!H238*'Umlage Gesamt § 2 PLAN'!$O$1</f>
        <v>8365.7666763556626</v>
      </c>
      <c r="P238" s="83">
        <f>'bezirksw Umlage § 2 PLAN'!I238*'Umlage Gesamt § 2 PLAN'!$P$1</f>
        <v>176668.51482992287</v>
      </c>
      <c r="Q238" s="83">
        <f>'bezirksw Umlage § 2 PLAN'!J238*'Umlage Gesamt § 2 PLAN'!$Q$1</f>
        <v>12521.953588155138</v>
      </c>
      <c r="R238" s="83">
        <f>'bezirksw Umlage § 2 PLAN'!K238*'Umlage Gesamt § 2 PLAN'!$R$1</f>
        <v>49646.612555604537</v>
      </c>
      <c r="S238" s="83">
        <f>'bezirksw Umlage § 2 PLAN'!L238*'Umlage Gesamt § 2 PLAN'!$S$1</f>
        <v>58.478255423459714</v>
      </c>
      <c r="T238" s="83">
        <f>'bezirksw Umlage § 2 PLAN'!M238*'Umlage Gesamt § 2 PLAN'!$T$1</f>
        <v>493.0239908465669</v>
      </c>
      <c r="V238" s="83">
        <f t="shared" si="19"/>
        <v>2492.6453003388065</v>
      </c>
      <c r="W238" s="83">
        <f t="shared" si="19"/>
        <v>139670.34743508691</v>
      </c>
      <c r="X238" s="83">
        <f t="shared" si="19"/>
        <v>9085.5441899903672</v>
      </c>
      <c r="Y238" s="83">
        <f t="shared" si="19"/>
        <v>198742.84315555767</v>
      </c>
      <c r="Z238" s="83">
        <f t="shared" si="19"/>
        <v>16275.193036329672</v>
      </c>
      <c r="AA238" s="83">
        <f t="shared" si="18"/>
        <v>55857.496220073357</v>
      </c>
      <c r="AB238" s="83">
        <f t="shared" si="18"/>
        <v>165.88282280152453</v>
      </c>
      <c r="AC238" s="83">
        <f t="shared" si="18"/>
        <v>561.71620326408447</v>
      </c>
      <c r="AE238" s="83">
        <f t="shared" si="17"/>
        <v>422851.66836344241</v>
      </c>
      <c r="AF238" s="83">
        <f t="shared" si="20"/>
        <v>35237.639030286868</v>
      </c>
    </row>
    <row r="239" spans="1:32" x14ac:dyDescent="0.25">
      <c r="A239" s="82">
        <v>62233</v>
      </c>
      <c r="B239" s="82" t="s">
        <v>243</v>
      </c>
      <c r="C239" s="82" t="s">
        <v>232</v>
      </c>
      <c r="D239" s="83">
        <f>'landesw Umlage § 2 PLAN'!F239*'Umlage Gesamt § 2 PLAN'!$D$1</f>
        <v>474.91126333864145</v>
      </c>
      <c r="E239" s="83">
        <f>'landesw Umlage § 2 PLAN'!G239*'Umlage Gesamt § 2 PLAN'!$E$1</f>
        <v>36497.798615374224</v>
      </c>
      <c r="F239" s="83">
        <f>'landesw Umlage § 2 PLAN'!H239*'Umlage Gesamt § 2 PLAN'!$F$1</f>
        <v>1745.5592146918539</v>
      </c>
      <c r="G239" s="83">
        <f>'landesw Umlage § 2 PLAN'!I239*'Umlage Gesamt § 2 PLAN'!$G$1</f>
        <v>53533.274500849009</v>
      </c>
      <c r="H239" s="83">
        <f>'landesw Umlage § 2 PLAN'!J239*'Umlage Gesamt § 2 PLAN'!$H$1</f>
        <v>9102.120557535216</v>
      </c>
      <c r="I239" s="83">
        <f>'landesw Umlage § 2 PLAN'!K239*'Umlage Gesamt § 2 PLAN'!$I$1</f>
        <v>15062.244938919877</v>
      </c>
      <c r="J239" s="83">
        <f>'landesw Umlage § 2 PLAN'!L239*'Umlage Gesamt § 2 PLAN'!$J$1</f>
        <v>260.47081040367425</v>
      </c>
      <c r="K239" s="83">
        <f>'landesw Umlage § 2 PLAN'!M239*'Umlage Gesamt § 2 PLAN'!$K$1</f>
        <v>166.58803879197299</v>
      </c>
      <c r="M239" s="83">
        <f>'bezirksw Umlage § 2 PLAN'!F239*'Umlage Gesamt § 2 PLAN'!$M$1</f>
        <v>5570.09554854818</v>
      </c>
      <c r="N239" s="83">
        <f>'bezirksw Umlage § 2 PLAN'!G239*'Umlage Gesamt § 2 PLAN'!$N$1</f>
        <v>302221.95487259259</v>
      </c>
      <c r="O239" s="83">
        <f>'bezirksw Umlage § 2 PLAN'!H239*'Umlage Gesamt § 2 PLAN'!$O$1</f>
        <v>20288.131864710958</v>
      </c>
      <c r="P239" s="83">
        <f>'bezirksw Umlage § 2 PLAN'!I239*'Umlage Gesamt § 2 PLAN'!$P$1</f>
        <v>428445.38508854504</v>
      </c>
      <c r="Q239" s="83">
        <f>'bezirksw Umlage § 2 PLAN'!J239*'Umlage Gesamt § 2 PLAN'!$Q$1</f>
        <v>30367.455300695914</v>
      </c>
      <c r="R239" s="83">
        <f>'bezirksw Umlage § 2 PLAN'!K239*'Umlage Gesamt § 2 PLAN'!$R$1</f>
        <v>120399.8463178628</v>
      </c>
      <c r="S239" s="83">
        <f>'bezirksw Umlage § 2 PLAN'!L239*'Umlage Gesamt § 2 PLAN'!$S$1</f>
        <v>141.81779185912362</v>
      </c>
      <c r="T239" s="83">
        <f>'bezirksw Umlage § 2 PLAN'!M239*'Umlage Gesamt § 2 PLAN'!$T$1</f>
        <v>1195.6508142919608</v>
      </c>
      <c r="V239" s="83">
        <f t="shared" si="19"/>
        <v>6045.0068118868212</v>
      </c>
      <c r="W239" s="83">
        <f t="shared" si="19"/>
        <v>338719.75348796684</v>
      </c>
      <c r="X239" s="83">
        <f t="shared" si="19"/>
        <v>22033.691079402812</v>
      </c>
      <c r="Y239" s="83">
        <f t="shared" si="19"/>
        <v>481978.65958939405</v>
      </c>
      <c r="Z239" s="83">
        <f t="shared" si="19"/>
        <v>39469.575858231132</v>
      </c>
      <c r="AA239" s="83">
        <f t="shared" si="18"/>
        <v>135462.09125678267</v>
      </c>
      <c r="AB239" s="83">
        <f t="shared" si="18"/>
        <v>402.28860226279789</v>
      </c>
      <c r="AC239" s="83">
        <f t="shared" si="18"/>
        <v>1362.2388530839339</v>
      </c>
      <c r="AE239" s="83">
        <f t="shared" si="17"/>
        <v>1025473.3055390111</v>
      </c>
      <c r="AF239" s="83">
        <f t="shared" si="20"/>
        <v>85456.1087949176</v>
      </c>
    </row>
    <row r="240" spans="1:32" x14ac:dyDescent="0.25">
      <c r="A240" s="82">
        <v>62235</v>
      </c>
      <c r="B240" s="82" t="s">
        <v>244</v>
      </c>
      <c r="C240" s="82" t="s">
        <v>232</v>
      </c>
      <c r="D240" s="83">
        <f>'landesw Umlage § 2 PLAN'!F240*'Umlage Gesamt § 2 PLAN'!$D$1</f>
        <v>279.89452722024413</v>
      </c>
      <c r="E240" s="83">
        <f>'landesw Umlage § 2 PLAN'!G240*'Umlage Gesamt § 2 PLAN'!$E$1</f>
        <v>21510.405999247767</v>
      </c>
      <c r="F240" s="83">
        <f>'landesw Umlage § 2 PLAN'!H240*'Umlage Gesamt § 2 PLAN'!$F$1</f>
        <v>1028.7658113148061</v>
      </c>
      <c r="G240" s="83">
        <f>'landesw Umlage § 2 PLAN'!I240*'Umlage Gesamt § 2 PLAN'!$G$1</f>
        <v>31550.463662687209</v>
      </c>
      <c r="H240" s="83">
        <f>'landesw Umlage § 2 PLAN'!J240*'Umlage Gesamt § 2 PLAN'!$H$1</f>
        <v>5364.441584819524</v>
      </c>
      <c r="I240" s="83">
        <f>'landesw Umlage § 2 PLAN'!K240*'Umlage Gesamt § 2 PLAN'!$I$1</f>
        <v>8877.1108447018159</v>
      </c>
      <c r="J240" s="83">
        <f>'landesw Umlage § 2 PLAN'!L240*'Umlage Gesamt § 2 PLAN'!$J$1</f>
        <v>153.5115293330596</v>
      </c>
      <c r="K240" s="83">
        <f>'landesw Umlage § 2 PLAN'!M240*'Umlage Gesamt § 2 PLAN'!$K$1</f>
        <v>98.180615954309204</v>
      </c>
      <c r="M240" s="83">
        <f>'bezirksw Umlage § 2 PLAN'!F240*'Umlage Gesamt § 2 PLAN'!$M$1</f>
        <v>3282.8011893682683</v>
      </c>
      <c r="N240" s="83">
        <f>'bezirksw Umlage § 2 PLAN'!G240*'Umlage Gesamt § 2 PLAN'!$N$1</f>
        <v>178118.05637114166</v>
      </c>
      <c r="O240" s="83">
        <f>'bezirksw Umlage § 2 PLAN'!H240*'Umlage Gesamt § 2 PLAN'!$O$1</f>
        <v>11957.048642171476</v>
      </c>
      <c r="P240" s="83">
        <f>'bezirksw Umlage § 2 PLAN'!I240*'Umlage Gesamt § 2 PLAN'!$P$1</f>
        <v>252509.31649002311</v>
      </c>
      <c r="Q240" s="83">
        <f>'bezirksw Umlage § 2 PLAN'!J240*'Umlage Gesamt § 2 PLAN'!$Q$1</f>
        <v>17897.416213119734</v>
      </c>
      <c r="R240" s="83">
        <f>'bezirksw Umlage § 2 PLAN'!K240*'Umlage Gesamt § 2 PLAN'!$R$1</f>
        <v>70959.062595444426</v>
      </c>
      <c r="S240" s="83">
        <f>'bezirksw Umlage § 2 PLAN'!L240*'Umlage Gesamt § 2 PLAN'!$S$1</f>
        <v>83.581980188842266</v>
      </c>
      <c r="T240" s="83">
        <f>'bezirksw Umlage § 2 PLAN'!M240*'Umlage Gesamt § 2 PLAN'!$T$1</f>
        <v>704.67084110430426</v>
      </c>
      <c r="V240" s="83">
        <f t="shared" si="19"/>
        <v>3562.6957165885124</v>
      </c>
      <c r="W240" s="83">
        <f t="shared" si="19"/>
        <v>199628.46237038943</v>
      </c>
      <c r="X240" s="83">
        <f t="shared" si="19"/>
        <v>12985.814453486282</v>
      </c>
      <c r="Y240" s="83">
        <f t="shared" si="19"/>
        <v>284059.78015271033</v>
      </c>
      <c r="Z240" s="83">
        <f t="shared" si="19"/>
        <v>23261.857797939258</v>
      </c>
      <c r="AA240" s="83">
        <f t="shared" si="18"/>
        <v>79836.173440146245</v>
      </c>
      <c r="AB240" s="83">
        <f t="shared" si="18"/>
        <v>237.09350952190186</v>
      </c>
      <c r="AC240" s="83">
        <f t="shared" si="18"/>
        <v>802.85145705861351</v>
      </c>
      <c r="AE240" s="83">
        <f t="shared" si="17"/>
        <v>604374.7288978406</v>
      </c>
      <c r="AF240" s="83">
        <f t="shared" si="20"/>
        <v>50364.560741486719</v>
      </c>
    </row>
    <row r="241" spans="1:32" x14ac:dyDescent="0.25">
      <c r="A241" s="82">
        <v>62242</v>
      </c>
      <c r="B241" s="82" t="s">
        <v>245</v>
      </c>
      <c r="C241" s="82" t="s">
        <v>232</v>
      </c>
      <c r="D241" s="83">
        <f>'landesw Umlage § 2 PLAN'!F241*'Umlage Gesamt § 2 PLAN'!$D$1</f>
        <v>142.70971558087871</v>
      </c>
      <c r="E241" s="83">
        <f>'landesw Umlage § 2 PLAN'!G241*'Umlage Gesamt § 2 PLAN'!$E$1</f>
        <v>10967.502482698948</v>
      </c>
      <c r="F241" s="83">
        <f>'landesw Umlage § 2 PLAN'!H241*'Umlage Gesamt § 2 PLAN'!$F$1</f>
        <v>524.53643088398746</v>
      </c>
      <c r="G241" s="83">
        <f>'landesw Umlage § 2 PLAN'!I241*'Umlage Gesamt § 2 PLAN'!$G$1</f>
        <v>16086.622844911706</v>
      </c>
      <c r="H241" s="83">
        <f>'landesw Umlage § 2 PLAN'!J241*'Umlage Gesamt § 2 PLAN'!$H$1</f>
        <v>2735.1657798490228</v>
      </c>
      <c r="I241" s="83">
        <f>'landesw Umlage § 2 PLAN'!K241*'Umlage Gesamt § 2 PLAN'!$I$1</f>
        <v>4526.1691123759201</v>
      </c>
      <c r="J241" s="83">
        <f>'landesw Umlage § 2 PLAN'!L241*'Umlage Gesamt § 2 PLAN'!$J$1</f>
        <v>78.27086476852746</v>
      </c>
      <c r="K241" s="83">
        <f>'landesw Umlage § 2 PLAN'!M241*'Umlage Gesamt § 2 PLAN'!$K$1</f>
        <v>50.0593131189367</v>
      </c>
      <c r="M241" s="83">
        <f>'bezirksw Umlage § 2 PLAN'!F241*'Umlage Gesamt § 2 PLAN'!$M$1</f>
        <v>1673.8005873000557</v>
      </c>
      <c r="N241" s="83">
        <f>'bezirksw Umlage § 2 PLAN'!G241*'Umlage Gesamt § 2 PLAN'!$N$1</f>
        <v>90816.985301547698</v>
      </c>
      <c r="O241" s="83">
        <f>'bezirksw Umlage § 2 PLAN'!H241*'Umlage Gesamt § 2 PLAN'!$O$1</f>
        <v>6096.5358196099969</v>
      </c>
      <c r="P241" s="83">
        <f>'bezirksw Umlage § 2 PLAN'!I241*'Umlage Gesamt § 2 PLAN'!$P$1</f>
        <v>128746.82865613003</v>
      </c>
      <c r="Q241" s="83">
        <f>'bezirksw Umlage § 2 PLAN'!J241*'Umlage Gesamt § 2 PLAN'!$Q$1</f>
        <v>9125.348761810983</v>
      </c>
      <c r="R241" s="83">
        <f>'bezirksw Umlage § 2 PLAN'!K241*'Umlage Gesamt § 2 PLAN'!$R$1</f>
        <v>36179.870115549784</v>
      </c>
      <c r="S241" s="83">
        <f>'bezirksw Umlage § 2 PLAN'!L241*'Umlage Gesamt § 2 PLAN'!$S$1</f>
        <v>42.615912282737909</v>
      </c>
      <c r="T241" s="83">
        <f>'bezirksw Umlage § 2 PLAN'!M241*'Umlage Gesamt § 2 PLAN'!$T$1</f>
        <v>359.29025233495292</v>
      </c>
      <c r="V241" s="83">
        <f t="shared" si="19"/>
        <v>1816.5103028809344</v>
      </c>
      <c r="W241" s="83">
        <f t="shared" si="19"/>
        <v>101784.48778424665</v>
      </c>
      <c r="X241" s="83">
        <f t="shared" si="19"/>
        <v>6621.072250493984</v>
      </c>
      <c r="Y241" s="83">
        <f t="shared" si="19"/>
        <v>144833.45150104174</v>
      </c>
      <c r="Z241" s="83">
        <f t="shared" si="19"/>
        <v>11860.514541660006</v>
      </c>
      <c r="AA241" s="83">
        <f t="shared" si="18"/>
        <v>40706.039227925707</v>
      </c>
      <c r="AB241" s="83">
        <f t="shared" si="18"/>
        <v>120.88677705126537</v>
      </c>
      <c r="AC241" s="83">
        <f t="shared" si="18"/>
        <v>409.34956545388962</v>
      </c>
      <c r="AE241" s="83">
        <f t="shared" si="17"/>
        <v>308152.3119507542</v>
      </c>
      <c r="AF241" s="83">
        <f t="shared" si="20"/>
        <v>25679.359329229515</v>
      </c>
    </row>
    <row r="242" spans="1:32" x14ac:dyDescent="0.25">
      <c r="A242" s="82">
        <v>62244</v>
      </c>
      <c r="B242" s="82" t="s">
        <v>246</v>
      </c>
      <c r="C242" s="82" t="s">
        <v>232</v>
      </c>
      <c r="D242" s="83">
        <f>'landesw Umlage § 2 PLAN'!F242*'Umlage Gesamt § 2 PLAN'!$D$1</f>
        <v>401.05549395213376</v>
      </c>
      <c r="E242" s="83">
        <f>'landesw Umlage § 2 PLAN'!G242*'Umlage Gesamt § 2 PLAN'!$E$1</f>
        <v>30821.847746779713</v>
      </c>
      <c r="F242" s="83">
        <f>'landesw Umlage § 2 PLAN'!H242*'Umlage Gesamt § 2 PLAN'!$F$1</f>
        <v>1474.0987782632335</v>
      </c>
      <c r="G242" s="83">
        <f>'landesw Umlage § 2 PLAN'!I242*'Umlage Gesamt § 2 PLAN'!$G$1</f>
        <v>45208.053599065395</v>
      </c>
      <c r="H242" s="83">
        <f>'landesw Umlage § 2 PLAN'!J242*'Umlage Gesamt § 2 PLAN'!$H$1</f>
        <v>7686.6053471786236</v>
      </c>
      <c r="I242" s="83">
        <f>'landesw Umlage § 2 PLAN'!K242*'Umlage Gesamt § 2 PLAN'!$I$1</f>
        <v>12719.841684822439</v>
      </c>
      <c r="J242" s="83">
        <f>'landesw Umlage § 2 PLAN'!L242*'Umlage Gesamt § 2 PLAN'!$J$1</f>
        <v>219.96372289041568</v>
      </c>
      <c r="K242" s="83">
        <f>'landesw Umlage § 2 PLAN'!M242*'Umlage Gesamt § 2 PLAN'!$K$1</f>
        <v>140.68111948861377</v>
      </c>
      <c r="M242" s="83">
        <f>'bezirksw Umlage § 2 PLAN'!F242*'Umlage Gesamt § 2 PLAN'!$M$1</f>
        <v>4703.8627929753866</v>
      </c>
      <c r="N242" s="83">
        <f>'bezirksw Umlage § 2 PLAN'!G242*'Umlage Gesamt § 2 PLAN'!$N$1</f>
        <v>255221.94302681414</v>
      </c>
      <c r="O242" s="83">
        <f>'bezirksw Umlage § 2 PLAN'!H242*'Umlage Gesamt § 2 PLAN'!$O$1</f>
        <v>17133.025418615358</v>
      </c>
      <c r="P242" s="83">
        <f>'bezirksw Umlage § 2 PLAN'!I242*'Umlage Gesamt § 2 PLAN'!$P$1</f>
        <v>361815.7513052554</v>
      </c>
      <c r="Q242" s="83">
        <f>'bezirksw Umlage § 2 PLAN'!J242*'Umlage Gesamt § 2 PLAN'!$Q$1</f>
        <v>25644.864053277943</v>
      </c>
      <c r="R242" s="83">
        <f>'bezirksw Umlage § 2 PLAN'!K242*'Umlage Gesamt § 2 PLAN'!$R$1</f>
        <v>101675.8783468561</v>
      </c>
      <c r="S242" s="83">
        <f>'bezirksw Umlage § 2 PLAN'!L242*'Umlage Gesamt § 2 PLAN'!$S$1</f>
        <v>119.76301460069811</v>
      </c>
      <c r="T242" s="83">
        <f>'bezirksw Umlage § 2 PLAN'!M242*'Umlage Gesamt § 2 PLAN'!$T$1</f>
        <v>1009.7093182188938</v>
      </c>
      <c r="V242" s="83">
        <f t="shared" si="19"/>
        <v>5104.9182869275201</v>
      </c>
      <c r="W242" s="83">
        <f t="shared" si="19"/>
        <v>286043.79077359388</v>
      </c>
      <c r="X242" s="83">
        <f t="shared" si="19"/>
        <v>18607.124196878591</v>
      </c>
      <c r="Y242" s="83">
        <f t="shared" si="19"/>
        <v>407023.8049043208</v>
      </c>
      <c r="Z242" s="83">
        <f t="shared" si="19"/>
        <v>33331.469400456568</v>
      </c>
      <c r="AA242" s="83">
        <f t="shared" si="18"/>
        <v>114395.72003167855</v>
      </c>
      <c r="AB242" s="83">
        <f t="shared" si="18"/>
        <v>339.72673749111379</v>
      </c>
      <c r="AC242" s="83">
        <f t="shared" si="18"/>
        <v>1150.3904377075075</v>
      </c>
      <c r="AE242" s="83">
        <f t="shared" si="17"/>
        <v>865996.94476905442</v>
      </c>
      <c r="AF242" s="83">
        <f t="shared" si="20"/>
        <v>72166.412064087868</v>
      </c>
    </row>
    <row r="243" spans="1:32" x14ac:dyDescent="0.25">
      <c r="A243" s="82">
        <v>62245</v>
      </c>
      <c r="B243" s="82" t="s">
        <v>247</v>
      </c>
      <c r="C243" s="82" t="s">
        <v>232</v>
      </c>
      <c r="D243" s="83">
        <f>'landesw Umlage § 2 PLAN'!F243*'Umlage Gesamt § 2 PLAN'!$D$1</f>
        <v>188.8131403421533</v>
      </c>
      <c r="E243" s="83">
        <f>'landesw Umlage § 2 PLAN'!G243*'Umlage Gesamt § 2 PLAN'!$E$1</f>
        <v>14510.63494198578</v>
      </c>
      <c r="F243" s="83">
        <f>'landesw Umlage § 2 PLAN'!H243*'Umlage Gesamt § 2 PLAN'!$F$1</f>
        <v>693.99178840729553</v>
      </c>
      <c r="G243" s="83">
        <f>'landesw Umlage § 2 PLAN'!I243*'Umlage Gesamt § 2 PLAN'!$G$1</f>
        <v>21283.524842611147</v>
      </c>
      <c r="H243" s="83">
        <f>'landesw Umlage § 2 PLAN'!J243*'Umlage Gesamt § 2 PLAN'!$H$1</f>
        <v>3618.7812311699709</v>
      </c>
      <c r="I243" s="83">
        <f>'landesw Umlage § 2 PLAN'!K243*'Umlage Gesamt § 2 PLAN'!$I$1</f>
        <v>5988.3813820862215</v>
      </c>
      <c r="J243" s="83">
        <f>'landesw Umlage § 2 PLAN'!L243*'Umlage Gesamt § 2 PLAN'!$J$1</f>
        <v>103.55684414398634</v>
      </c>
      <c r="K243" s="83">
        <f>'landesw Umlage § 2 PLAN'!M243*'Umlage Gesamt § 2 PLAN'!$K$1</f>
        <v>66.231342938952778</v>
      </c>
      <c r="M243" s="83">
        <f>'bezirksw Umlage § 2 PLAN'!F243*'Umlage Gesamt § 2 PLAN'!$M$1</f>
        <v>2214.5341955751801</v>
      </c>
      <c r="N243" s="83">
        <f>'bezirksw Umlage § 2 PLAN'!G243*'Umlage Gesamt § 2 PLAN'!$N$1</f>
        <v>120156.08132492093</v>
      </c>
      <c r="O243" s="83">
        <f>'bezirksw Umlage § 2 PLAN'!H243*'Umlage Gesamt § 2 PLAN'!$O$1</f>
        <v>8066.0666207873819</v>
      </c>
      <c r="P243" s="83">
        <f>'bezirksw Umlage § 2 PLAN'!I243*'Umlage Gesamt § 2 PLAN'!$P$1</f>
        <v>170339.43995130595</v>
      </c>
      <c r="Q243" s="83">
        <f>'bezirksw Umlage § 2 PLAN'!J243*'Umlage Gesamt § 2 PLAN'!$Q$1</f>
        <v>12073.359892995049</v>
      </c>
      <c r="R243" s="83">
        <f>'bezirksw Umlage § 2 PLAN'!K243*'Umlage Gesamt § 2 PLAN'!$R$1</f>
        <v>47868.043642877783</v>
      </c>
      <c r="S243" s="83">
        <f>'bezirksw Umlage § 2 PLAN'!L243*'Umlage Gesamt § 2 PLAN'!$S$1</f>
        <v>56.383296637496827</v>
      </c>
      <c r="T243" s="83">
        <f>'bezirksw Umlage § 2 PLAN'!M243*'Umlage Gesamt § 2 PLAN'!$T$1</f>
        <v>475.36161474052199</v>
      </c>
      <c r="V243" s="83">
        <f t="shared" si="19"/>
        <v>2403.3473359173336</v>
      </c>
      <c r="W243" s="83">
        <f t="shared" si="19"/>
        <v>134666.7162669067</v>
      </c>
      <c r="X243" s="83">
        <f t="shared" si="19"/>
        <v>8760.0584091946766</v>
      </c>
      <c r="Y243" s="83">
        <f t="shared" si="19"/>
        <v>191622.96479391708</v>
      </c>
      <c r="Z243" s="83">
        <f t="shared" si="19"/>
        <v>15692.14112416502</v>
      </c>
      <c r="AA243" s="83">
        <f t="shared" si="18"/>
        <v>53856.425024964003</v>
      </c>
      <c r="AB243" s="83">
        <f t="shared" si="18"/>
        <v>159.94014078148317</v>
      </c>
      <c r="AC243" s="83">
        <f t="shared" si="18"/>
        <v>541.59295767947481</v>
      </c>
      <c r="AE243" s="83">
        <f t="shared" si="17"/>
        <v>407703.18605352571</v>
      </c>
      <c r="AF243" s="83">
        <f t="shared" si="20"/>
        <v>33975.265504460476</v>
      </c>
    </row>
    <row r="244" spans="1:32" x14ac:dyDescent="0.25">
      <c r="A244" s="82">
        <v>62247</v>
      </c>
      <c r="B244" s="82" t="s">
        <v>248</v>
      </c>
      <c r="C244" s="82" t="s">
        <v>232</v>
      </c>
      <c r="D244" s="83">
        <f>'landesw Umlage § 2 PLAN'!F244*'Umlage Gesamt § 2 PLAN'!$D$1</f>
        <v>182.91914828048363</v>
      </c>
      <c r="E244" s="83">
        <f>'landesw Umlage § 2 PLAN'!G244*'Umlage Gesamt § 2 PLAN'!$E$1</f>
        <v>14057.670879194029</v>
      </c>
      <c r="F244" s="83">
        <f>'landesw Umlage § 2 PLAN'!H244*'Umlage Gesamt § 2 PLAN'!$F$1</f>
        <v>672.32813679743276</v>
      </c>
      <c r="G244" s="83">
        <f>'landesw Umlage § 2 PLAN'!I244*'Umlage Gesamt § 2 PLAN'!$G$1</f>
        <v>20619.138210201043</v>
      </c>
      <c r="H244" s="83">
        <f>'landesw Umlage § 2 PLAN'!J244*'Umlage Gesamt § 2 PLAN'!$H$1</f>
        <v>3505.8173356975262</v>
      </c>
      <c r="I244" s="83">
        <f>'landesw Umlage § 2 PLAN'!K244*'Umlage Gesamt § 2 PLAN'!$I$1</f>
        <v>5801.4480348398019</v>
      </c>
      <c r="J244" s="83">
        <f>'landesw Umlage § 2 PLAN'!L244*'Umlage Gesamt § 2 PLAN'!$J$1</f>
        <v>100.32421310882553</v>
      </c>
      <c r="K244" s="83">
        <f>'landesw Umlage § 2 PLAN'!M244*'Umlage Gesamt § 2 PLAN'!$K$1</f>
        <v>64.16386496147453</v>
      </c>
      <c r="M244" s="83">
        <f>'bezirksw Umlage § 2 PLAN'!F244*'Umlage Gesamt § 2 PLAN'!$M$1</f>
        <v>2145.4052835441453</v>
      </c>
      <c r="N244" s="83">
        <f>'bezirksw Umlage § 2 PLAN'!G244*'Umlage Gesamt § 2 PLAN'!$N$1</f>
        <v>116405.28840761085</v>
      </c>
      <c r="O244" s="83">
        <f>'bezirksw Umlage § 2 PLAN'!H244*'Umlage Gesamt § 2 PLAN'!$O$1</f>
        <v>7814.2762393252196</v>
      </c>
      <c r="P244" s="83">
        <f>'bezirksw Umlage § 2 PLAN'!I244*'Umlage Gesamt § 2 PLAN'!$P$1</f>
        <v>165022.12302599597</v>
      </c>
      <c r="Q244" s="83">
        <f>'bezirksw Umlage § 2 PLAN'!J244*'Umlage Gesamt § 2 PLAN'!$Q$1</f>
        <v>11696.477821980065</v>
      </c>
      <c r="R244" s="83">
        <f>'bezirksw Umlage § 2 PLAN'!K244*'Umlage Gesamt § 2 PLAN'!$R$1</f>
        <v>46373.794520557611</v>
      </c>
      <c r="S244" s="83">
        <f>'bezirksw Umlage § 2 PLAN'!L244*'Umlage Gesamt § 2 PLAN'!$S$1</f>
        <v>54.623235329316877</v>
      </c>
      <c r="T244" s="83">
        <f>'bezirksw Umlage § 2 PLAN'!M244*'Umlage Gesamt § 2 PLAN'!$T$1</f>
        <v>460.52272387399677</v>
      </c>
      <c r="V244" s="83">
        <f t="shared" si="19"/>
        <v>2328.3244318246288</v>
      </c>
      <c r="W244" s="83">
        <f t="shared" si="19"/>
        <v>130462.95928680488</v>
      </c>
      <c r="X244" s="83">
        <f t="shared" si="19"/>
        <v>8486.604376122652</v>
      </c>
      <c r="Y244" s="83">
        <f t="shared" si="19"/>
        <v>185641.26123619702</v>
      </c>
      <c r="Z244" s="83">
        <f t="shared" si="19"/>
        <v>15202.29515767759</v>
      </c>
      <c r="AA244" s="83">
        <f t="shared" si="18"/>
        <v>52175.24255539741</v>
      </c>
      <c r="AB244" s="83">
        <f t="shared" si="18"/>
        <v>154.9474484381424</v>
      </c>
      <c r="AC244" s="83">
        <f t="shared" si="18"/>
        <v>524.6865888354713</v>
      </c>
      <c r="AE244" s="83">
        <f t="shared" si="17"/>
        <v>394976.32108129782</v>
      </c>
      <c r="AF244" s="83">
        <f t="shared" si="20"/>
        <v>32914.693423441488</v>
      </c>
    </row>
    <row r="245" spans="1:32" x14ac:dyDescent="0.25">
      <c r="A245" s="82">
        <v>62252</v>
      </c>
      <c r="B245" s="82" t="s">
        <v>249</v>
      </c>
      <c r="C245" s="82" t="s">
        <v>232</v>
      </c>
      <c r="D245" s="83">
        <f>'landesw Umlage § 2 PLAN'!F245*'Umlage Gesamt § 2 PLAN'!$D$1</f>
        <v>186.78191806978745</v>
      </c>
      <c r="E245" s="83">
        <f>'landesw Umlage § 2 PLAN'!G245*'Umlage Gesamt § 2 PLAN'!$E$1</f>
        <v>14354.531797750584</v>
      </c>
      <c r="F245" s="83">
        <f>'landesw Umlage § 2 PLAN'!H245*'Umlage Gesamt § 2 PLAN'!$F$1</f>
        <v>686.5259331447993</v>
      </c>
      <c r="G245" s="83">
        <f>'landesw Umlage § 2 PLAN'!I245*'Umlage Gesamt § 2 PLAN'!$G$1</f>
        <v>21054.560006708187</v>
      </c>
      <c r="H245" s="83">
        <f>'landesw Umlage § 2 PLAN'!J245*'Umlage Gesamt § 2 PLAN'!$H$1</f>
        <v>3579.8509479161053</v>
      </c>
      <c r="I245" s="83">
        <f>'landesw Umlage § 2 PLAN'!K245*'Umlage Gesamt § 2 PLAN'!$I$1</f>
        <v>5923.9593105255644</v>
      </c>
      <c r="J245" s="83">
        <f>'landesw Umlage § 2 PLAN'!L245*'Umlage Gesamt § 2 PLAN'!$J$1</f>
        <v>102.44279578961859</v>
      </c>
      <c r="K245" s="83">
        <f>'landesw Umlage § 2 PLAN'!M245*'Umlage Gesamt § 2 PLAN'!$K$1</f>
        <v>65.518836496538256</v>
      </c>
      <c r="M245" s="83">
        <f>'bezirksw Umlage § 2 PLAN'!F245*'Umlage Gesamt § 2 PLAN'!$M$1</f>
        <v>2190.7105825956132</v>
      </c>
      <c r="N245" s="83">
        <f>'bezirksw Umlage § 2 PLAN'!G245*'Umlage Gesamt § 2 PLAN'!$N$1</f>
        <v>118863.46096965802</v>
      </c>
      <c r="O245" s="83">
        <f>'bezirksw Umlage § 2 PLAN'!H245*'Umlage Gesamt § 2 PLAN'!$O$1</f>
        <v>7979.2931359502563</v>
      </c>
      <c r="P245" s="83">
        <f>'bezirksw Umlage § 2 PLAN'!I245*'Umlage Gesamt § 2 PLAN'!$P$1</f>
        <v>168506.95486226806</v>
      </c>
      <c r="Q245" s="83">
        <f>'bezirksw Umlage § 2 PLAN'!J245*'Umlage Gesamt § 2 PLAN'!$Q$1</f>
        <v>11943.476573049733</v>
      </c>
      <c r="R245" s="83">
        <f>'bezirksw Umlage § 2 PLAN'!K245*'Umlage Gesamt § 2 PLAN'!$R$1</f>
        <v>47353.086706057606</v>
      </c>
      <c r="S245" s="83">
        <f>'bezirksw Umlage § 2 PLAN'!L245*'Umlage Gesamt § 2 PLAN'!$S$1</f>
        <v>55.776733938989949</v>
      </c>
      <c r="T245" s="83">
        <f>'bezirksw Umlage § 2 PLAN'!M245*'Umlage Gesamt § 2 PLAN'!$T$1</f>
        <v>470.24774873766324</v>
      </c>
      <c r="V245" s="83">
        <f t="shared" si="19"/>
        <v>2377.4925006654007</v>
      </c>
      <c r="W245" s="83">
        <f t="shared" si="19"/>
        <v>133217.99276740861</v>
      </c>
      <c r="X245" s="83">
        <f t="shared" si="19"/>
        <v>8665.819069095056</v>
      </c>
      <c r="Y245" s="83">
        <f t="shared" si="19"/>
        <v>189561.51486897626</v>
      </c>
      <c r="Z245" s="83">
        <f t="shared" si="19"/>
        <v>15523.327520965839</v>
      </c>
      <c r="AA245" s="83">
        <f t="shared" si="18"/>
        <v>53277.046016583168</v>
      </c>
      <c r="AB245" s="83">
        <f t="shared" si="18"/>
        <v>158.21952972860853</v>
      </c>
      <c r="AC245" s="83">
        <f t="shared" si="18"/>
        <v>535.76658523420156</v>
      </c>
      <c r="AE245" s="83">
        <f t="shared" si="17"/>
        <v>403317.17885865708</v>
      </c>
      <c r="AF245" s="83">
        <f t="shared" si="20"/>
        <v>33609.764904888092</v>
      </c>
    </row>
    <row r="246" spans="1:32" x14ac:dyDescent="0.25">
      <c r="A246" s="82">
        <v>62256</v>
      </c>
      <c r="B246" s="82" t="s">
        <v>250</v>
      </c>
      <c r="C246" s="82" t="s">
        <v>232</v>
      </c>
      <c r="D246" s="83">
        <f>'landesw Umlage § 2 PLAN'!F246*'Umlage Gesamt § 2 PLAN'!$D$1</f>
        <v>322.70265991748272</v>
      </c>
      <c r="E246" s="83">
        <f>'landesw Umlage § 2 PLAN'!G246*'Umlage Gesamt § 2 PLAN'!$E$1</f>
        <v>24800.289240382732</v>
      </c>
      <c r="F246" s="83">
        <f>'landesw Umlage § 2 PLAN'!H246*'Umlage Gesamt § 2 PLAN'!$F$1</f>
        <v>1186.1091641932017</v>
      </c>
      <c r="G246" s="83">
        <f>'landesw Umlage § 2 PLAN'!I246*'Umlage Gesamt § 2 PLAN'!$G$1</f>
        <v>36375.911478853122</v>
      </c>
      <c r="H246" s="83">
        <f>'landesw Umlage § 2 PLAN'!J246*'Umlage Gesamt § 2 PLAN'!$H$1</f>
        <v>6184.8996676917122</v>
      </c>
      <c r="I246" s="83">
        <f>'landesw Umlage § 2 PLAN'!K246*'Umlage Gesamt § 2 PLAN'!$I$1</f>
        <v>10234.809913640973</v>
      </c>
      <c r="J246" s="83">
        <f>'landesw Umlage § 2 PLAN'!L246*'Umlage Gesamt § 2 PLAN'!$J$1</f>
        <v>176.9901660306418</v>
      </c>
      <c r="K246" s="83">
        <f>'landesw Umlage § 2 PLAN'!M246*'Umlage Gesamt § 2 PLAN'!$K$1</f>
        <v>113.19673248152333</v>
      </c>
      <c r="M246" s="83">
        <f>'bezirksw Umlage § 2 PLAN'!F246*'Umlage Gesamt § 2 PLAN'!$M$1</f>
        <v>3784.8852791459458</v>
      </c>
      <c r="N246" s="83">
        <f>'bezirksw Umlage § 2 PLAN'!G246*'Umlage Gesamt § 2 PLAN'!$N$1</f>
        <v>205360.10882795928</v>
      </c>
      <c r="O246" s="83">
        <f>'bezirksw Umlage § 2 PLAN'!H246*'Umlage Gesamt § 2 PLAN'!$O$1</f>
        <v>13785.805102774368</v>
      </c>
      <c r="P246" s="83">
        <f>'bezirksw Umlage § 2 PLAN'!I246*'Umlage Gesamt § 2 PLAN'!$P$1</f>
        <v>291129.05098411045</v>
      </c>
      <c r="Q246" s="83">
        <f>'bezirksw Umlage § 2 PLAN'!J246*'Umlage Gesamt § 2 PLAN'!$Q$1</f>
        <v>20634.715065648088</v>
      </c>
      <c r="R246" s="83">
        <f>'bezirksw Umlage § 2 PLAN'!K246*'Umlage Gesamt § 2 PLAN'!$R$1</f>
        <v>81811.811299841895</v>
      </c>
      <c r="S246" s="83">
        <f>'bezirksw Umlage § 2 PLAN'!L246*'Umlage Gesamt § 2 PLAN'!$S$1</f>
        <v>96.365325881794931</v>
      </c>
      <c r="T246" s="83">
        <f>'bezirksw Umlage § 2 PLAN'!M246*'Umlage Gesamt § 2 PLAN'!$T$1</f>
        <v>812.44587755627106</v>
      </c>
      <c r="V246" s="83">
        <f t="shared" si="19"/>
        <v>4107.5879390634282</v>
      </c>
      <c r="W246" s="83">
        <f t="shared" si="19"/>
        <v>230160.39806834201</v>
      </c>
      <c r="X246" s="83">
        <f t="shared" si="19"/>
        <v>14971.914266967569</v>
      </c>
      <c r="Y246" s="83">
        <f t="shared" si="19"/>
        <v>327504.96246296359</v>
      </c>
      <c r="Z246" s="83">
        <f t="shared" si="19"/>
        <v>26819.6147333398</v>
      </c>
      <c r="AA246" s="83">
        <f t="shared" si="18"/>
        <v>92046.621213482867</v>
      </c>
      <c r="AB246" s="83">
        <f t="shared" si="18"/>
        <v>273.35549191243672</v>
      </c>
      <c r="AC246" s="83">
        <f t="shared" si="18"/>
        <v>925.64261003779438</v>
      </c>
      <c r="AE246" s="83">
        <f t="shared" si="17"/>
        <v>696810.09678610961</v>
      </c>
      <c r="AF246" s="83">
        <f t="shared" si="20"/>
        <v>58067.508065509137</v>
      </c>
    </row>
    <row r="247" spans="1:32" x14ac:dyDescent="0.25">
      <c r="A247" s="82">
        <v>62262</v>
      </c>
      <c r="B247" s="82" t="s">
        <v>251</v>
      </c>
      <c r="C247" s="82" t="s">
        <v>232</v>
      </c>
      <c r="D247" s="83">
        <f>'landesw Umlage § 2 PLAN'!F247*'Umlage Gesamt § 2 PLAN'!$D$1</f>
        <v>193.4054204205095</v>
      </c>
      <c r="E247" s="83">
        <f>'landesw Umlage § 2 PLAN'!G247*'Umlage Gesamt § 2 PLAN'!$E$1</f>
        <v>14863.560059631862</v>
      </c>
      <c r="F247" s="83">
        <f>'landesw Umlage § 2 PLAN'!H247*'Umlage Gesamt § 2 PLAN'!$F$1</f>
        <v>710.87093494693977</v>
      </c>
      <c r="G247" s="83">
        <f>'landesw Umlage § 2 PLAN'!I247*'Umlage Gesamt § 2 PLAN'!$G$1</f>
        <v>21801.179000339816</v>
      </c>
      <c r="H247" s="83">
        <f>'landesw Umlage § 2 PLAN'!J247*'Umlage Gesamt § 2 PLAN'!$H$1</f>
        <v>3706.7965934785288</v>
      </c>
      <c r="I247" s="83">
        <f>'landesw Umlage § 2 PLAN'!K247*'Umlage Gesamt § 2 PLAN'!$I$1</f>
        <v>6134.029743597076</v>
      </c>
      <c r="J247" s="83">
        <f>'landesw Umlage § 2 PLAN'!L247*'Umlage Gesamt § 2 PLAN'!$J$1</f>
        <v>106.07553554161942</v>
      </c>
      <c r="K247" s="83">
        <f>'landesw Umlage § 2 PLAN'!M247*'Umlage Gesamt § 2 PLAN'!$K$1</f>
        <v>67.842210043806631</v>
      </c>
      <c r="M247" s="83">
        <f>'bezirksw Umlage § 2 PLAN'!F247*'Umlage Gesamt § 2 PLAN'!$M$1</f>
        <v>2268.3957078128851</v>
      </c>
      <c r="N247" s="83">
        <f>'bezirksw Umlage § 2 PLAN'!G247*'Umlage Gesamt § 2 PLAN'!$N$1</f>
        <v>123078.49645747934</v>
      </c>
      <c r="O247" s="83">
        <f>'bezirksw Umlage § 2 PLAN'!H247*'Umlage Gesamt § 2 PLAN'!$O$1</f>
        <v>8262.2480782124949</v>
      </c>
      <c r="P247" s="83">
        <f>'bezirksw Umlage § 2 PLAN'!I247*'Umlage Gesamt § 2 PLAN'!$P$1</f>
        <v>174482.40592935815</v>
      </c>
      <c r="Q247" s="83">
        <f>'bezirksw Umlage § 2 PLAN'!J247*'Umlage Gesamt § 2 PLAN'!$Q$1</f>
        <v>12367.0060344392</v>
      </c>
      <c r="R247" s="83">
        <f>'bezirksw Umlage § 2 PLAN'!K247*'Umlage Gesamt § 2 PLAN'!$R$1</f>
        <v>49032.281803488462</v>
      </c>
      <c r="S247" s="83">
        <f>'bezirksw Umlage § 2 PLAN'!L247*'Umlage Gesamt § 2 PLAN'!$S$1</f>
        <v>57.754641287721981</v>
      </c>
      <c r="T247" s="83">
        <f>'bezirksw Umlage § 2 PLAN'!M247*'Umlage Gesamt § 2 PLAN'!$T$1</f>
        <v>486.9232765477048</v>
      </c>
      <c r="V247" s="83">
        <f t="shared" si="19"/>
        <v>2461.8011282333946</v>
      </c>
      <c r="W247" s="83">
        <f t="shared" si="19"/>
        <v>137942.0565171112</v>
      </c>
      <c r="X247" s="83">
        <f t="shared" si="19"/>
        <v>8973.119013159434</v>
      </c>
      <c r="Y247" s="83">
        <f t="shared" si="19"/>
        <v>196283.58492969797</v>
      </c>
      <c r="Z247" s="83">
        <f t="shared" si="19"/>
        <v>16073.802627917728</v>
      </c>
      <c r="AA247" s="83">
        <f t="shared" si="18"/>
        <v>55166.311547085541</v>
      </c>
      <c r="AB247" s="83">
        <f t="shared" si="18"/>
        <v>163.83017682934138</v>
      </c>
      <c r="AC247" s="83">
        <f t="shared" si="18"/>
        <v>554.76548659151149</v>
      </c>
      <c r="AE247" s="83">
        <f t="shared" si="17"/>
        <v>417619.27142662613</v>
      </c>
      <c r="AF247" s="83">
        <f t="shared" si="20"/>
        <v>34801.605952218844</v>
      </c>
    </row>
    <row r="248" spans="1:32" x14ac:dyDescent="0.25">
      <c r="A248" s="82">
        <v>62264</v>
      </c>
      <c r="B248" s="82" t="s">
        <v>252</v>
      </c>
      <c r="C248" s="82" t="s">
        <v>232</v>
      </c>
      <c r="D248" s="83">
        <f>'landesw Umlage § 2 PLAN'!F248*'Umlage Gesamt § 2 PLAN'!$D$1</f>
        <v>644.01624861048845</v>
      </c>
      <c r="E248" s="83">
        <f>'landesw Umlage § 2 PLAN'!G248*'Umlage Gesamt § 2 PLAN'!$E$1</f>
        <v>49493.825818263911</v>
      </c>
      <c r="F248" s="83">
        <f>'landesw Umlage § 2 PLAN'!H248*'Umlage Gesamt § 2 PLAN'!$F$1</f>
        <v>2367.1127302190671</v>
      </c>
      <c r="G248" s="83">
        <f>'landesw Umlage § 2 PLAN'!I248*'Umlage Gesamt § 2 PLAN'!$G$1</f>
        <v>72595.243114477445</v>
      </c>
      <c r="H248" s="83">
        <f>'landesw Umlage § 2 PLAN'!J248*'Umlage Gesamt § 2 PLAN'!$H$1</f>
        <v>12343.176480285592</v>
      </c>
      <c r="I248" s="83">
        <f>'landesw Umlage § 2 PLAN'!K248*'Umlage Gesamt § 2 PLAN'!$I$1</f>
        <v>20425.564163338346</v>
      </c>
      <c r="J248" s="83">
        <f>'landesw Umlage § 2 PLAN'!L248*'Umlage Gesamt § 2 PLAN'!$J$1</f>
        <v>353.21847919427768</v>
      </c>
      <c r="K248" s="83">
        <f>'landesw Umlage § 2 PLAN'!M248*'Umlage Gesamt § 2 PLAN'!$K$1</f>
        <v>225.90621046122411</v>
      </c>
      <c r="M248" s="83">
        <f>'bezirksw Umlage § 2 PLAN'!F248*'Umlage Gesamt § 2 PLAN'!$M$1</f>
        <v>7553.4785474651035</v>
      </c>
      <c r="N248" s="83">
        <f>'bezirksw Umlage § 2 PLAN'!G248*'Umlage Gesamt § 2 PLAN'!$N$1</f>
        <v>409836.2465789484</v>
      </c>
      <c r="O248" s="83">
        <f>'bezirksw Umlage § 2 PLAN'!H248*'Umlage Gesamt § 2 PLAN'!$O$1</f>
        <v>27512.26930894934</v>
      </c>
      <c r="P248" s="83">
        <f>'bezirksw Umlage § 2 PLAN'!I248*'Umlage Gesamt § 2 PLAN'!$P$1</f>
        <v>581004.93911101122</v>
      </c>
      <c r="Q248" s="83">
        <f>'bezirksw Umlage § 2 PLAN'!J248*'Umlage Gesamt § 2 PLAN'!$Q$1</f>
        <v>41180.608152170542</v>
      </c>
      <c r="R248" s="83">
        <f>'bezirksw Umlage § 2 PLAN'!K248*'Umlage Gesamt § 2 PLAN'!$R$1</f>
        <v>163271.46426009026</v>
      </c>
      <c r="S248" s="83">
        <f>'bezirksw Umlage § 2 PLAN'!L248*'Umlage Gesamt § 2 PLAN'!$S$1</f>
        <v>192.31584792759423</v>
      </c>
      <c r="T248" s="83">
        <f>'bezirksw Umlage § 2 PLAN'!M248*'Umlage Gesamt § 2 PLAN'!$T$1</f>
        <v>1621.3945878123191</v>
      </c>
      <c r="V248" s="83">
        <f t="shared" si="19"/>
        <v>8197.4947960755926</v>
      </c>
      <c r="W248" s="83">
        <f t="shared" si="19"/>
        <v>459330.07239721232</v>
      </c>
      <c r="X248" s="83">
        <f t="shared" si="19"/>
        <v>29879.382039168406</v>
      </c>
      <c r="Y248" s="83">
        <f t="shared" si="19"/>
        <v>653600.18222548871</v>
      </c>
      <c r="Z248" s="83">
        <f t="shared" si="19"/>
        <v>53523.784632456132</v>
      </c>
      <c r="AA248" s="83">
        <f t="shared" si="18"/>
        <v>183697.02842342859</v>
      </c>
      <c r="AB248" s="83">
        <f t="shared" si="18"/>
        <v>545.53432712187191</v>
      </c>
      <c r="AC248" s="83">
        <f t="shared" si="18"/>
        <v>1847.3007982735433</v>
      </c>
      <c r="AE248" s="83">
        <f t="shared" si="17"/>
        <v>1390620.779639225</v>
      </c>
      <c r="AF248" s="83">
        <f t="shared" si="20"/>
        <v>115885.06496993541</v>
      </c>
    </row>
    <row r="249" spans="1:32" x14ac:dyDescent="0.25">
      <c r="A249" s="82">
        <v>62265</v>
      </c>
      <c r="B249" s="82" t="s">
        <v>253</v>
      </c>
      <c r="C249" s="82" t="s">
        <v>232</v>
      </c>
      <c r="D249" s="83">
        <f>'landesw Umlage § 2 PLAN'!F249*'Umlage Gesamt § 2 PLAN'!$D$1</f>
        <v>267.0283628738942</v>
      </c>
      <c r="E249" s="83">
        <f>'landesw Umlage § 2 PLAN'!G249*'Umlage Gesamt § 2 PLAN'!$E$1</f>
        <v>20521.617752862163</v>
      </c>
      <c r="F249" s="83">
        <f>'landesw Umlage § 2 PLAN'!H249*'Umlage Gesamt § 2 PLAN'!$F$1</f>
        <v>981.47560477258639</v>
      </c>
      <c r="G249" s="83">
        <f>'landesw Umlage § 2 PLAN'!I249*'Umlage Gesamt § 2 PLAN'!$G$1</f>
        <v>30100.155024218358</v>
      </c>
      <c r="H249" s="83">
        <f>'landesw Umlage § 2 PLAN'!J249*'Umlage Gesamt § 2 PLAN'!$H$1</f>
        <v>5117.849456912817</v>
      </c>
      <c r="I249" s="83">
        <f>'landesw Umlage § 2 PLAN'!K249*'Umlage Gesamt § 2 PLAN'!$I$1</f>
        <v>8469.048678631576</v>
      </c>
      <c r="J249" s="83">
        <f>'landesw Umlage § 2 PLAN'!L249*'Umlage Gesamt § 2 PLAN'!$J$1</f>
        <v>146.4549263152218</v>
      </c>
      <c r="K249" s="83">
        <f>'landesw Umlage § 2 PLAN'!M249*'Umlage Gesamt § 2 PLAN'!$K$1</f>
        <v>93.667458969642595</v>
      </c>
      <c r="M249" s="83">
        <f>'bezirksw Umlage § 2 PLAN'!F249*'Umlage Gesamt § 2 PLAN'!$M$1</f>
        <v>3131.8977042652191</v>
      </c>
      <c r="N249" s="83">
        <f>'bezirksw Umlage § 2 PLAN'!G249*'Umlage Gesamt § 2 PLAN'!$N$1</f>
        <v>169930.34291677954</v>
      </c>
      <c r="O249" s="83">
        <f>'bezirksw Umlage § 2 PLAN'!H249*'Umlage Gesamt § 2 PLAN'!$O$1</f>
        <v>11407.408195624184</v>
      </c>
      <c r="P249" s="83">
        <f>'bezirksw Umlage § 2 PLAN'!I249*'Umlage Gesamt § 2 PLAN'!$P$1</f>
        <v>240901.99284132358</v>
      </c>
      <c r="Q249" s="83">
        <f>'bezirksw Umlage § 2 PLAN'!J249*'Umlage Gesamt § 2 PLAN'!$Q$1</f>
        <v>17074.709529070034</v>
      </c>
      <c r="R249" s="83">
        <f>'bezirksw Umlage § 2 PLAN'!K249*'Umlage Gesamt § 2 PLAN'!$R$1</f>
        <v>67697.223322333099</v>
      </c>
      <c r="S249" s="83">
        <f>'bezirksw Umlage § 2 PLAN'!L249*'Umlage Gesamt § 2 PLAN'!$S$1</f>
        <v>79.739891870134954</v>
      </c>
      <c r="T249" s="83">
        <f>'bezirksw Umlage § 2 PLAN'!M249*'Umlage Gesamt § 2 PLAN'!$T$1</f>
        <v>672.27860056365807</v>
      </c>
      <c r="V249" s="83">
        <f t="shared" si="19"/>
        <v>3398.9260671391135</v>
      </c>
      <c r="W249" s="83">
        <f t="shared" si="19"/>
        <v>190451.9606696417</v>
      </c>
      <c r="X249" s="83">
        <f t="shared" si="19"/>
        <v>12388.88380039677</v>
      </c>
      <c r="Y249" s="83">
        <f t="shared" si="19"/>
        <v>271002.14786554192</v>
      </c>
      <c r="Z249" s="83">
        <f t="shared" si="19"/>
        <v>22192.558985982851</v>
      </c>
      <c r="AA249" s="83">
        <f t="shared" si="18"/>
        <v>76166.272000964673</v>
      </c>
      <c r="AB249" s="83">
        <f t="shared" si="18"/>
        <v>226.19481818535675</v>
      </c>
      <c r="AC249" s="83">
        <f t="shared" si="18"/>
        <v>765.94605953330063</v>
      </c>
      <c r="AE249" s="83">
        <f t="shared" si="17"/>
        <v>576592.89026738575</v>
      </c>
      <c r="AF249" s="83">
        <f t="shared" si="20"/>
        <v>48049.407522282148</v>
      </c>
    </row>
    <row r="250" spans="1:32" x14ac:dyDescent="0.25">
      <c r="A250" s="82">
        <v>62266</v>
      </c>
      <c r="B250" s="82" t="s">
        <v>254</v>
      </c>
      <c r="C250" s="82" t="s">
        <v>232</v>
      </c>
      <c r="D250" s="83">
        <f>'landesw Umlage § 2 PLAN'!F250*'Umlage Gesamt § 2 PLAN'!$D$1</f>
        <v>342.77303294860678</v>
      </c>
      <c r="E250" s="83">
        <f>'landesw Umlage § 2 PLAN'!G250*'Umlage Gesamt § 2 PLAN'!$E$1</f>
        <v>26342.734091818205</v>
      </c>
      <c r="F250" s="83">
        <f>'landesw Umlage § 2 PLAN'!H250*'Umlage Gesamt § 2 PLAN'!$F$1</f>
        <v>1259.8787866285409</v>
      </c>
      <c r="G250" s="83">
        <f>'landesw Umlage § 2 PLAN'!I250*'Umlage Gesamt § 2 PLAN'!$G$1</f>
        <v>38638.297890277237</v>
      </c>
      <c r="H250" s="83">
        <f>'landesw Umlage § 2 PLAN'!J250*'Umlage Gesamt § 2 PLAN'!$H$1</f>
        <v>6569.5672236467508</v>
      </c>
      <c r="I250" s="83">
        <f>'landesw Umlage § 2 PLAN'!K250*'Umlage Gesamt § 2 PLAN'!$I$1</f>
        <v>10871.360145120154</v>
      </c>
      <c r="J250" s="83">
        <f>'landesw Umlage § 2 PLAN'!L250*'Umlage Gesamt § 2 PLAN'!$J$1</f>
        <v>187.99800419343819</v>
      </c>
      <c r="K250" s="83">
        <f>'landesw Umlage § 2 PLAN'!M250*'Umlage Gesamt § 2 PLAN'!$K$1</f>
        <v>120.23696154994647</v>
      </c>
      <c r="M250" s="83">
        <f>'bezirksw Umlage § 2 PLAN'!F250*'Umlage Gesamt § 2 PLAN'!$M$1</f>
        <v>4020.2848245103805</v>
      </c>
      <c r="N250" s="83">
        <f>'bezirksw Umlage § 2 PLAN'!G250*'Umlage Gesamt § 2 PLAN'!$N$1</f>
        <v>218132.40512989654</v>
      </c>
      <c r="O250" s="83">
        <f>'bezirksw Umlage § 2 PLAN'!H250*'Umlage Gesamt § 2 PLAN'!$O$1</f>
        <v>14643.208171648377</v>
      </c>
      <c r="P250" s="83">
        <f>'bezirksw Umlage § 2 PLAN'!I250*'Umlage Gesamt § 2 PLAN'!$P$1</f>
        <v>309235.7150411788</v>
      </c>
      <c r="Q250" s="83">
        <f>'bezirksw Umlage § 2 PLAN'!J250*'Umlage Gesamt § 2 PLAN'!$Q$1</f>
        <v>21918.083566125937</v>
      </c>
      <c r="R250" s="83">
        <f>'bezirksw Umlage § 2 PLAN'!K250*'Umlage Gesamt § 2 PLAN'!$R$1</f>
        <v>86900.06675940218</v>
      </c>
      <c r="S250" s="83">
        <f>'bezirksw Umlage § 2 PLAN'!L250*'Umlage Gesamt § 2 PLAN'!$S$1</f>
        <v>102.35873181841788</v>
      </c>
      <c r="T250" s="83">
        <f>'bezirksw Umlage § 2 PLAN'!M250*'Umlage Gesamt § 2 PLAN'!$T$1</f>
        <v>862.97564955853113</v>
      </c>
      <c r="V250" s="83">
        <f t="shared" si="19"/>
        <v>4363.0578574589872</v>
      </c>
      <c r="W250" s="83">
        <f t="shared" si="19"/>
        <v>244475.13922171475</v>
      </c>
      <c r="X250" s="83">
        <f t="shared" si="19"/>
        <v>15903.086958276917</v>
      </c>
      <c r="Y250" s="83">
        <f t="shared" si="19"/>
        <v>347874.01293145603</v>
      </c>
      <c r="Z250" s="83">
        <f t="shared" si="19"/>
        <v>28487.650789772688</v>
      </c>
      <c r="AA250" s="83">
        <f t="shared" si="18"/>
        <v>97771.426904522334</v>
      </c>
      <c r="AB250" s="83">
        <f t="shared" si="18"/>
        <v>290.35673601185607</v>
      </c>
      <c r="AC250" s="83">
        <f t="shared" si="18"/>
        <v>983.21261110847763</v>
      </c>
      <c r="AE250" s="83">
        <f t="shared" si="17"/>
        <v>740147.94401032198</v>
      </c>
      <c r="AF250" s="83">
        <f t="shared" si="20"/>
        <v>61678.995334193496</v>
      </c>
    </row>
    <row r="251" spans="1:32" x14ac:dyDescent="0.25">
      <c r="A251" s="82">
        <v>62267</v>
      </c>
      <c r="B251" s="82" t="s">
        <v>255</v>
      </c>
      <c r="C251" s="82" t="s">
        <v>232</v>
      </c>
      <c r="D251" s="83">
        <f>'landesw Umlage § 2 PLAN'!F251*'Umlage Gesamt § 2 PLAN'!$D$1</f>
        <v>1560.1274631955976</v>
      </c>
      <c r="E251" s="83">
        <f>'landesw Umlage § 2 PLAN'!G251*'Umlage Gesamt § 2 PLAN'!$E$1</f>
        <v>119898.64709825785</v>
      </c>
      <c r="F251" s="83">
        <f>'landesw Umlage § 2 PLAN'!H251*'Umlage Gesamt § 2 PLAN'!$F$1</f>
        <v>5734.3236088570538</v>
      </c>
      <c r="G251" s="83">
        <f>'landesw Umlage § 2 PLAN'!I251*'Umlage Gesamt § 2 PLAN'!$G$1</f>
        <v>175861.76237729919</v>
      </c>
      <c r="H251" s="83">
        <f>'landesw Umlage § 2 PLAN'!J251*'Umlage Gesamt § 2 PLAN'!$H$1</f>
        <v>29901.308626159262</v>
      </c>
      <c r="I251" s="83">
        <f>'landesw Umlage § 2 PLAN'!K251*'Umlage Gesamt § 2 PLAN'!$I$1</f>
        <v>49480.868955157886</v>
      </c>
      <c r="J251" s="83">
        <f>'landesw Umlage § 2 PLAN'!L251*'Umlage Gesamt § 2 PLAN'!$J$1</f>
        <v>855.67072428395988</v>
      </c>
      <c r="K251" s="83">
        <f>'landesw Umlage § 2 PLAN'!M251*'Umlage Gesamt § 2 PLAN'!$K$1</f>
        <v>547.25712869422227</v>
      </c>
      <c r="M251" s="83">
        <f>'bezirksw Umlage § 2 PLAN'!F251*'Umlage Gesamt § 2 PLAN'!$M$1</f>
        <v>18298.27950767511</v>
      </c>
      <c r="N251" s="83">
        <f>'bezirksw Umlage § 2 PLAN'!G251*'Umlage Gesamt § 2 PLAN'!$N$1</f>
        <v>992827.09881988983</v>
      </c>
      <c r="O251" s="83">
        <f>'bezirksw Umlage § 2 PLAN'!H251*'Umlage Gesamt § 2 PLAN'!$O$1</f>
        <v>66648.391273254267</v>
      </c>
      <c r="P251" s="83">
        <f>'bezirksw Umlage § 2 PLAN'!I251*'Umlage Gesamt § 2 PLAN'!$P$1</f>
        <v>1407482.7517397089</v>
      </c>
      <c r="Q251" s="83">
        <f>'bezirksw Umlage § 2 PLAN'!J251*'Umlage Gesamt § 2 PLAN'!$Q$1</f>
        <v>99759.901816010577</v>
      </c>
      <c r="R251" s="83">
        <f>'bezirksw Umlage § 2 PLAN'!K251*'Umlage Gesamt § 2 PLAN'!$R$1</f>
        <v>395524.64071816718</v>
      </c>
      <c r="S251" s="83">
        <f>'bezirksw Umlage § 2 PLAN'!L251*'Umlage Gesamt § 2 PLAN'!$S$1</f>
        <v>465.88457450714941</v>
      </c>
      <c r="T251" s="83">
        <f>'bezirksw Umlage § 2 PLAN'!M251*'Umlage Gesamt § 2 PLAN'!$T$1</f>
        <v>3927.8236078366981</v>
      </c>
      <c r="V251" s="83">
        <f t="shared" si="19"/>
        <v>19858.406970870707</v>
      </c>
      <c r="W251" s="83">
        <f t="shared" si="19"/>
        <v>1112725.7459181477</v>
      </c>
      <c r="X251" s="83">
        <f t="shared" si="19"/>
        <v>72382.714882111322</v>
      </c>
      <c r="Y251" s="83">
        <f t="shared" si="19"/>
        <v>1583344.5141170081</v>
      </c>
      <c r="Z251" s="83">
        <f t="shared" si="19"/>
        <v>129661.21044216983</v>
      </c>
      <c r="AA251" s="83">
        <f t="shared" si="18"/>
        <v>445005.50967332505</v>
      </c>
      <c r="AB251" s="83">
        <f t="shared" si="18"/>
        <v>1321.5552987911092</v>
      </c>
      <c r="AC251" s="83">
        <f t="shared" si="18"/>
        <v>4475.0807365309201</v>
      </c>
      <c r="AE251" s="83">
        <f t="shared" si="17"/>
        <v>3368774.7380389553</v>
      </c>
      <c r="AF251" s="83">
        <f t="shared" si="20"/>
        <v>280731.22816991294</v>
      </c>
    </row>
    <row r="252" spans="1:32" x14ac:dyDescent="0.25">
      <c r="A252" s="82">
        <v>62268</v>
      </c>
      <c r="B252" s="82" t="s">
        <v>256</v>
      </c>
      <c r="C252" s="82" t="s">
        <v>232</v>
      </c>
      <c r="D252" s="83">
        <f>'landesw Umlage § 2 PLAN'!F252*'Umlage Gesamt § 2 PLAN'!$D$1</f>
        <v>477.41125780956725</v>
      </c>
      <c r="E252" s="83">
        <f>'landesw Umlage § 2 PLAN'!G252*'Umlage Gesamt § 2 PLAN'!$E$1</f>
        <v>36689.927759875762</v>
      </c>
      <c r="F252" s="83">
        <f>'landesw Umlage § 2 PLAN'!H252*'Umlage Gesamt § 2 PLAN'!$F$1</f>
        <v>1754.7480647408606</v>
      </c>
      <c r="G252" s="83">
        <f>'landesw Umlage § 2 PLAN'!I252*'Umlage Gesamt § 2 PLAN'!$G$1</f>
        <v>53815.08059936481</v>
      </c>
      <c r="H252" s="83">
        <f>'landesw Umlage § 2 PLAN'!J252*'Umlage Gesamt § 2 PLAN'!$H$1</f>
        <v>9150.0353004022672</v>
      </c>
      <c r="I252" s="83">
        <f>'landesw Umlage § 2 PLAN'!K252*'Umlage Gesamt § 2 PLAN'!$I$1</f>
        <v>15141.534549366912</v>
      </c>
      <c r="J252" s="83">
        <f>'landesw Umlage § 2 PLAN'!L252*'Umlage Gesamt § 2 PLAN'!$J$1</f>
        <v>261.84196252432298</v>
      </c>
      <c r="K252" s="83">
        <f>'landesw Umlage § 2 PLAN'!M252*'Umlage Gesamt § 2 PLAN'!$K$1</f>
        <v>167.46497982928278</v>
      </c>
      <c r="M252" s="83">
        <f>'bezirksw Umlage § 2 PLAN'!F252*'Umlage Gesamt § 2 PLAN'!$M$1</f>
        <v>5599.4172537779186</v>
      </c>
      <c r="N252" s="83">
        <f>'bezirksw Umlage § 2 PLAN'!G252*'Umlage Gesamt § 2 PLAN'!$N$1</f>
        <v>303812.8904315058</v>
      </c>
      <c r="O252" s="83">
        <f>'bezirksw Umlage § 2 PLAN'!H252*'Umlage Gesamt § 2 PLAN'!$O$1</f>
        <v>20394.931221564755</v>
      </c>
      <c r="P252" s="83">
        <f>'bezirksw Umlage § 2 PLAN'!I252*'Umlage Gesamt § 2 PLAN'!$P$1</f>
        <v>430700.77715123288</v>
      </c>
      <c r="Q252" s="83">
        <f>'bezirksw Umlage § 2 PLAN'!J252*'Umlage Gesamt § 2 PLAN'!$Q$1</f>
        <v>30527.313523080691</v>
      </c>
      <c r="R252" s="83">
        <f>'bezirksw Umlage § 2 PLAN'!K252*'Umlage Gesamt § 2 PLAN'!$R$1</f>
        <v>121033.64672086635</v>
      </c>
      <c r="S252" s="83">
        <f>'bezirksw Umlage § 2 PLAN'!L252*'Umlage Gesamt § 2 PLAN'!$S$1</f>
        <v>142.56433910467481</v>
      </c>
      <c r="T252" s="83">
        <f>'bezirksw Umlage § 2 PLAN'!M252*'Umlage Gesamt § 2 PLAN'!$T$1</f>
        <v>1201.9448752158355</v>
      </c>
      <c r="V252" s="83">
        <f t="shared" si="19"/>
        <v>6076.828511587486</v>
      </c>
      <c r="W252" s="83">
        <f t="shared" si="19"/>
        <v>340502.81819138158</v>
      </c>
      <c r="X252" s="83">
        <f t="shared" si="19"/>
        <v>22149.679286305614</v>
      </c>
      <c r="Y252" s="83">
        <f t="shared" si="19"/>
        <v>484515.8577505977</v>
      </c>
      <c r="Z252" s="83">
        <f t="shared" si="19"/>
        <v>39677.348823482957</v>
      </c>
      <c r="AA252" s="83">
        <f t="shared" si="18"/>
        <v>136175.18127023327</v>
      </c>
      <c r="AB252" s="83">
        <f t="shared" si="18"/>
        <v>404.40630162899777</v>
      </c>
      <c r="AC252" s="83">
        <f t="shared" si="18"/>
        <v>1369.4098550451183</v>
      </c>
      <c r="AE252" s="83">
        <f t="shared" si="17"/>
        <v>1030871.5299902628</v>
      </c>
      <c r="AF252" s="83">
        <f t="shared" si="20"/>
        <v>85905.960832521901</v>
      </c>
    </row>
    <row r="253" spans="1:32" x14ac:dyDescent="0.25">
      <c r="A253" s="82">
        <v>62269</v>
      </c>
      <c r="B253" s="82" t="s">
        <v>257</v>
      </c>
      <c r="C253" s="82" t="s">
        <v>232</v>
      </c>
      <c r="D253" s="83">
        <f>'landesw Umlage § 2 PLAN'!F253*'Umlage Gesamt § 2 PLAN'!$D$1</f>
        <v>383.30077911384944</v>
      </c>
      <c r="E253" s="83">
        <f>'landesw Umlage § 2 PLAN'!G253*'Umlage Gesamt § 2 PLAN'!$E$1</f>
        <v>29457.365459950841</v>
      </c>
      <c r="F253" s="83">
        <f>'landesw Umlage § 2 PLAN'!H253*'Umlage Gesamt § 2 PLAN'!$F$1</f>
        <v>1408.8404690112707</v>
      </c>
      <c r="G253" s="83">
        <f>'landesw Umlage § 2 PLAN'!I253*'Umlage Gesamt § 2 PLAN'!$G$1</f>
        <v>43206.694405264956</v>
      </c>
      <c r="H253" s="83">
        <f>'landesw Umlage § 2 PLAN'!J253*'Umlage Gesamt § 2 PLAN'!$H$1</f>
        <v>7346.3195561307739</v>
      </c>
      <c r="I253" s="83">
        <f>'landesw Umlage § 2 PLAN'!K253*'Umlage Gesamt § 2 PLAN'!$I$1</f>
        <v>12156.734670187956</v>
      </c>
      <c r="J253" s="83">
        <f>'landesw Umlage § 2 PLAN'!L253*'Umlage Gesamt § 2 PLAN'!$J$1</f>
        <v>210.225935393225</v>
      </c>
      <c r="K253" s="83">
        <f>'landesw Umlage § 2 PLAN'!M253*'Umlage Gesamt § 2 PLAN'!$K$1</f>
        <v>134.45317049572691</v>
      </c>
      <c r="M253" s="83">
        <f>'bezirksw Umlage § 2 PLAN'!F253*'Umlage Gesamt § 2 PLAN'!$M$1</f>
        <v>4495.6229264554158</v>
      </c>
      <c r="N253" s="83">
        <f>'bezirksw Umlage § 2 PLAN'!G253*'Umlage Gesamt § 2 PLAN'!$N$1</f>
        <v>243923.27516850835</v>
      </c>
      <c r="O253" s="83">
        <f>'bezirksw Umlage § 2 PLAN'!H253*'Umlage Gesamt § 2 PLAN'!$O$1</f>
        <v>16374.546890801208</v>
      </c>
      <c r="P253" s="83">
        <f>'bezirksw Umlage § 2 PLAN'!I253*'Umlage Gesamt § 2 PLAN'!$P$1</f>
        <v>345798.17871169536</v>
      </c>
      <c r="Q253" s="83">
        <f>'bezirksw Umlage § 2 PLAN'!J253*'Umlage Gesamt § 2 PLAN'!$Q$1</f>
        <v>24509.566681221844</v>
      </c>
      <c r="R253" s="83">
        <f>'bezirksw Umlage § 2 PLAN'!K253*'Umlage Gesamt § 2 PLAN'!$R$1</f>
        <v>97174.690224007514</v>
      </c>
      <c r="S253" s="83">
        <f>'bezirksw Umlage § 2 PLAN'!L253*'Umlage Gesamt § 2 PLAN'!$S$1</f>
        <v>114.46110949161996</v>
      </c>
      <c r="T253" s="83">
        <f>'bezirksw Umlage § 2 PLAN'!M253*'Umlage Gesamt § 2 PLAN'!$T$1</f>
        <v>965.00951660821067</v>
      </c>
      <c r="V253" s="83">
        <f t="shared" si="19"/>
        <v>4878.9237055692656</v>
      </c>
      <c r="W253" s="83">
        <f t="shared" si="19"/>
        <v>273380.64062845916</v>
      </c>
      <c r="X253" s="83">
        <f t="shared" si="19"/>
        <v>17783.387359812477</v>
      </c>
      <c r="Y253" s="83">
        <f t="shared" si="19"/>
        <v>389004.87311696034</v>
      </c>
      <c r="Z253" s="83">
        <f t="shared" si="19"/>
        <v>31855.886237352617</v>
      </c>
      <c r="AA253" s="83">
        <f t="shared" si="18"/>
        <v>109331.42489419547</v>
      </c>
      <c r="AB253" s="83">
        <f t="shared" si="18"/>
        <v>324.68704488484497</v>
      </c>
      <c r="AC253" s="83">
        <f t="shared" si="18"/>
        <v>1099.4626871039377</v>
      </c>
      <c r="AE253" s="83">
        <f t="shared" si="17"/>
        <v>827659.28567433823</v>
      </c>
      <c r="AF253" s="83">
        <f t="shared" si="20"/>
        <v>68971.607139528191</v>
      </c>
    </row>
    <row r="254" spans="1:32" x14ac:dyDescent="0.25">
      <c r="A254" s="82">
        <v>62270</v>
      </c>
      <c r="B254" s="82" t="s">
        <v>258</v>
      </c>
      <c r="C254" s="82" t="s">
        <v>232</v>
      </c>
      <c r="D254" s="83">
        <f>'landesw Umlage § 2 PLAN'!F254*'Umlage Gesamt § 2 PLAN'!$D$1</f>
        <v>368.84814744563681</v>
      </c>
      <c r="E254" s="83">
        <f>'landesw Umlage § 2 PLAN'!G254*'Umlage Gesamt § 2 PLAN'!$E$1</f>
        <v>28346.654300185248</v>
      </c>
      <c r="F254" s="83">
        <f>'landesw Umlage § 2 PLAN'!H254*'Umlage Gesamt § 2 PLAN'!$F$1</f>
        <v>1355.7191254414367</v>
      </c>
      <c r="G254" s="83">
        <f>'landesw Umlage § 2 PLAN'!I254*'Umlage Gesamt § 2 PLAN'!$G$1</f>
        <v>41577.554904729688</v>
      </c>
      <c r="H254" s="83">
        <f>'landesw Umlage § 2 PLAN'!J254*'Umlage Gesamt § 2 PLAN'!$H$1</f>
        <v>7069.3212914593396</v>
      </c>
      <c r="I254" s="83">
        <f>'landesw Umlage § 2 PLAN'!K254*'Umlage Gesamt § 2 PLAN'!$I$1</f>
        <v>11698.356242461799</v>
      </c>
      <c r="J254" s="83">
        <f>'landesw Umlage § 2 PLAN'!L254*'Umlage Gesamt § 2 PLAN'!$J$1</f>
        <v>202.29921523792552</v>
      </c>
      <c r="K254" s="83">
        <f>'landesw Umlage § 2 PLAN'!M254*'Umlage Gesamt § 2 PLAN'!$K$1</f>
        <v>129.38351696073903</v>
      </c>
      <c r="M254" s="83">
        <f>'bezirksw Umlage § 2 PLAN'!F254*'Umlage Gesamt § 2 PLAN'!$M$1</f>
        <v>4326.1122293327953</v>
      </c>
      <c r="N254" s="83">
        <f>'bezirksw Umlage § 2 PLAN'!G254*'Umlage Gesamt § 2 PLAN'!$N$1</f>
        <v>234725.97257114676</v>
      </c>
      <c r="O254" s="83">
        <f>'bezirksw Umlage § 2 PLAN'!H254*'Umlage Gesamt § 2 PLAN'!$O$1</f>
        <v>15757.132818505954</v>
      </c>
      <c r="P254" s="83">
        <f>'bezirksw Umlage § 2 PLAN'!I254*'Umlage Gesamt § 2 PLAN'!$P$1</f>
        <v>332759.60957543366</v>
      </c>
      <c r="Q254" s="83">
        <f>'bezirksw Umlage § 2 PLAN'!J254*'Umlage Gesamt § 2 PLAN'!$Q$1</f>
        <v>23585.415834437415</v>
      </c>
      <c r="R254" s="83">
        <f>'bezirksw Umlage § 2 PLAN'!K254*'Umlage Gesamt § 2 PLAN'!$R$1</f>
        <v>93510.648610194112</v>
      </c>
      <c r="S254" s="83">
        <f>'bezirksw Umlage § 2 PLAN'!L254*'Umlage Gesamt § 2 PLAN'!$S$1</f>
        <v>110.14527100143526</v>
      </c>
      <c r="T254" s="83">
        <f>'bezirksw Umlage § 2 PLAN'!M254*'Umlage Gesamt § 2 PLAN'!$T$1</f>
        <v>928.6231384429949</v>
      </c>
      <c r="V254" s="83">
        <f t="shared" si="19"/>
        <v>4694.960376778432</v>
      </c>
      <c r="W254" s="83">
        <f t="shared" si="19"/>
        <v>263072.626871332</v>
      </c>
      <c r="X254" s="83">
        <f t="shared" si="19"/>
        <v>17112.851943947389</v>
      </c>
      <c r="Y254" s="83">
        <f t="shared" si="19"/>
        <v>374337.16448016337</v>
      </c>
      <c r="Z254" s="83">
        <f t="shared" si="19"/>
        <v>30654.737125896754</v>
      </c>
      <c r="AA254" s="83">
        <f t="shared" si="18"/>
        <v>105209.00485265591</v>
      </c>
      <c r="AB254" s="83">
        <f t="shared" si="18"/>
        <v>312.4444862393608</v>
      </c>
      <c r="AC254" s="83">
        <f t="shared" si="18"/>
        <v>1058.0066554037339</v>
      </c>
      <c r="AE254" s="83">
        <f t="shared" si="17"/>
        <v>796451.79679241695</v>
      </c>
      <c r="AF254" s="83">
        <f t="shared" si="20"/>
        <v>66370.983066034751</v>
      </c>
    </row>
    <row r="255" spans="1:32" x14ac:dyDescent="0.25">
      <c r="A255" s="82">
        <v>62271</v>
      </c>
      <c r="B255" s="82" t="s">
        <v>259</v>
      </c>
      <c r="C255" s="82" t="s">
        <v>232</v>
      </c>
      <c r="D255" s="83">
        <f>'landesw Umlage § 2 PLAN'!F255*'Umlage Gesamt § 2 PLAN'!$D$1</f>
        <v>805.04017450790036</v>
      </c>
      <c r="E255" s="83">
        <f>'landesw Umlage § 2 PLAN'!G255*'Umlage Gesamt § 2 PLAN'!$E$1</f>
        <v>61868.808837923316</v>
      </c>
      <c r="F255" s="83">
        <f>'landesw Umlage § 2 PLAN'!H255*'Umlage Gesamt § 2 PLAN'!$F$1</f>
        <v>2958.9639229242193</v>
      </c>
      <c r="G255" s="83">
        <f>'landesw Umlage § 2 PLAN'!I255*'Umlage Gesamt § 2 PLAN'!$G$1</f>
        <v>90746.292987817302</v>
      </c>
      <c r="H255" s="83">
        <f>'landesw Umlage § 2 PLAN'!J255*'Umlage Gesamt § 2 PLAN'!$H$1</f>
        <v>15429.351307688568</v>
      </c>
      <c r="I255" s="83">
        <f>'landesw Umlage § 2 PLAN'!K255*'Umlage Gesamt § 2 PLAN'!$I$1</f>
        <v>25532.585201000817</v>
      </c>
      <c r="J255" s="83">
        <f>'landesw Umlage § 2 PLAN'!L255*'Umlage Gesamt § 2 PLAN'!$J$1</f>
        <v>441.53399350325884</v>
      </c>
      <c r="K255" s="83">
        <f>'landesw Umlage § 2 PLAN'!M255*'Umlage Gesamt § 2 PLAN'!$K$1</f>
        <v>282.38973082512456</v>
      </c>
      <c r="M255" s="83">
        <f>'bezirksw Umlage § 2 PLAN'!F255*'Umlage Gesamt § 2 PLAN'!$M$1</f>
        <v>9442.081160394433</v>
      </c>
      <c r="N255" s="83">
        <f>'bezirksw Umlage § 2 PLAN'!G255*'Umlage Gesamt § 2 PLAN'!$N$1</f>
        <v>512307.94902681012</v>
      </c>
      <c r="O255" s="83">
        <f>'bezirksw Umlage § 2 PLAN'!H255*'Umlage Gesamt § 2 PLAN'!$O$1</f>
        <v>34391.185212130724</v>
      </c>
      <c r="P255" s="83">
        <f>'bezirksw Umlage § 2 PLAN'!I255*'Umlage Gesamt § 2 PLAN'!$P$1</f>
        <v>726274.0941413308</v>
      </c>
      <c r="Q255" s="83">
        <f>'bezirksw Umlage § 2 PLAN'!J255*'Umlage Gesamt § 2 PLAN'!$Q$1</f>
        <v>51477.030346195112</v>
      </c>
      <c r="R255" s="83">
        <f>'bezirksw Umlage § 2 PLAN'!K255*'Umlage Gesamt § 2 PLAN'!$R$1</f>
        <v>204094.36619603151</v>
      </c>
      <c r="S255" s="83">
        <f>'bezirksw Umlage § 2 PLAN'!L255*'Umlage Gesamt § 2 PLAN'!$S$1</f>
        <v>240.40074161219528</v>
      </c>
      <c r="T255" s="83">
        <f>'bezirksw Umlage § 2 PLAN'!M255*'Umlage Gesamt § 2 PLAN'!$T$1</f>
        <v>2026.7932443239552</v>
      </c>
      <c r="V255" s="83">
        <f t="shared" si="19"/>
        <v>10247.121334902333</v>
      </c>
      <c r="W255" s="83">
        <f t="shared" si="19"/>
        <v>574176.75786473346</v>
      </c>
      <c r="X255" s="83">
        <f t="shared" si="19"/>
        <v>37350.14913505494</v>
      </c>
      <c r="Y255" s="83">
        <f t="shared" si="19"/>
        <v>817020.38712914812</v>
      </c>
      <c r="Z255" s="83">
        <f t="shared" si="19"/>
        <v>66906.381653883684</v>
      </c>
      <c r="AA255" s="83">
        <f t="shared" si="18"/>
        <v>229626.95139703233</v>
      </c>
      <c r="AB255" s="83">
        <f t="shared" si="18"/>
        <v>681.93473511545415</v>
      </c>
      <c r="AC255" s="83">
        <f t="shared" si="18"/>
        <v>2309.1829751490795</v>
      </c>
      <c r="AE255" s="83">
        <f t="shared" si="17"/>
        <v>1738318.8662250191</v>
      </c>
      <c r="AF255" s="83">
        <f t="shared" si="20"/>
        <v>144859.90551875159</v>
      </c>
    </row>
    <row r="256" spans="1:32" x14ac:dyDescent="0.25">
      <c r="A256" s="82">
        <v>62272</v>
      </c>
      <c r="B256" s="82" t="s">
        <v>260</v>
      </c>
      <c r="C256" s="82" t="s">
        <v>232</v>
      </c>
      <c r="D256" s="83">
        <f>'landesw Umlage § 2 PLAN'!F256*'Umlage Gesamt § 2 PLAN'!$D$1</f>
        <v>440.15075581014304</v>
      </c>
      <c r="E256" s="83">
        <f>'landesw Umlage § 2 PLAN'!G256*'Umlage Gesamt § 2 PLAN'!$E$1</f>
        <v>33826.390077651915</v>
      </c>
      <c r="F256" s="83">
        <f>'landesw Umlage § 2 PLAN'!H256*'Umlage Gesamt § 2 PLAN'!$F$1</f>
        <v>1617.7952956026791</v>
      </c>
      <c r="G256" s="83">
        <f>'landesw Umlage § 2 PLAN'!I256*'Umlage Gesamt § 2 PLAN'!$G$1</f>
        <v>49614.976631410951</v>
      </c>
      <c r="H256" s="83">
        <f>'landesw Umlage § 2 PLAN'!J256*'Umlage Gesamt § 2 PLAN'!$H$1</f>
        <v>8435.9027720456888</v>
      </c>
      <c r="I256" s="83">
        <f>'landesw Umlage § 2 PLAN'!K256*'Umlage Gesamt § 2 PLAN'!$I$1</f>
        <v>13959.783660333456</v>
      </c>
      <c r="J256" s="83">
        <f>'landesw Umlage § 2 PLAN'!L256*'Umlage Gesamt § 2 PLAN'!$J$1</f>
        <v>241.40599079434259</v>
      </c>
      <c r="K256" s="83">
        <f>'landesw Umlage § 2 PLAN'!M256*'Umlage Gesamt § 2 PLAN'!$K$1</f>
        <v>154.39484561336218</v>
      </c>
      <c r="M256" s="83">
        <f>'bezirksw Umlage § 2 PLAN'!F256*'Umlage Gesamt § 2 PLAN'!$M$1</f>
        <v>5162.3997047212415</v>
      </c>
      <c r="N256" s="83">
        <f>'bezirksw Umlage § 2 PLAN'!G256*'Umlage Gesamt § 2 PLAN'!$N$1</f>
        <v>280101.21496052342</v>
      </c>
      <c r="O256" s="83">
        <f>'bezirksw Umlage § 2 PLAN'!H256*'Umlage Gesamt § 2 PLAN'!$O$1</f>
        <v>18803.16864134014</v>
      </c>
      <c r="P256" s="83">
        <f>'bezirksw Umlage § 2 PLAN'!I256*'Umlage Gesamt § 2 PLAN'!$P$1</f>
        <v>397085.88662303658</v>
      </c>
      <c r="Q256" s="83">
        <f>'bezirksw Umlage § 2 PLAN'!J256*'Umlage Gesamt § 2 PLAN'!$Q$1</f>
        <v>28144.749207813715</v>
      </c>
      <c r="R256" s="83">
        <f>'bezirksw Umlage § 2 PLAN'!K256*'Umlage Gesamt § 2 PLAN'!$R$1</f>
        <v>111587.33735578781</v>
      </c>
      <c r="S256" s="83">
        <f>'bezirksw Umlage § 2 PLAN'!L256*'Umlage Gesamt § 2 PLAN'!$S$1</f>
        <v>131.43762444229202</v>
      </c>
      <c r="T256" s="83">
        <f>'bezirksw Umlage § 2 PLAN'!M256*'Umlage Gesamt § 2 PLAN'!$T$1</f>
        <v>1108.1367198915186</v>
      </c>
      <c r="V256" s="83">
        <f t="shared" si="19"/>
        <v>5602.5504605313845</v>
      </c>
      <c r="W256" s="83">
        <f t="shared" si="19"/>
        <v>313927.60503817536</v>
      </c>
      <c r="X256" s="83">
        <f t="shared" si="19"/>
        <v>20420.963936942819</v>
      </c>
      <c r="Y256" s="83">
        <f t="shared" si="19"/>
        <v>446700.86325444753</v>
      </c>
      <c r="Z256" s="83">
        <f t="shared" si="19"/>
        <v>36580.651979859402</v>
      </c>
      <c r="AA256" s="83">
        <f t="shared" si="18"/>
        <v>125547.12101612127</v>
      </c>
      <c r="AB256" s="83">
        <f t="shared" si="18"/>
        <v>372.84361523663461</v>
      </c>
      <c r="AC256" s="83">
        <f t="shared" si="18"/>
        <v>1262.5315655048807</v>
      </c>
      <c r="AE256" s="83">
        <f t="shared" si="17"/>
        <v>950415.13086681929</v>
      </c>
      <c r="AF256" s="83">
        <f t="shared" si="20"/>
        <v>79201.26090556827</v>
      </c>
    </row>
    <row r="257" spans="1:32" x14ac:dyDescent="0.25">
      <c r="A257" s="82">
        <v>62273</v>
      </c>
      <c r="B257" s="82" t="s">
        <v>261</v>
      </c>
      <c r="C257" s="82" t="s">
        <v>232</v>
      </c>
      <c r="D257" s="83">
        <f>'landesw Umlage § 2 PLAN'!F257*'Umlage Gesamt § 2 PLAN'!$D$1</f>
        <v>316.29652103286031</v>
      </c>
      <c r="E257" s="83">
        <f>'landesw Umlage § 2 PLAN'!G257*'Umlage Gesamt § 2 PLAN'!$E$1</f>
        <v>24307.965758161285</v>
      </c>
      <c r="F257" s="83">
        <f>'landesw Umlage § 2 PLAN'!H257*'Umlage Gesamt § 2 PLAN'!$F$1</f>
        <v>1162.5630922764472</v>
      </c>
      <c r="G257" s="83">
        <f>'landesw Umlage § 2 PLAN'!I257*'Umlage Gesamt § 2 PLAN'!$G$1</f>
        <v>35653.794279546957</v>
      </c>
      <c r="H257" s="83">
        <f>'landesw Umlage § 2 PLAN'!J257*'Umlage Gesamt § 2 PLAN'!$H$1</f>
        <v>6062.119997177625</v>
      </c>
      <c r="I257" s="83">
        <f>'landesw Umlage § 2 PLAN'!K257*'Umlage Gesamt § 2 PLAN'!$I$1</f>
        <v>10031.633361637158</v>
      </c>
      <c r="J257" s="83">
        <f>'landesw Umlage § 2 PLAN'!L257*'Umlage Gesamt § 2 PLAN'!$J$1</f>
        <v>173.47664189329942</v>
      </c>
      <c r="K257" s="83">
        <f>'landesw Umlage § 2 PLAN'!M257*'Umlage Gesamt § 2 PLAN'!$K$1</f>
        <v>110.94960508025706</v>
      </c>
      <c r="M257" s="83">
        <f>'bezirksw Umlage § 2 PLAN'!F257*'Umlage Gesamt § 2 PLAN'!$M$1</f>
        <v>3709.7495465592606</v>
      </c>
      <c r="N257" s="83">
        <f>'bezirksw Umlage § 2 PLAN'!G257*'Umlage Gesamt § 2 PLAN'!$N$1</f>
        <v>201283.39815303183</v>
      </c>
      <c r="O257" s="83">
        <f>'bezirksw Umlage § 2 PLAN'!H257*'Umlage Gesamt § 2 PLAN'!$O$1</f>
        <v>13512.135892401911</v>
      </c>
      <c r="P257" s="83">
        <f>'bezirksw Umlage § 2 PLAN'!I257*'Umlage Gesamt § 2 PLAN'!$P$1</f>
        <v>285349.69628517667</v>
      </c>
      <c r="Q257" s="83">
        <f>'bezirksw Umlage § 2 PLAN'!J257*'Umlage Gesamt § 2 PLAN'!$Q$1</f>
        <v>20225.084569918818</v>
      </c>
      <c r="R257" s="83">
        <f>'bezirksw Umlage § 2 PLAN'!K257*'Umlage Gesamt § 2 PLAN'!$R$1</f>
        <v>80187.722345250309</v>
      </c>
      <c r="S257" s="83">
        <f>'bezirksw Umlage § 2 PLAN'!L257*'Umlage Gesamt § 2 PLAN'!$S$1</f>
        <v>94.452327515377561</v>
      </c>
      <c r="T257" s="83">
        <f>'bezirksw Umlage § 2 PLAN'!M257*'Umlage Gesamt § 2 PLAN'!$T$1</f>
        <v>796.31759051582549</v>
      </c>
      <c r="V257" s="83">
        <f t="shared" si="19"/>
        <v>4026.0460675921208</v>
      </c>
      <c r="W257" s="83">
        <f t="shared" si="19"/>
        <v>225591.3639111931</v>
      </c>
      <c r="X257" s="83">
        <f t="shared" si="19"/>
        <v>14674.698984678358</v>
      </c>
      <c r="Y257" s="83">
        <f t="shared" si="19"/>
        <v>321003.49056472362</v>
      </c>
      <c r="Z257" s="83">
        <f t="shared" si="19"/>
        <v>26287.204567096443</v>
      </c>
      <c r="AA257" s="83">
        <f t="shared" si="18"/>
        <v>90219.355706887465</v>
      </c>
      <c r="AB257" s="83">
        <f t="shared" si="18"/>
        <v>267.92896940867695</v>
      </c>
      <c r="AC257" s="83">
        <f t="shared" si="18"/>
        <v>907.2671955960825</v>
      </c>
      <c r="AE257" s="83">
        <f t="shared" si="17"/>
        <v>682977.35596717591</v>
      </c>
      <c r="AF257" s="83">
        <f t="shared" si="20"/>
        <v>56914.779663931324</v>
      </c>
    </row>
    <row r="258" spans="1:32" x14ac:dyDescent="0.25">
      <c r="A258" s="82">
        <v>62274</v>
      </c>
      <c r="B258" s="82" t="s">
        <v>262</v>
      </c>
      <c r="C258" s="82" t="s">
        <v>232</v>
      </c>
      <c r="D258" s="83">
        <f>'landesw Umlage § 2 PLAN'!F258*'Umlage Gesamt § 2 PLAN'!$D$1</f>
        <v>198.53660686485608</v>
      </c>
      <c r="E258" s="83">
        <f>'landesw Umlage § 2 PLAN'!G258*'Umlage Gesamt § 2 PLAN'!$E$1</f>
        <v>15257.901116500332</v>
      </c>
      <c r="F258" s="83">
        <f>'landesw Umlage § 2 PLAN'!H258*'Umlage Gesamt § 2 PLAN'!$F$1</f>
        <v>729.73085778234406</v>
      </c>
      <c r="G258" s="83">
        <f>'landesw Umlage § 2 PLAN'!I258*'Umlage Gesamt § 2 PLAN'!$G$1</f>
        <v>22379.580132604333</v>
      </c>
      <c r="H258" s="83">
        <f>'landesw Umlage § 2 PLAN'!J258*'Umlage Gesamt § 2 PLAN'!$H$1</f>
        <v>3805.1406026125674</v>
      </c>
      <c r="I258" s="83">
        <f>'landesw Umlage § 2 PLAN'!K258*'Umlage Gesamt § 2 PLAN'!$I$1</f>
        <v>6296.7700132396239</v>
      </c>
      <c r="J258" s="83">
        <f>'landesw Umlage § 2 PLAN'!L258*'Umlage Gesamt § 2 PLAN'!$J$1</f>
        <v>108.88979663556673</v>
      </c>
      <c r="K258" s="83">
        <f>'landesw Umlage § 2 PLAN'!M258*'Umlage Gesamt § 2 PLAN'!$K$1</f>
        <v>69.642113209780049</v>
      </c>
      <c r="M258" s="83">
        <f>'bezirksw Umlage § 2 PLAN'!F258*'Umlage Gesamt § 2 PLAN'!$M$1</f>
        <v>2328.5778954735842</v>
      </c>
      <c r="N258" s="83">
        <f>'bezirksw Umlage § 2 PLAN'!G258*'Umlage Gesamt § 2 PLAN'!$N$1</f>
        <v>126343.85846874074</v>
      </c>
      <c r="O258" s="83">
        <f>'bezirksw Umlage § 2 PLAN'!H258*'Umlage Gesamt § 2 PLAN'!$O$1</f>
        <v>8481.451527870604</v>
      </c>
      <c r="P258" s="83">
        <f>'bezirksw Umlage § 2 PLAN'!I258*'Umlage Gesamt § 2 PLAN'!$P$1</f>
        <v>179111.5510388132</v>
      </c>
      <c r="Q258" s="83">
        <f>'bezirksw Umlage § 2 PLAN'!J258*'Umlage Gesamt § 2 PLAN'!$Q$1</f>
        <v>12695.111697574675</v>
      </c>
      <c r="R258" s="83">
        <f>'bezirksw Umlage § 2 PLAN'!K258*'Umlage Gesamt § 2 PLAN'!$R$1</f>
        <v>50333.143895039029</v>
      </c>
      <c r="S258" s="83">
        <f>'bezirksw Umlage § 2 PLAN'!L258*'Umlage Gesamt § 2 PLAN'!$S$1</f>
        <v>59.286913919116301</v>
      </c>
      <c r="T258" s="83">
        <f>'bezirksw Umlage § 2 PLAN'!M258*'Umlage Gesamt § 2 PLAN'!$T$1</f>
        <v>499.84170515547646</v>
      </c>
      <c r="V258" s="83">
        <f t="shared" si="19"/>
        <v>2527.1145023384402</v>
      </c>
      <c r="W258" s="83">
        <f t="shared" si="19"/>
        <v>141601.75958524109</v>
      </c>
      <c r="X258" s="83">
        <f t="shared" si="19"/>
        <v>9211.1823856529481</v>
      </c>
      <c r="Y258" s="83">
        <f t="shared" si="19"/>
        <v>201491.13117141754</v>
      </c>
      <c r="Z258" s="83">
        <f t="shared" si="19"/>
        <v>16500.252300187243</v>
      </c>
      <c r="AA258" s="83">
        <f t="shared" si="18"/>
        <v>56629.913908278657</v>
      </c>
      <c r="AB258" s="83">
        <f t="shared" si="18"/>
        <v>168.17671055468304</v>
      </c>
      <c r="AC258" s="83">
        <f t="shared" si="18"/>
        <v>569.48381836525652</v>
      </c>
      <c r="AE258" s="83">
        <f t="shared" si="17"/>
        <v>428699.01438203588</v>
      </c>
      <c r="AF258" s="83">
        <f t="shared" si="20"/>
        <v>35724.917865169657</v>
      </c>
    </row>
    <row r="259" spans="1:32" x14ac:dyDescent="0.25">
      <c r="A259" s="82">
        <v>62275</v>
      </c>
      <c r="B259" s="82" t="s">
        <v>263</v>
      </c>
      <c r="C259" s="82" t="s">
        <v>232</v>
      </c>
      <c r="D259" s="83">
        <f>'landesw Umlage § 2 PLAN'!F259*'Umlage Gesamt § 2 PLAN'!$D$1</f>
        <v>860.0381438378306</v>
      </c>
      <c r="E259" s="83">
        <f>'landesw Umlage § 2 PLAN'!G259*'Umlage Gesamt § 2 PLAN'!$E$1</f>
        <v>66095.503304478829</v>
      </c>
      <c r="F259" s="83">
        <f>'landesw Umlage § 2 PLAN'!H259*'Umlage Gesamt § 2 PLAN'!$F$1</f>
        <v>3161.111607269082</v>
      </c>
      <c r="G259" s="83">
        <f>'landesw Umlage § 2 PLAN'!I259*'Umlage Gesamt § 2 PLAN'!$G$1</f>
        <v>96945.811964121342</v>
      </c>
      <c r="H259" s="83">
        <f>'landesw Umlage § 2 PLAN'!J259*'Umlage Gesamt § 2 PLAN'!$H$1</f>
        <v>16483.439062401791</v>
      </c>
      <c r="I259" s="83">
        <f>'landesw Umlage § 2 PLAN'!K259*'Umlage Gesamt § 2 PLAN'!$I$1</f>
        <v>27276.896084189779</v>
      </c>
      <c r="J259" s="83">
        <f>'landesw Umlage § 2 PLAN'!L259*'Umlage Gesamt § 2 PLAN'!$J$1</f>
        <v>471.69829312676228</v>
      </c>
      <c r="K259" s="83">
        <f>'landesw Umlage § 2 PLAN'!M259*'Umlage Gesamt § 2 PLAN'!$K$1</f>
        <v>301.68176400160678</v>
      </c>
      <c r="M259" s="83">
        <f>'bezirksw Umlage § 2 PLAN'!F259*'Umlage Gesamt § 2 PLAN'!$M$1</f>
        <v>10087.136284988079</v>
      </c>
      <c r="N259" s="83">
        <f>'bezirksw Umlage § 2 PLAN'!G259*'Umlage Gesamt § 2 PLAN'!$N$1</f>
        <v>547307.31646245287</v>
      </c>
      <c r="O259" s="83">
        <f>'bezirksw Umlage § 2 PLAN'!H259*'Umlage Gesamt § 2 PLAN'!$O$1</f>
        <v>36740.68950944471</v>
      </c>
      <c r="P259" s="83">
        <f>'bezirksw Umlage § 2 PLAN'!I259*'Umlage Gesamt § 2 PLAN'!$P$1</f>
        <v>775890.99727181648</v>
      </c>
      <c r="Q259" s="83">
        <f>'bezirksw Umlage § 2 PLAN'!J259*'Umlage Gesamt § 2 PLAN'!$Q$1</f>
        <v>54993.789168705451</v>
      </c>
      <c r="R259" s="83">
        <f>'bezirksw Umlage § 2 PLAN'!K259*'Umlage Gesamt § 2 PLAN'!$R$1</f>
        <v>218037.4910833358</v>
      </c>
      <c r="S259" s="83">
        <f>'bezirksw Umlage § 2 PLAN'!L259*'Umlage Gesamt § 2 PLAN'!$S$1</f>
        <v>256.8242109404955</v>
      </c>
      <c r="T259" s="83">
        <f>'bezirksw Umlage § 2 PLAN'!M259*'Umlage Gesamt § 2 PLAN'!$T$1</f>
        <v>2165.257778417023</v>
      </c>
      <c r="V259" s="83">
        <f t="shared" si="19"/>
        <v>10947.174428825909</v>
      </c>
      <c r="W259" s="83">
        <f t="shared" si="19"/>
        <v>613402.8197669317</v>
      </c>
      <c r="X259" s="83">
        <f t="shared" si="19"/>
        <v>39901.801116713788</v>
      </c>
      <c r="Y259" s="83">
        <f t="shared" si="19"/>
        <v>872836.80923593778</v>
      </c>
      <c r="Z259" s="83">
        <f t="shared" si="19"/>
        <v>71477.228231107234</v>
      </c>
      <c r="AA259" s="83">
        <f t="shared" si="18"/>
        <v>245314.38716752559</v>
      </c>
      <c r="AB259" s="83">
        <f t="shared" si="18"/>
        <v>728.52250406725784</v>
      </c>
      <c r="AC259" s="83">
        <f t="shared" si="18"/>
        <v>2466.9395424186296</v>
      </c>
      <c r="AE259" s="83">
        <f t="shared" si="17"/>
        <v>1857075.6819935278</v>
      </c>
      <c r="AF259" s="83">
        <f t="shared" si="20"/>
        <v>154756.30683279398</v>
      </c>
    </row>
    <row r="260" spans="1:32" x14ac:dyDescent="0.25">
      <c r="A260" s="82">
        <v>62276</v>
      </c>
      <c r="B260" s="82" t="s">
        <v>264</v>
      </c>
      <c r="C260" s="82" t="s">
        <v>232</v>
      </c>
      <c r="D260" s="83">
        <f>'landesw Umlage § 2 PLAN'!F260*'Umlage Gesamt § 2 PLAN'!$D$1</f>
        <v>185.85197026776288</v>
      </c>
      <c r="E260" s="83">
        <f>'landesw Umlage § 2 PLAN'!G260*'Umlage Gesamt § 2 PLAN'!$E$1</f>
        <v>14283.063609435791</v>
      </c>
      <c r="F260" s="83">
        <f>'landesw Umlage § 2 PLAN'!H260*'Umlage Gesamt § 2 PLAN'!$F$1</f>
        <v>683.10786522281592</v>
      </c>
      <c r="G260" s="83">
        <f>'landesw Umlage § 2 PLAN'!I260*'Umlage Gesamt § 2 PLAN'!$G$1</f>
        <v>20949.73379010666</v>
      </c>
      <c r="H260" s="83">
        <f>'landesw Umlage § 2 PLAN'!J260*'Umlage Gesamt § 2 PLAN'!$H$1</f>
        <v>3562.0276245719992</v>
      </c>
      <c r="I260" s="83">
        <f>'landesw Umlage § 2 PLAN'!K260*'Umlage Gesamt § 2 PLAN'!$I$1</f>
        <v>5894.4651657119975</v>
      </c>
      <c r="J260" s="83">
        <f>'landesw Umlage § 2 PLAN'!L260*'Umlage Gesamt § 2 PLAN'!$J$1</f>
        <v>101.93275470126113</v>
      </c>
      <c r="K260" s="83">
        <f>'landesw Umlage § 2 PLAN'!M260*'Umlage Gesamt § 2 PLAN'!$K$1</f>
        <v>65.192632019034178</v>
      </c>
      <c r="M260" s="83">
        <f>'bezirksw Umlage § 2 PLAN'!F260*'Umlage Gesamt § 2 PLAN'!$M$1</f>
        <v>2179.8034963411742</v>
      </c>
      <c r="N260" s="83">
        <f>'bezirksw Umlage § 2 PLAN'!G260*'Umlage Gesamt § 2 PLAN'!$N$1</f>
        <v>118271.66485035449</v>
      </c>
      <c r="O260" s="83">
        <f>'bezirksw Umlage § 2 PLAN'!H260*'Umlage Gesamt § 2 PLAN'!$O$1</f>
        <v>7939.5659172228297</v>
      </c>
      <c r="P260" s="83">
        <f>'bezirksw Umlage § 2 PLAN'!I260*'Umlage Gesamt § 2 PLAN'!$P$1</f>
        <v>167667.99425023774</v>
      </c>
      <c r="Q260" s="83">
        <f>'bezirksw Umlage § 2 PLAN'!J260*'Umlage Gesamt § 2 PLAN'!$Q$1</f>
        <v>11884.012520520355</v>
      </c>
      <c r="R260" s="83">
        <f>'bezirksw Umlage § 2 PLAN'!K260*'Umlage Gesamt § 2 PLAN'!$R$1</f>
        <v>47117.325667963305</v>
      </c>
      <c r="S260" s="83">
        <f>'bezirksw Umlage § 2 PLAN'!L260*'Umlage Gesamt § 2 PLAN'!$S$1</f>
        <v>55.499033336775909</v>
      </c>
      <c r="T260" s="83">
        <f>'bezirksw Umlage § 2 PLAN'!M260*'Umlage Gesamt § 2 PLAN'!$T$1</f>
        <v>467.90648431086674</v>
      </c>
      <c r="V260" s="83">
        <f t="shared" ref="V260:AC288" si="21">D260+M260</f>
        <v>2365.6554666089369</v>
      </c>
      <c r="W260" s="83">
        <f t="shared" si="21"/>
        <v>132554.72845979029</v>
      </c>
      <c r="X260" s="83">
        <f t="shared" si="21"/>
        <v>8622.673782445645</v>
      </c>
      <c r="Y260" s="83">
        <f t="shared" si="21"/>
        <v>188617.7280403444</v>
      </c>
      <c r="Z260" s="83">
        <f t="shared" si="21"/>
        <v>15446.040145092355</v>
      </c>
      <c r="AA260" s="83">
        <f t="shared" si="18"/>
        <v>53011.790833675303</v>
      </c>
      <c r="AB260" s="83">
        <f t="shared" si="18"/>
        <v>157.43178803803704</v>
      </c>
      <c r="AC260" s="83">
        <f t="shared" si="18"/>
        <v>533.09911632990088</v>
      </c>
      <c r="AE260" s="83">
        <f t="shared" ref="AE260:AE288" si="22">SUM(V260:AC260)</f>
        <v>401309.14763232489</v>
      </c>
      <c r="AF260" s="83">
        <f t="shared" si="20"/>
        <v>33442.428969360408</v>
      </c>
    </row>
    <row r="261" spans="1:32" x14ac:dyDescent="0.25">
      <c r="A261" s="82">
        <v>62277</v>
      </c>
      <c r="B261" s="82" t="s">
        <v>265</v>
      </c>
      <c r="C261" s="82" t="s">
        <v>232</v>
      </c>
      <c r="D261" s="83">
        <f>'landesw Umlage § 2 PLAN'!F261*'Umlage Gesamt § 2 PLAN'!$D$1</f>
        <v>402.38398684424249</v>
      </c>
      <c r="E261" s="83">
        <f>'landesw Umlage § 2 PLAN'!G261*'Umlage Gesamt § 2 PLAN'!$E$1</f>
        <v>30923.944853715591</v>
      </c>
      <c r="F261" s="83">
        <f>'landesw Umlage § 2 PLAN'!H261*'Umlage Gesamt § 2 PLAN'!$F$1</f>
        <v>1478.981717853191</v>
      </c>
      <c r="G261" s="83">
        <f>'landesw Umlage § 2 PLAN'!I261*'Umlage Gesamt § 2 PLAN'!$G$1</f>
        <v>45357.804889792249</v>
      </c>
      <c r="H261" s="83">
        <f>'landesw Umlage § 2 PLAN'!J261*'Umlage Gesamt § 2 PLAN'!$H$1</f>
        <v>7712.0671616211666</v>
      </c>
      <c r="I261" s="83">
        <f>'landesw Umlage § 2 PLAN'!K261*'Umlage Gesamt § 2 PLAN'!$I$1</f>
        <v>12761.976051566837</v>
      </c>
      <c r="J261" s="83">
        <f>'landesw Umlage § 2 PLAN'!L261*'Umlage Gesamt § 2 PLAN'!$J$1</f>
        <v>220.69235084038354</v>
      </c>
      <c r="K261" s="83">
        <f>'landesw Umlage § 2 PLAN'!M261*'Umlage Gesamt § 2 PLAN'!$K$1</f>
        <v>141.14712449319009</v>
      </c>
      <c r="M261" s="83">
        <f>'bezirksw Umlage § 2 PLAN'!F261*'Umlage Gesamt § 2 PLAN'!$M$1</f>
        <v>4719.4442982287937</v>
      </c>
      <c r="N261" s="83">
        <f>'bezirksw Umlage § 2 PLAN'!G261*'Umlage Gesamt § 2 PLAN'!$N$1</f>
        <v>256067.36352929895</v>
      </c>
      <c r="O261" s="83">
        <f>'bezirksw Umlage § 2 PLAN'!H261*'Umlage Gesamt § 2 PLAN'!$O$1</f>
        <v>17189.7784187168</v>
      </c>
      <c r="P261" s="83">
        <f>'bezirksw Umlage § 2 PLAN'!I261*'Umlage Gesamt § 2 PLAN'!$P$1</f>
        <v>363014.26288559893</v>
      </c>
      <c r="Q261" s="83">
        <f>'bezirksw Umlage § 2 PLAN'!J261*'Umlage Gesamt § 2 PLAN'!$Q$1</f>
        <v>25729.812446025659</v>
      </c>
      <c r="R261" s="83">
        <f>'bezirksw Umlage § 2 PLAN'!K261*'Umlage Gesamt § 2 PLAN'!$R$1</f>
        <v>102012.67882389639</v>
      </c>
      <c r="S261" s="83">
        <f>'bezirksw Umlage § 2 PLAN'!L261*'Umlage Gesamt § 2 PLAN'!$S$1</f>
        <v>120.15972856181776</v>
      </c>
      <c r="T261" s="83">
        <f>'bezirksw Umlage § 2 PLAN'!M261*'Umlage Gesamt § 2 PLAN'!$T$1</f>
        <v>1013.0539716959756</v>
      </c>
      <c r="V261" s="83">
        <f t="shared" si="21"/>
        <v>5121.8282850730366</v>
      </c>
      <c r="W261" s="83">
        <f t="shared" si="21"/>
        <v>286991.30838301452</v>
      </c>
      <c r="X261" s="83">
        <f t="shared" si="21"/>
        <v>18668.760136569992</v>
      </c>
      <c r="Y261" s="83">
        <f t="shared" si="21"/>
        <v>408372.06777539116</v>
      </c>
      <c r="Z261" s="83">
        <f t="shared" si="21"/>
        <v>33441.879607646828</v>
      </c>
      <c r="AA261" s="83">
        <f t="shared" si="18"/>
        <v>114774.65487546322</v>
      </c>
      <c r="AB261" s="83">
        <f t="shared" si="18"/>
        <v>340.8520794022013</v>
      </c>
      <c r="AC261" s="83">
        <f t="shared" si="18"/>
        <v>1154.2010961891658</v>
      </c>
      <c r="AE261" s="83">
        <f t="shared" si="22"/>
        <v>868865.55223875016</v>
      </c>
      <c r="AF261" s="83">
        <f t="shared" si="20"/>
        <v>72405.462686562518</v>
      </c>
    </row>
    <row r="262" spans="1:32" x14ac:dyDescent="0.25">
      <c r="A262" s="82">
        <v>62278</v>
      </c>
      <c r="B262" s="82" t="s">
        <v>266</v>
      </c>
      <c r="C262" s="82" t="s">
        <v>232</v>
      </c>
      <c r="D262" s="83">
        <f>'landesw Umlage § 2 PLAN'!F262*'Umlage Gesamt § 2 PLAN'!$D$1</f>
        <v>642.67454420220156</v>
      </c>
      <c r="E262" s="83">
        <f>'landesw Umlage § 2 PLAN'!G262*'Umlage Gesamt § 2 PLAN'!$E$1</f>
        <v>49390.713382162154</v>
      </c>
      <c r="F262" s="83">
        <f>'landesw Umlage § 2 PLAN'!H262*'Umlage Gesamt § 2 PLAN'!$F$1</f>
        <v>2362.1812310652813</v>
      </c>
      <c r="G262" s="83">
        <f>'landesw Umlage § 2 PLAN'!I262*'Umlage Gesamt § 2 PLAN'!$G$1</f>
        <v>72444.002586125091</v>
      </c>
      <c r="H262" s="83">
        <f>'landesw Umlage § 2 PLAN'!J262*'Umlage Gesamt § 2 PLAN'!$H$1</f>
        <v>12317.461454722818</v>
      </c>
      <c r="I262" s="83">
        <f>'landesw Umlage § 2 PLAN'!K262*'Umlage Gesamt § 2 PLAN'!$I$1</f>
        <v>20383.010781278768</v>
      </c>
      <c r="J262" s="83">
        <f>'landesw Umlage § 2 PLAN'!L262*'Umlage Gesamt § 2 PLAN'!$J$1</f>
        <v>352.48260522891451</v>
      </c>
      <c r="K262" s="83">
        <f>'landesw Umlage § 2 PLAN'!M262*'Umlage Gesamt § 2 PLAN'!$K$1</f>
        <v>225.43557115811777</v>
      </c>
      <c r="M262" s="83">
        <f>'bezirksw Umlage § 2 PLAN'!F262*'Umlage Gesamt § 2 PLAN'!$M$1</f>
        <v>7537.7420881957933</v>
      </c>
      <c r="N262" s="83">
        <f>'bezirksw Umlage § 2 PLAN'!G262*'Umlage Gesamt § 2 PLAN'!$N$1</f>
        <v>408982.41858951945</v>
      </c>
      <c r="O262" s="83">
        <f>'bezirksw Umlage § 2 PLAN'!H262*'Umlage Gesamt § 2 PLAN'!$O$1</f>
        <v>27454.951915027319</v>
      </c>
      <c r="P262" s="83">
        <f>'bezirksw Umlage § 2 PLAN'!I262*'Umlage Gesamt § 2 PLAN'!$P$1</f>
        <v>579794.50864481798</v>
      </c>
      <c r="Q262" s="83">
        <f>'bezirksw Umlage § 2 PLAN'!J262*'Umlage Gesamt § 2 PLAN'!$Q$1</f>
        <v>41094.814969757979</v>
      </c>
      <c r="R262" s="83">
        <f>'bezirksw Umlage § 2 PLAN'!K262*'Umlage Gesamt § 2 PLAN'!$R$1</f>
        <v>162931.31438993118</v>
      </c>
      <c r="S262" s="83">
        <f>'bezirksw Umlage § 2 PLAN'!L262*'Umlage Gesamt § 2 PLAN'!$S$1</f>
        <v>191.91518874934434</v>
      </c>
      <c r="T262" s="83">
        <f>'bezirksw Umlage § 2 PLAN'!M262*'Umlage Gesamt § 2 PLAN'!$T$1</f>
        <v>1618.0166726265861</v>
      </c>
      <c r="V262" s="83">
        <f t="shared" si="21"/>
        <v>8180.4166323979953</v>
      </c>
      <c r="W262" s="83">
        <f t="shared" si="21"/>
        <v>458373.13197168161</v>
      </c>
      <c r="X262" s="83">
        <f t="shared" si="21"/>
        <v>29817.133146092601</v>
      </c>
      <c r="Y262" s="83">
        <f t="shared" si="21"/>
        <v>652238.51123094303</v>
      </c>
      <c r="Z262" s="83">
        <f t="shared" si="21"/>
        <v>53412.276424480799</v>
      </c>
      <c r="AA262" s="83">
        <f t="shared" si="18"/>
        <v>183314.32517120996</v>
      </c>
      <c r="AB262" s="83">
        <f t="shared" si="18"/>
        <v>544.39779397825885</v>
      </c>
      <c r="AC262" s="83">
        <f t="shared" si="18"/>
        <v>1843.4522437847038</v>
      </c>
      <c r="AE262" s="83">
        <f t="shared" si="22"/>
        <v>1387723.6446145687</v>
      </c>
      <c r="AF262" s="83">
        <f t="shared" si="20"/>
        <v>115643.63705121406</v>
      </c>
    </row>
    <row r="263" spans="1:32" x14ac:dyDescent="0.25">
      <c r="A263" s="82">
        <v>62279</v>
      </c>
      <c r="B263" s="82" t="s">
        <v>267</v>
      </c>
      <c r="C263" s="82" t="s">
        <v>232</v>
      </c>
      <c r="D263" s="83">
        <f>'landesw Umlage § 2 PLAN'!F263*'Umlage Gesamt § 2 PLAN'!$D$1</f>
        <v>203.54472440916572</v>
      </c>
      <c r="E263" s="83">
        <f>'landesw Umlage § 2 PLAN'!G263*'Umlage Gesamt § 2 PLAN'!$E$1</f>
        <v>15642.784103459515</v>
      </c>
      <c r="F263" s="83">
        <f>'landesw Umlage § 2 PLAN'!H263*'Umlage Gesamt § 2 PLAN'!$F$1</f>
        <v>748.13843495007291</v>
      </c>
      <c r="G263" s="83">
        <f>'landesw Umlage § 2 PLAN'!I263*'Umlage Gesamt § 2 PLAN'!$G$1</f>
        <v>22944.108607560447</v>
      </c>
      <c r="H263" s="83">
        <f>'landesw Umlage § 2 PLAN'!J263*'Umlage Gesamt § 2 PLAN'!$H$1</f>
        <v>3901.1258806498854</v>
      </c>
      <c r="I263" s="83">
        <f>'landesw Umlage § 2 PLAN'!K263*'Umlage Gesamt § 2 PLAN'!$I$1</f>
        <v>6455.6070401928155</v>
      </c>
      <c r="J263" s="83">
        <f>'landesw Umlage § 2 PLAN'!L263*'Umlage Gesamt § 2 PLAN'!$J$1</f>
        <v>111.63655910692344</v>
      </c>
      <c r="K263" s="83">
        <f>'landesw Umlage § 2 PLAN'!M263*'Umlage Gesamt § 2 PLAN'!$K$1</f>
        <v>71.398846612734346</v>
      </c>
      <c r="M263" s="83">
        <f>'bezirksw Umlage § 2 PLAN'!F263*'Umlage Gesamt § 2 PLAN'!$M$1</f>
        <v>2387.316643937997</v>
      </c>
      <c r="N263" s="83">
        <f>'bezirksw Umlage § 2 PLAN'!G263*'Umlage Gesamt § 2 PLAN'!$N$1</f>
        <v>129530.90243108559</v>
      </c>
      <c r="O263" s="83">
        <f>'bezirksw Umlage § 2 PLAN'!H263*'Umlage Gesamt § 2 PLAN'!$O$1</f>
        <v>8695.3974941520464</v>
      </c>
      <c r="P263" s="83">
        <f>'bezirksw Umlage § 2 PLAN'!I263*'Umlage Gesamt § 2 PLAN'!$P$1</f>
        <v>183629.66845459328</v>
      </c>
      <c r="Q263" s="83">
        <f>'bezirksw Umlage § 2 PLAN'!J263*'Umlage Gesamt § 2 PLAN'!$Q$1</f>
        <v>13015.347913069545</v>
      </c>
      <c r="R263" s="83">
        <f>'bezirksw Umlage § 2 PLAN'!K263*'Umlage Gesamt § 2 PLAN'!$R$1</f>
        <v>51602.805470209365</v>
      </c>
      <c r="S263" s="83">
        <f>'bezirksw Umlage § 2 PLAN'!L263*'Umlage Gesamt § 2 PLAN'!$S$1</f>
        <v>60.782435769897262</v>
      </c>
      <c r="T263" s="83">
        <f>'bezirksw Umlage § 2 PLAN'!M263*'Umlage Gesamt § 2 PLAN'!$T$1</f>
        <v>512.45029181612574</v>
      </c>
      <c r="V263" s="83">
        <f t="shared" si="21"/>
        <v>2590.8613683471626</v>
      </c>
      <c r="W263" s="83">
        <f t="shared" si="21"/>
        <v>145173.68653454509</v>
      </c>
      <c r="X263" s="83">
        <f t="shared" si="21"/>
        <v>9443.5359291021196</v>
      </c>
      <c r="Y263" s="83">
        <f t="shared" si="21"/>
        <v>206573.77706215373</v>
      </c>
      <c r="Z263" s="83">
        <f t="shared" si="21"/>
        <v>16916.47379371943</v>
      </c>
      <c r="AA263" s="83">
        <f t="shared" si="18"/>
        <v>58058.41251040218</v>
      </c>
      <c r="AB263" s="83">
        <f t="shared" si="18"/>
        <v>172.4189948768207</v>
      </c>
      <c r="AC263" s="83">
        <f t="shared" si="18"/>
        <v>583.8491384288601</v>
      </c>
      <c r="AE263" s="83">
        <f t="shared" si="22"/>
        <v>439513.01533157541</v>
      </c>
      <c r="AF263" s="83">
        <f t="shared" si="20"/>
        <v>36626.084610964615</v>
      </c>
    </row>
    <row r="264" spans="1:32" x14ac:dyDescent="0.25">
      <c r="A264" s="82">
        <v>62311</v>
      </c>
      <c r="B264" s="82" t="s">
        <v>268</v>
      </c>
      <c r="C264" s="82" t="s">
        <v>269</v>
      </c>
      <c r="D264" s="83">
        <f>'landesw Umlage § 2 PLAN'!F264*'Umlage Gesamt § 2 PLAN'!$D$1</f>
        <v>192.16984079823823</v>
      </c>
      <c r="E264" s="83">
        <f>'landesw Umlage § 2 PLAN'!G264*'Umlage Gesamt § 2 PLAN'!$E$1</f>
        <v>14768.603507306927</v>
      </c>
      <c r="F264" s="83">
        <f>'landesw Umlage § 2 PLAN'!H264*'Umlage Gesamt § 2 PLAN'!$F$1</f>
        <v>706.32950255390938</v>
      </c>
      <c r="G264" s="83">
        <f>'landesw Umlage § 2 PLAN'!I264*'Umlage Gesamt § 2 PLAN'!$G$1</f>
        <v>21661.901143205614</v>
      </c>
      <c r="H264" s="83">
        <f>'landesw Umlage § 2 PLAN'!J264*'Umlage Gesamt § 2 PLAN'!$H$1</f>
        <v>3683.1155491476693</v>
      </c>
      <c r="I264" s="83">
        <f>'landesw Umlage § 2 PLAN'!K264*'Umlage Gesamt § 2 PLAN'!$I$1</f>
        <v>6094.8422061582824</v>
      </c>
      <c r="J264" s="83">
        <f>'landesw Umlage § 2 PLAN'!L264*'Umlage Gesamt § 2 PLAN'!$J$1</f>
        <v>105.3978669951445</v>
      </c>
      <c r="K264" s="83">
        <f>'landesw Umlage § 2 PLAN'!M264*'Umlage Gesamt § 2 PLAN'!$K$1</f>
        <v>67.408796895003874</v>
      </c>
      <c r="M264" s="83">
        <f>'bezirksw Umlage § 2 PLAN'!F264*'Umlage Gesamt § 2 PLAN'!$M$1</f>
        <v>1175.7295818315201</v>
      </c>
      <c r="N264" s="83">
        <f>'bezirksw Umlage § 2 PLAN'!G264*'Umlage Gesamt § 2 PLAN'!$N$1</f>
        <v>150135.31795180117</v>
      </c>
      <c r="O264" s="83">
        <f>'bezirksw Umlage § 2 PLAN'!H264*'Umlage Gesamt § 2 PLAN'!$O$1</f>
        <v>6845.0024991435821</v>
      </c>
      <c r="P264" s="83">
        <f>'bezirksw Umlage § 2 PLAN'!I264*'Umlage Gesamt § 2 PLAN'!$P$1</f>
        <v>193332.95392138252</v>
      </c>
      <c r="Q264" s="83">
        <f>'bezirksw Umlage § 2 PLAN'!J264*'Umlage Gesamt § 2 PLAN'!$Q$1</f>
        <v>14068.988427363556</v>
      </c>
      <c r="R264" s="83">
        <f>'bezirksw Umlage § 2 PLAN'!K264*'Umlage Gesamt § 2 PLAN'!$R$1</f>
        <v>76059.814630259643</v>
      </c>
      <c r="S264" s="83">
        <f>'bezirksw Umlage § 2 PLAN'!L264*'Umlage Gesamt § 2 PLAN'!$S$1</f>
        <v>240.69230424677315</v>
      </c>
      <c r="T264" s="83">
        <f>'bezirksw Umlage § 2 PLAN'!M264*'Umlage Gesamt § 2 PLAN'!$T$1</f>
        <v>530.5695576222347</v>
      </c>
      <c r="V264" s="83">
        <f t="shared" si="21"/>
        <v>1367.8994226297584</v>
      </c>
      <c r="W264" s="83">
        <f t="shared" si="21"/>
        <v>164903.9214591081</v>
      </c>
      <c r="X264" s="83">
        <f t="shared" si="21"/>
        <v>7551.3320016974913</v>
      </c>
      <c r="Y264" s="83">
        <f t="shared" si="21"/>
        <v>214994.85506458813</v>
      </c>
      <c r="Z264" s="83">
        <f t="shared" si="21"/>
        <v>17752.103976511225</v>
      </c>
      <c r="AA264" s="83">
        <f t="shared" si="21"/>
        <v>82154.656836417926</v>
      </c>
      <c r="AB264" s="83">
        <f t="shared" si="21"/>
        <v>346.09017124191763</v>
      </c>
      <c r="AC264" s="83">
        <f t="shared" si="21"/>
        <v>597.97835451723859</v>
      </c>
      <c r="AE264" s="83">
        <f t="shared" si="22"/>
        <v>489668.83728671179</v>
      </c>
      <c r="AF264" s="83">
        <f t="shared" si="20"/>
        <v>40805.736440559318</v>
      </c>
    </row>
    <row r="265" spans="1:32" x14ac:dyDescent="0.25">
      <c r="A265" s="82">
        <v>62314</v>
      </c>
      <c r="B265" s="82" t="s">
        <v>270</v>
      </c>
      <c r="C265" s="82" t="s">
        <v>269</v>
      </c>
      <c r="D265" s="83">
        <f>'landesw Umlage § 2 PLAN'!F265*'Umlage Gesamt § 2 PLAN'!$D$1</f>
        <v>169.96543667430379</v>
      </c>
      <c r="E265" s="83">
        <f>'landesw Umlage § 2 PLAN'!G265*'Umlage Gesamt § 2 PLAN'!$E$1</f>
        <v>13062.154465874381</v>
      </c>
      <c r="F265" s="83">
        <f>'landesw Umlage § 2 PLAN'!H265*'Umlage Gesamt § 2 PLAN'!$F$1</f>
        <v>624.71614608643404</v>
      </c>
      <c r="G265" s="83">
        <f>'landesw Umlage § 2 PLAN'!I265*'Umlage Gesamt § 2 PLAN'!$G$1</f>
        <v>19158.961009215218</v>
      </c>
      <c r="H265" s="83">
        <f>'landesw Umlage § 2 PLAN'!J265*'Umlage Gesamt § 2 PLAN'!$H$1</f>
        <v>3257.5472823024829</v>
      </c>
      <c r="I265" s="83">
        <f>'landesw Umlage § 2 PLAN'!K265*'Umlage Gesamt § 2 PLAN'!$I$1</f>
        <v>5390.6092273776103</v>
      </c>
      <c r="J265" s="83">
        <f>'landesw Umlage § 2 PLAN'!L265*'Umlage Gesamt § 2 PLAN'!$J$1</f>
        <v>93.219593740404221</v>
      </c>
      <c r="K265" s="83">
        <f>'landesw Umlage § 2 PLAN'!M265*'Umlage Gesamt § 2 PLAN'!$K$1</f>
        <v>59.619998394950137</v>
      </c>
      <c r="M265" s="83">
        <f>'bezirksw Umlage § 2 PLAN'!F265*'Umlage Gesamt § 2 PLAN'!$M$1</f>
        <v>1039.8790515557473</v>
      </c>
      <c r="N265" s="83">
        <f>'bezirksw Umlage § 2 PLAN'!G265*'Umlage Gesamt § 2 PLAN'!$N$1</f>
        <v>132787.82336456652</v>
      </c>
      <c r="O265" s="83">
        <f>'bezirksw Umlage § 2 PLAN'!H265*'Umlage Gesamt § 2 PLAN'!$O$1</f>
        <v>6054.0917033132364</v>
      </c>
      <c r="P265" s="83">
        <f>'bezirksw Umlage § 2 PLAN'!I265*'Umlage Gesamt § 2 PLAN'!$P$1</f>
        <v>170994.15704507407</v>
      </c>
      <c r="Q265" s="83">
        <f>'bezirksw Umlage § 2 PLAN'!J265*'Umlage Gesamt § 2 PLAN'!$Q$1</f>
        <v>12443.376919550927</v>
      </c>
      <c r="R265" s="83">
        <f>'bezirksw Umlage § 2 PLAN'!K265*'Umlage Gesamt § 2 PLAN'!$R$1</f>
        <v>67271.427989428805</v>
      </c>
      <c r="S265" s="83">
        <f>'bezirksw Umlage § 2 PLAN'!L265*'Umlage Gesamt § 2 PLAN'!$S$1</f>
        <v>212.88133676708665</v>
      </c>
      <c r="T265" s="83">
        <f>'bezirksw Umlage § 2 PLAN'!M265*'Umlage Gesamt § 2 PLAN'!$T$1</f>
        <v>469.26451191701267</v>
      </c>
      <c r="V265" s="83">
        <f t="shared" si="21"/>
        <v>1209.8444882300512</v>
      </c>
      <c r="W265" s="83">
        <f t="shared" si="21"/>
        <v>145849.97783044091</v>
      </c>
      <c r="X265" s="83">
        <f t="shared" si="21"/>
        <v>6678.8078493996709</v>
      </c>
      <c r="Y265" s="83">
        <f t="shared" si="21"/>
        <v>190153.11805428928</v>
      </c>
      <c r="Z265" s="83">
        <f t="shared" si="21"/>
        <v>15700.92420185341</v>
      </c>
      <c r="AA265" s="83">
        <f t="shared" si="21"/>
        <v>72662.03721680642</v>
      </c>
      <c r="AB265" s="83">
        <f t="shared" si="21"/>
        <v>306.10093050749089</v>
      </c>
      <c r="AC265" s="83">
        <f t="shared" si="21"/>
        <v>528.8845103119628</v>
      </c>
      <c r="AE265" s="83">
        <f t="shared" si="22"/>
        <v>433089.69508183916</v>
      </c>
      <c r="AF265" s="83">
        <f t="shared" si="20"/>
        <v>36090.807923486595</v>
      </c>
    </row>
    <row r="266" spans="1:32" x14ac:dyDescent="0.25">
      <c r="A266" s="82">
        <v>62326</v>
      </c>
      <c r="B266" s="82" t="s">
        <v>271</v>
      </c>
      <c r="C266" s="82" t="s">
        <v>269</v>
      </c>
      <c r="D266" s="83">
        <f>'landesw Umlage § 2 PLAN'!F266*'Umlage Gesamt § 2 PLAN'!$D$1</f>
        <v>249.51081649066612</v>
      </c>
      <c r="E266" s="83">
        <f>'landesw Umlage § 2 PLAN'!G266*'Umlage Gesamt § 2 PLAN'!$E$1</f>
        <v>19175.362295293369</v>
      </c>
      <c r="F266" s="83">
        <f>'landesw Umlage § 2 PLAN'!H266*'Umlage Gesamt § 2 PLAN'!$F$1</f>
        <v>917.08901959650098</v>
      </c>
      <c r="G266" s="83">
        <f>'landesw Umlage § 2 PLAN'!I266*'Umlage Gesamt § 2 PLAN'!$G$1</f>
        <v>28125.530096348382</v>
      </c>
      <c r="H266" s="83">
        <f>'landesw Umlage § 2 PLAN'!J266*'Umlage Gesamt § 2 PLAN'!$H$1</f>
        <v>4782.1092221341323</v>
      </c>
      <c r="I266" s="83">
        <f>'landesw Umlage § 2 PLAN'!K266*'Umlage Gesamt § 2 PLAN'!$I$1</f>
        <v>7913.4636783976957</v>
      </c>
      <c r="J266" s="83">
        <f>'landesw Umlage § 2 PLAN'!L266*'Umlage Gesamt § 2 PLAN'!$J$1</f>
        <v>136.84721671775577</v>
      </c>
      <c r="K266" s="83">
        <f>'landesw Umlage § 2 PLAN'!M266*'Umlage Gesamt § 2 PLAN'!$K$1</f>
        <v>87.52270326114612</v>
      </c>
      <c r="M266" s="83">
        <f>'bezirksw Umlage § 2 PLAN'!F266*'Umlage Gesamt § 2 PLAN'!$M$1</f>
        <v>1526.5519642232098</v>
      </c>
      <c r="N266" s="83">
        <f>'bezirksw Umlage § 2 PLAN'!G266*'Umlage Gesamt § 2 PLAN'!$N$1</f>
        <v>194933.73991796069</v>
      </c>
      <c r="O266" s="83">
        <f>'bezirksw Umlage § 2 PLAN'!H266*'Umlage Gesamt § 2 PLAN'!$O$1</f>
        <v>8887.4620249860927</v>
      </c>
      <c r="P266" s="83">
        <f>'bezirksw Umlage § 2 PLAN'!I266*'Umlage Gesamt § 2 PLAN'!$P$1</f>
        <v>251020.98740937671</v>
      </c>
      <c r="Q266" s="83">
        <f>'bezirksw Umlage § 2 PLAN'!J266*'Umlage Gesamt § 2 PLAN'!$Q$1</f>
        <v>18266.991194496513</v>
      </c>
      <c r="R266" s="83">
        <f>'bezirksw Umlage § 2 PLAN'!K266*'Umlage Gesamt § 2 PLAN'!$R$1</f>
        <v>98755.07192853326</v>
      </c>
      <c r="S266" s="83">
        <f>'bezirksw Umlage § 2 PLAN'!L266*'Umlage Gesamt § 2 PLAN'!$S$1</f>
        <v>312.51175057528991</v>
      </c>
      <c r="T266" s="83">
        <f>'bezirksw Umlage § 2 PLAN'!M266*'Umlage Gesamt § 2 PLAN'!$T$1</f>
        <v>688.88459800726946</v>
      </c>
      <c r="V266" s="83">
        <f t="shared" si="21"/>
        <v>1776.0627807138758</v>
      </c>
      <c r="W266" s="83">
        <f t="shared" si="21"/>
        <v>214109.10221325405</v>
      </c>
      <c r="X266" s="83">
        <f t="shared" si="21"/>
        <v>9804.551044582593</v>
      </c>
      <c r="Y266" s="83">
        <f t="shared" si="21"/>
        <v>279146.51750572509</v>
      </c>
      <c r="Z266" s="83">
        <f t="shared" si="21"/>
        <v>23049.100416630645</v>
      </c>
      <c r="AA266" s="83">
        <f t="shared" si="21"/>
        <v>106668.53560693095</v>
      </c>
      <c r="AB266" s="83">
        <f t="shared" si="21"/>
        <v>449.35896729304568</v>
      </c>
      <c r="AC266" s="83">
        <f t="shared" si="21"/>
        <v>776.40730126841561</v>
      </c>
      <c r="AE266" s="83">
        <f t="shared" si="22"/>
        <v>635779.63583639869</v>
      </c>
      <c r="AF266" s="83">
        <f t="shared" si="20"/>
        <v>52981.636319699894</v>
      </c>
    </row>
    <row r="267" spans="1:32" x14ac:dyDescent="0.25">
      <c r="A267" s="82">
        <v>62330</v>
      </c>
      <c r="B267" s="82" t="s">
        <v>272</v>
      </c>
      <c r="C267" s="82" t="s">
        <v>269</v>
      </c>
      <c r="D267" s="83">
        <f>'landesw Umlage § 2 PLAN'!F267*'Umlage Gesamt § 2 PLAN'!$D$1</f>
        <v>225.06976688187038</v>
      </c>
      <c r="E267" s="83">
        <f>'landesw Umlage § 2 PLAN'!G267*'Umlage Gesamt § 2 PLAN'!$E$1</f>
        <v>17297.022960279293</v>
      </c>
      <c r="F267" s="83">
        <f>'landesw Umlage § 2 PLAN'!H267*'Umlage Gesamt § 2 PLAN'!$F$1</f>
        <v>827.25476495817179</v>
      </c>
      <c r="G267" s="83">
        <f>'landesw Umlage § 2 PLAN'!I267*'Umlage Gesamt § 2 PLAN'!$G$1</f>
        <v>25370.46926961968</v>
      </c>
      <c r="H267" s="83">
        <f>'landesw Umlage § 2 PLAN'!J267*'Umlage Gesamt § 2 PLAN'!$H$1</f>
        <v>4313.6735431653515</v>
      </c>
      <c r="I267" s="83">
        <f>'landesw Umlage § 2 PLAN'!K267*'Umlage Gesamt § 2 PLAN'!$I$1</f>
        <v>7138.293443048974</v>
      </c>
      <c r="J267" s="83">
        <f>'landesw Umlage § 2 PLAN'!L267*'Umlage Gesamt § 2 PLAN'!$J$1</f>
        <v>123.44222827009298</v>
      </c>
      <c r="K267" s="83">
        <f>'landesw Umlage § 2 PLAN'!M267*'Umlage Gesamt § 2 PLAN'!$K$1</f>
        <v>78.949340541291434</v>
      </c>
      <c r="M267" s="83">
        <f>'bezirksw Umlage § 2 PLAN'!F267*'Umlage Gesamt § 2 PLAN'!$M$1</f>
        <v>1377.0172353775774</v>
      </c>
      <c r="N267" s="83">
        <f>'bezirksw Umlage § 2 PLAN'!G267*'Umlage Gesamt § 2 PLAN'!$N$1</f>
        <v>175838.83543737198</v>
      </c>
      <c r="O267" s="83">
        <f>'bezirksw Umlage § 2 PLAN'!H267*'Umlage Gesamt § 2 PLAN'!$O$1</f>
        <v>8016.8829322472457</v>
      </c>
      <c r="P267" s="83">
        <f>'bezirksw Umlage § 2 PLAN'!I267*'Umlage Gesamt § 2 PLAN'!$P$1</f>
        <v>226432.00769133319</v>
      </c>
      <c r="Q267" s="83">
        <f>'bezirksw Umlage § 2 PLAN'!J267*'Umlage Gesamt § 2 PLAN'!$Q$1</f>
        <v>16477.63214278251</v>
      </c>
      <c r="R267" s="83">
        <f>'bezirksw Umlage § 2 PLAN'!K267*'Umlage Gesamt § 2 PLAN'!$R$1</f>
        <v>89081.432740968143</v>
      </c>
      <c r="S267" s="83">
        <f>'bezirksw Umlage § 2 PLAN'!L267*'Umlage Gesamt § 2 PLAN'!$S$1</f>
        <v>281.89938952990013</v>
      </c>
      <c r="T267" s="83">
        <f>'bezirksw Umlage § 2 PLAN'!M267*'Umlage Gesamt § 2 PLAN'!$T$1</f>
        <v>621.40430648547556</v>
      </c>
      <c r="V267" s="83">
        <f t="shared" si="21"/>
        <v>1602.0870022594479</v>
      </c>
      <c r="W267" s="83">
        <f t="shared" si="21"/>
        <v>193135.85839765126</v>
      </c>
      <c r="X267" s="83">
        <f t="shared" si="21"/>
        <v>8844.1376972054168</v>
      </c>
      <c r="Y267" s="83">
        <f t="shared" si="21"/>
        <v>251802.47696095286</v>
      </c>
      <c r="Z267" s="83">
        <f t="shared" si="21"/>
        <v>20791.30568594786</v>
      </c>
      <c r="AA267" s="83">
        <f t="shared" si="21"/>
        <v>96219.726184017112</v>
      </c>
      <c r="AB267" s="83">
        <f t="shared" si="21"/>
        <v>405.34161779999312</v>
      </c>
      <c r="AC267" s="83">
        <f t="shared" si="21"/>
        <v>700.35364702676702</v>
      </c>
      <c r="AE267" s="83">
        <f t="shared" si="22"/>
        <v>573501.28719286073</v>
      </c>
      <c r="AF267" s="83">
        <f t="shared" si="20"/>
        <v>47791.773932738397</v>
      </c>
    </row>
    <row r="268" spans="1:32" x14ac:dyDescent="0.25">
      <c r="A268" s="82">
        <v>62332</v>
      </c>
      <c r="B268" s="82" t="s">
        <v>273</v>
      </c>
      <c r="C268" s="82" t="s">
        <v>269</v>
      </c>
      <c r="D268" s="83">
        <f>'landesw Umlage § 2 PLAN'!F268*'Umlage Gesamt § 2 PLAN'!$D$1</f>
        <v>216.70470958499132</v>
      </c>
      <c r="E268" s="83">
        <f>'landesw Umlage § 2 PLAN'!G268*'Umlage Gesamt § 2 PLAN'!$E$1</f>
        <v>16654.153017626752</v>
      </c>
      <c r="F268" s="83">
        <f>'landesw Umlage § 2 PLAN'!H268*'Umlage Gesamt § 2 PLAN'!$F$1</f>
        <v>796.50859409807856</v>
      </c>
      <c r="G268" s="83">
        <f>'landesw Umlage § 2 PLAN'!I268*'Umlage Gesamt § 2 PLAN'!$G$1</f>
        <v>24427.537519925965</v>
      </c>
      <c r="H268" s="83">
        <f>'landesw Umlage § 2 PLAN'!J268*'Umlage Gesamt § 2 PLAN'!$H$1</f>
        <v>4153.3493608083827</v>
      </c>
      <c r="I268" s="83">
        <f>'landesw Umlage § 2 PLAN'!K268*'Umlage Gesamt § 2 PLAN'!$I$1</f>
        <v>6872.9880025169223</v>
      </c>
      <c r="J268" s="83">
        <f>'landesw Umlage § 2 PLAN'!L268*'Umlage Gesamt § 2 PLAN'!$J$1</f>
        <v>118.85431170253497</v>
      </c>
      <c r="K268" s="83">
        <f>'landesw Umlage § 2 PLAN'!M268*'Umlage Gesamt § 2 PLAN'!$K$1</f>
        <v>76.01506924253745</v>
      </c>
      <c r="M268" s="83">
        <f>'bezirksw Umlage § 2 PLAN'!F268*'Umlage Gesamt § 2 PLAN'!$M$1</f>
        <v>1325.8383132490926</v>
      </c>
      <c r="N268" s="83">
        <f>'bezirksw Umlage § 2 PLAN'!G268*'Umlage Gesamt § 2 PLAN'!$N$1</f>
        <v>169303.51994907664</v>
      </c>
      <c r="O268" s="83">
        <f>'bezirksw Umlage § 2 PLAN'!H268*'Umlage Gesamt § 2 PLAN'!$O$1</f>
        <v>7718.9233884146961</v>
      </c>
      <c r="P268" s="83">
        <f>'bezirksw Umlage § 2 PLAN'!I268*'Umlage Gesamt § 2 PLAN'!$P$1</f>
        <v>218016.32066047797</v>
      </c>
      <c r="Q268" s="83">
        <f>'bezirksw Umlage § 2 PLAN'!J268*'Umlage Gesamt § 2 PLAN'!$Q$1</f>
        <v>15865.216095523634</v>
      </c>
      <c r="R268" s="83">
        <f>'bezirksw Umlage § 2 PLAN'!K268*'Umlage Gesamt § 2 PLAN'!$R$1</f>
        <v>85770.586956170286</v>
      </c>
      <c r="S268" s="83">
        <f>'bezirksw Umlage § 2 PLAN'!L268*'Umlage Gesamt § 2 PLAN'!$S$1</f>
        <v>271.42217360684589</v>
      </c>
      <c r="T268" s="83">
        <f>'bezirksw Umlage § 2 PLAN'!M268*'Umlage Gesamt § 2 PLAN'!$T$1</f>
        <v>598.30887834204714</v>
      </c>
      <c r="V268" s="83">
        <f t="shared" si="21"/>
        <v>1542.543022834084</v>
      </c>
      <c r="W268" s="83">
        <f t="shared" si="21"/>
        <v>185957.67296670339</v>
      </c>
      <c r="X268" s="83">
        <f t="shared" si="21"/>
        <v>8515.431982512775</v>
      </c>
      <c r="Y268" s="83">
        <f t="shared" si="21"/>
        <v>242443.85818040394</v>
      </c>
      <c r="Z268" s="83">
        <f t="shared" si="21"/>
        <v>20018.565456332017</v>
      </c>
      <c r="AA268" s="83">
        <f t="shared" si="21"/>
        <v>92643.574958687212</v>
      </c>
      <c r="AB268" s="83">
        <f t="shared" si="21"/>
        <v>390.27648530938086</v>
      </c>
      <c r="AC268" s="83">
        <f t="shared" si="21"/>
        <v>674.32394758458463</v>
      </c>
      <c r="AE268" s="83">
        <f t="shared" si="22"/>
        <v>552186.24700036738</v>
      </c>
      <c r="AF268" s="83">
        <f t="shared" si="20"/>
        <v>46015.520583363948</v>
      </c>
    </row>
    <row r="269" spans="1:32" x14ac:dyDescent="0.25">
      <c r="A269" s="82">
        <v>62335</v>
      </c>
      <c r="B269" s="82" t="s">
        <v>274</v>
      </c>
      <c r="C269" s="82" t="s">
        <v>269</v>
      </c>
      <c r="D269" s="83">
        <f>'landesw Umlage § 2 PLAN'!F269*'Umlage Gesamt § 2 PLAN'!$D$1</f>
        <v>180.3274551830369</v>
      </c>
      <c r="E269" s="83">
        <f>'landesw Umlage § 2 PLAN'!G269*'Umlage Gesamt § 2 PLAN'!$E$1</f>
        <v>13858.494527640503</v>
      </c>
      <c r="F269" s="83">
        <f>'landesw Umlage § 2 PLAN'!H269*'Umlage Gesamt § 2 PLAN'!$F$1</f>
        <v>662.80224403149191</v>
      </c>
      <c r="G269" s="83">
        <f>'landesw Umlage § 2 PLAN'!I269*'Umlage Gesamt § 2 PLAN'!$G$1</f>
        <v>20326.995595953042</v>
      </c>
      <c r="H269" s="83">
        <f>'landesw Umlage § 2 PLAN'!J269*'Umlage Gesamt § 2 PLAN'!$H$1</f>
        <v>3456.1451024991511</v>
      </c>
      <c r="I269" s="83">
        <f>'landesw Umlage § 2 PLAN'!K269*'Umlage Gesamt § 2 PLAN'!$I$1</f>
        <v>5719.2501186105228</v>
      </c>
      <c r="J269" s="83">
        <f>'landesw Umlage § 2 PLAN'!L269*'Umlage Gesamt § 2 PLAN'!$J$1</f>
        <v>98.902767770460912</v>
      </c>
      <c r="K269" s="83">
        <f>'landesw Umlage § 2 PLAN'!M269*'Umlage Gesamt § 2 PLAN'!$K$1</f>
        <v>63.254758137561446</v>
      </c>
      <c r="M269" s="83">
        <f>'bezirksw Umlage § 2 PLAN'!F269*'Umlage Gesamt § 2 PLAN'!$M$1</f>
        <v>1103.2757408468326</v>
      </c>
      <c r="N269" s="83">
        <f>'bezirksw Umlage § 2 PLAN'!G269*'Umlage Gesamt § 2 PLAN'!$N$1</f>
        <v>140883.29212786976</v>
      </c>
      <c r="O269" s="83">
        <f>'bezirksw Umlage § 2 PLAN'!H269*'Umlage Gesamt § 2 PLAN'!$O$1</f>
        <v>6423.182099047699</v>
      </c>
      <c r="P269" s="83">
        <f>'bezirksw Umlage § 2 PLAN'!I269*'Umlage Gesamt § 2 PLAN'!$P$1</f>
        <v>181418.89194915679</v>
      </c>
      <c r="Q269" s="83">
        <f>'bezirksw Umlage § 2 PLAN'!J269*'Umlage Gesamt § 2 PLAN'!$Q$1</f>
        <v>13201.99293275017</v>
      </c>
      <c r="R269" s="83">
        <f>'bezirksw Umlage § 2 PLAN'!K269*'Umlage Gesamt § 2 PLAN'!$R$1</f>
        <v>71372.660543381076</v>
      </c>
      <c r="S269" s="83">
        <f>'bezirksw Umlage § 2 PLAN'!L269*'Umlage Gesamt § 2 PLAN'!$S$1</f>
        <v>225.85974222943614</v>
      </c>
      <c r="T269" s="83">
        <f>'bezirksw Umlage § 2 PLAN'!M269*'Umlage Gesamt § 2 PLAN'!$T$1</f>
        <v>497.87343178401795</v>
      </c>
      <c r="V269" s="83">
        <f t="shared" si="21"/>
        <v>1283.6031960298694</v>
      </c>
      <c r="W269" s="83">
        <f t="shared" si="21"/>
        <v>154741.78665551025</v>
      </c>
      <c r="X269" s="83">
        <f t="shared" si="21"/>
        <v>7085.9843430791907</v>
      </c>
      <c r="Y269" s="83">
        <f t="shared" si="21"/>
        <v>201745.88754510984</v>
      </c>
      <c r="Z269" s="83">
        <f t="shared" si="21"/>
        <v>16658.138035249322</v>
      </c>
      <c r="AA269" s="83">
        <f t="shared" si="21"/>
        <v>77091.910661991598</v>
      </c>
      <c r="AB269" s="83">
        <f t="shared" si="21"/>
        <v>324.76250999989702</v>
      </c>
      <c r="AC269" s="83">
        <f t="shared" si="21"/>
        <v>561.12818992157941</v>
      </c>
      <c r="AE269" s="83">
        <f t="shared" si="22"/>
        <v>459493.20113689156</v>
      </c>
      <c r="AF269" s="83">
        <f t="shared" si="20"/>
        <v>38291.100094740963</v>
      </c>
    </row>
    <row r="270" spans="1:32" x14ac:dyDescent="0.25">
      <c r="A270" s="82">
        <v>62343</v>
      </c>
      <c r="B270" s="82" t="s">
        <v>275</v>
      </c>
      <c r="C270" s="82" t="s">
        <v>269</v>
      </c>
      <c r="D270" s="83">
        <f>'landesw Umlage § 2 PLAN'!F270*'Umlage Gesamt § 2 PLAN'!$D$1</f>
        <v>220.74507048272415</v>
      </c>
      <c r="E270" s="83">
        <f>'landesw Umlage § 2 PLAN'!G270*'Umlage Gesamt § 2 PLAN'!$E$1</f>
        <v>16964.662137461492</v>
      </c>
      <c r="F270" s="83">
        <f>'landesw Umlage § 2 PLAN'!H270*'Umlage Gesamt § 2 PLAN'!$F$1</f>
        <v>811.35913511523108</v>
      </c>
      <c r="G270" s="83">
        <f>'landesw Umlage § 2 PLAN'!I270*'Umlage Gesamt § 2 PLAN'!$G$1</f>
        <v>24882.977863665714</v>
      </c>
      <c r="H270" s="83">
        <f>'landesw Umlage § 2 PLAN'!J270*'Umlage Gesamt § 2 PLAN'!$H$1</f>
        <v>4230.7866734730269</v>
      </c>
      <c r="I270" s="83">
        <f>'landesw Umlage § 2 PLAN'!K270*'Umlage Gesamt § 2 PLAN'!$I$1</f>
        <v>7001.1317425820871</v>
      </c>
      <c r="J270" s="83">
        <f>'landesw Umlage § 2 PLAN'!L270*'Umlage Gesamt § 2 PLAN'!$J$1</f>
        <v>121.07029636871748</v>
      </c>
      <c r="K270" s="83">
        <f>'landesw Umlage § 2 PLAN'!M270*'Umlage Gesamt § 2 PLAN'!$K$1</f>
        <v>77.432335687711543</v>
      </c>
      <c r="M270" s="83">
        <f>'bezirksw Umlage § 2 PLAN'!F270*'Umlage Gesamt § 2 PLAN'!$M$1</f>
        <v>1350.5579664944078</v>
      </c>
      <c r="N270" s="83">
        <f>'bezirksw Umlage § 2 PLAN'!G270*'Umlage Gesamt § 2 PLAN'!$N$1</f>
        <v>172460.10719243094</v>
      </c>
      <c r="O270" s="83">
        <f>'bezirksw Umlage § 2 PLAN'!H270*'Umlage Gesamt § 2 PLAN'!$O$1</f>
        <v>7862.8392095838462</v>
      </c>
      <c r="P270" s="83">
        <f>'bezirksw Umlage § 2 PLAN'!I270*'Umlage Gesamt § 2 PLAN'!$P$1</f>
        <v>222081.13595106907</v>
      </c>
      <c r="Q270" s="83">
        <f>'bezirksw Umlage § 2 PLAN'!J270*'Umlage Gesamt § 2 PLAN'!$Q$1</f>
        <v>16161.01584472703</v>
      </c>
      <c r="R270" s="83">
        <f>'bezirksw Umlage § 2 PLAN'!K270*'Umlage Gesamt § 2 PLAN'!$R$1</f>
        <v>87369.740598825141</v>
      </c>
      <c r="S270" s="83">
        <f>'bezirksw Umlage § 2 PLAN'!L270*'Umlage Gesamt § 2 PLAN'!$S$1</f>
        <v>276.48271677233095</v>
      </c>
      <c r="T270" s="83">
        <f>'bezirksw Umlage § 2 PLAN'!M270*'Umlage Gesamt § 2 PLAN'!$T$1</f>
        <v>609.46407566770336</v>
      </c>
      <c r="V270" s="83">
        <f t="shared" si="21"/>
        <v>1571.3030369771318</v>
      </c>
      <c r="W270" s="83">
        <f t="shared" si="21"/>
        <v>189424.76932989241</v>
      </c>
      <c r="X270" s="83">
        <f t="shared" si="21"/>
        <v>8674.198344699078</v>
      </c>
      <c r="Y270" s="83">
        <f t="shared" si="21"/>
        <v>246964.1138147348</v>
      </c>
      <c r="Z270" s="83">
        <f t="shared" si="21"/>
        <v>20391.802518200057</v>
      </c>
      <c r="AA270" s="83">
        <f t="shared" si="21"/>
        <v>94370.87234140723</v>
      </c>
      <c r="AB270" s="83">
        <f t="shared" si="21"/>
        <v>397.55301314104844</v>
      </c>
      <c r="AC270" s="83">
        <f t="shared" si="21"/>
        <v>686.8964113554149</v>
      </c>
      <c r="AE270" s="83">
        <f t="shared" si="22"/>
        <v>562481.50881040713</v>
      </c>
      <c r="AF270" s="83">
        <f t="shared" si="20"/>
        <v>46873.459067533928</v>
      </c>
    </row>
    <row r="271" spans="1:32" x14ac:dyDescent="0.25">
      <c r="A271" s="82">
        <v>62368</v>
      </c>
      <c r="B271" s="82" t="s">
        <v>276</v>
      </c>
      <c r="C271" s="82" t="s">
        <v>269</v>
      </c>
      <c r="D271" s="83">
        <f>'landesw Umlage § 2 PLAN'!F271*'Umlage Gesamt § 2 PLAN'!$D$1</f>
        <v>169.61844822546442</v>
      </c>
      <c r="E271" s="83">
        <f>'landesw Umlage § 2 PLAN'!G271*'Umlage Gesamt § 2 PLAN'!$E$1</f>
        <v>13035.487769366555</v>
      </c>
      <c r="F271" s="83">
        <f>'landesw Umlage § 2 PLAN'!H271*'Umlage Gesamt § 2 PLAN'!$F$1</f>
        <v>623.44077333573296</v>
      </c>
      <c r="G271" s="83">
        <f>'landesw Umlage § 2 PLAN'!I271*'Umlage Gesamt § 2 PLAN'!$G$1</f>
        <v>19119.847538311718</v>
      </c>
      <c r="H271" s="83">
        <f>'landesw Umlage § 2 PLAN'!J271*'Umlage Gesamt § 2 PLAN'!$H$1</f>
        <v>3250.8969226727604</v>
      </c>
      <c r="I271" s="83">
        <f>'landesw Umlage § 2 PLAN'!K271*'Umlage Gesamt § 2 PLAN'!$I$1</f>
        <v>5379.6041714632656</v>
      </c>
      <c r="J271" s="83">
        <f>'landesw Umlage § 2 PLAN'!L271*'Umlage Gesamt § 2 PLAN'!$J$1</f>
        <v>93.029283740522303</v>
      </c>
      <c r="K271" s="83">
        <f>'landesw Umlage § 2 PLAN'!M271*'Umlage Gesamt § 2 PLAN'!$K$1</f>
        <v>59.498282761656348</v>
      </c>
      <c r="M271" s="83">
        <f>'bezirksw Umlage § 2 PLAN'!F271*'Umlage Gesamt § 2 PLAN'!$M$1</f>
        <v>1037.7561139388993</v>
      </c>
      <c r="N271" s="83">
        <f>'bezirksw Umlage § 2 PLAN'!G271*'Umlage Gesamt § 2 PLAN'!$N$1</f>
        <v>132516.73389040292</v>
      </c>
      <c r="O271" s="83">
        <f>'bezirksw Umlage § 2 PLAN'!H271*'Umlage Gesamt § 2 PLAN'!$O$1</f>
        <v>6041.7321322712187</v>
      </c>
      <c r="P271" s="83">
        <f>'bezirksw Umlage § 2 PLAN'!I271*'Umlage Gesamt § 2 PLAN'!$P$1</f>
        <v>170645.068439328</v>
      </c>
      <c r="Q271" s="83">
        <f>'bezirksw Umlage § 2 PLAN'!J271*'Umlage Gesamt § 2 PLAN'!$Q$1</f>
        <v>12417.973472002279</v>
      </c>
      <c r="R271" s="83">
        <f>'bezirksw Umlage § 2 PLAN'!K271*'Umlage Gesamt § 2 PLAN'!$R$1</f>
        <v>67134.09178210338</v>
      </c>
      <c r="S271" s="83">
        <f>'bezirksw Umlage § 2 PLAN'!L271*'Umlage Gesamt § 2 PLAN'!$S$1</f>
        <v>212.44673449572483</v>
      </c>
      <c r="T271" s="83">
        <f>'bezirksw Umlage § 2 PLAN'!M271*'Umlage Gesamt § 2 PLAN'!$T$1</f>
        <v>468.3064973449238</v>
      </c>
      <c r="V271" s="83">
        <f t="shared" si="21"/>
        <v>1207.3745621643636</v>
      </c>
      <c r="W271" s="83">
        <f t="shared" si="21"/>
        <v>145552.22165976948</v>
      </c>
      <c r="X271" s="83">
        <f t="shared" si="21"/>
        <v>6665.1729056069516</v>
      </c>
      <c r="Y271" s="83">
        <f t="shared" si="21"/>
        <v>189764.91597763973</v>
      </c>
      <c r="Z271" s="83">
        <f t="shared" si="21"/>
        <v>15668.870394675039</v>
      </c>
      <c r="AA271" s="83">
        <f t="shared" si="21"/>
        <v>72513.695953566639</v>
      </c>
      <c r="AB271" s="83">
        <f t="shared" si="21"/>
        <v>305.47601823624711</v>
      </c>
      <c r="AC271" s="83">
        <f t="shared" si="21"/>
        <v>527.8047801065801</v>
      </c>
      <c r="AE271" s="83">
        <f t="shared" si="22"/>
        <v>432205.53225176502</v>
      </c>
      <c r="AF271" s="83">
        <f t="shared" si="20"/>
        <v>36017.127687647087</v>
      </c>
    </row>
    <row r="272" spans="1:32" x14ac:dyDescent="0.25">
      <c r="A272" s="82">
        <v>62372</v>
      </c>
      <c r="B272" s="82" t="s">
        <v>277</v>
      </c>
      <c r="C272" s="82" t="s">
        <v>269</v>
      </c>
      <c r="D272" s="83">
        <f>'landesw Umlage § 2 PLAN'!F272*'Umlage Gesamt § 2 PLAN'!$D$1</f>
        <v>166.26029489786643</v>
      </c>
      <c r="E272" s="83">
        <f>'landesw Umlage § 2 PLAN'!G272*'Umlage Gesamt § 2 PLAN'!$E$1</f>
        <v>12777.407548214116</v>
      </c>
      <c r="F272" s="83">
        <f>'landesw Umlage § 2 PLAN'!H272*'Umlage Gesamt § 2 PLAN'!$F$1</f>
        <v>611.09771908991922</v>
      </c>
      <c r="G272" s="83">
        <f>'landesw Umlage § 2 PLAN'!I272*'Umlage Gesamt § 2 PLAN'!$G$1</f>
        <v>18741.307466133952</v>
      </c>
      <c r="H272" s="83">
        <f>'landesw Umlage § 2 PLAN'!J272*'Umlage Gesamt § 2 PLAN'!$H$1</f>
        <v>3186.5347590474908</v>
      </c>
      <c r="I272" s="83">
        <f>'landesw Umlage § 2 PLAN'!K272*'Umlage Gesamt § 2 PLAN'!$I$1</f>
        <v>5273.0972682427746</v>
      </c>
      <c r="J272" s="83">
        <f>'landesw Umlage § 2 PLAN'!L272*'Umlage Gesamt § 2 PLAN'!$J$1</f>
        <v>91.187464044459361</v>
      </c>
      <c r="K272" s="83">
        <f>'landesw Umlage § 2 PLAN'!M272*'Umlage Gesamt § 2 PLAN'!$K$1</f>
        <v>58.320319171417424</v>
      </c>
      <c r="M272" s="83">
        <f>'bezirksw Umlage § 2 PLAN'!F272*'Umlage Gesamt § 2 PLAN'!$M$1</f>
        <v>1017.2103290686903</v>
      </c>
      <c r="N272" s="83">
        <f>'bezirksw Umlage § 2 PLAN'!G272*'Umlage Gesamt § 2 PLAN'!$N$1</f>
        <v>129893.13064716992</v>
      </c>
      <c r="O272" s="83">
        <f>'bezirksw Umlage § 2 PLAN'!H272*'Umlage Gesamt § 2 PLAN'!$O$1</f>
        <v>5922.1162350813483</v>
      </c>
      <c r="P272" s="83">
        <f>'bezirksw Umlage § 2 PLAN'!I272*'Umlage Gesamt § 2 PLAN'!$P$1</f>
        <v>167266.58979851415</v>
      </c>
      <c r="Q272" s="83">
        <f>'bezirksw Umlage § 2 PLAN'!J272*'Umlage Gesamt § 2 PLAN'!$Q$1</f>
        <v>12172.118971072072</v>
      </c>
      <c r="R272" s="83">
        <f>'bezirksw Umlage § 2 PLAN'!K272*'Umlage Gesamt § 2 PLAN'!$R$1</f>
        <v>65804.952316013776</v>
      </c>
      <c r="S272" s="83">
        <f>'bezirksw Umlage § 2 PLAN'!L272*'Umlage Gesamt § 2 PLAN'!$S$1</f>
        <v>208.24065481602025</v>
      </c>
      <c r="T272" s="83">
        <f>'bezirksw Umlage § 2 PLAN'!M272*'Umlage Gesamt § 2 PLAN'!$T$1</f>
        <v>459.03483474661863</v>
      </c>
      <c r="V272" s="83">
        <f t="shared" si="21"/>
        <v>1183.4706239665568</v>
      </c>
      <c r="W272" s="83">
        <f t="shared" si="21"/>
        <v>142670.53819538403</v>
      </c>
      <c r="X272" s="83">
        <f t="shared" si="21"/>
        <v>6533.2139541712677</v>
      </c>
      <c r="Y272" s="83">
        <f t="shared" si="21"/>
        <v>186007.89726464811</v>
      </c>
      <c r="Z272" s="83">
        <f t="shared" si="21"/>
        <v>15358.653730119562</v>
      </c>
      <c r="AA272" s="83">
        <f t="shared" si="21"/>
        <v>71078.049584256543</v>
      </c>
      <c r="AB272" s="83">
        <f t="shared" si="21"/>
        <v>299.42811886047963</v>
      </c>
      <c r="AC272" s="83">
        <f t="shared" si="21"/>
        <v>517.35515391803608</v>
      </c>
      <c r="AE272" s="83">
        <f t="shared" si="22"/>
        <v>423648.60662532458</v>
      </c>
      <c r="AF272" s="83">
        <f t="shared" si="20"/>
        <v>35304.050552110384</v>
      </c>
    </row>
    <row r="273" spans="1:35" x14ac:dyDescent="0.25">
      <c r="A273" s="82">
        <v>62375</v>
      </c>
      <c r="B273" s="82" t="s">
        <v>278</v>
      </c>
      <c r="C273" s="82" t="s">
        <v>269</v>
      </c>
      <c r="D273" s="83">
        <f>'landesw Umlage § 2 PLAN'!F273*'Umlage Gesamt § 2 PLAN'!$D$1</f>
        <v>884.5119834747311</v>
      </c>
      <c r="E273" s="83">
        <f>'landesw Umlage § 2 PLAN'!G273*'Umlage Gesamt § 2 PLAN'!$E$1</f>
        <v>67976.362613085337</v>
      </c>
      <c r="F273" s="83">
        <f>'landesw Umlage § 2 PLAN'!H273*'Umlage Gesamt § 2 PLAN'!$F$1</f>
        <v>3251.0663832345031</v>
      </c>
      <c r="G273" s="83">
        <f>'landesw Umlage § 2 PLAN'!I273*'Umlage Gesamt § 2 PLAN'!$G$1</f>
        <v>99704.568970980792</v>
      </c>
      <c r="H273" s="83">
        <f>'landesw Umlage § 2 PLAN'!J273*'Umlage Gesamt § 2 PLAN'!$H$1</f>
        <v>16952.503193066572</v>
      </c>
      <c r="I273" s="83">
        <f>'landesw Umlage § 2 PLAN'!K273*'Umlage Gesamt § 2 PLAN'!$I$1</f>
        <v>28053.10628526051</v>
      </c>
      <c r="J273" s="83">
        <f>'landesw Umlage § 2 PLAN'!L273*'Umlage Gesamt § 2 PLAN'!$J$1</f>
        <v>485.12126566082804</v>
      </c>
      <c r="K273" s="83">
        <f>'landesw Umlage § 2 PLAN'!M273*'Umlage Gesamt § 2 PLAN'!$K$1</f>
        <v>310.26662871540344</v>
      </c>
      <c r="M273" s="83">
        <f>'bezirksw Umlage § 2 PLAN'!F273*'Umlage Gesamt § 2 PLAN'!$M$1</f>
        <v>5411.6030909739302</v>
      </c>
      <c r="N273" s="83">
        <f>'bezirksw Umlage § 2 PLAN'!G273*'Umlage Gesamt § 2 PLAN'!$N$1</f>
        <v>691037.09156205179</v>
      </c>
      <c r="O273" s="83">
        <f>'bezirksw Umlage § 2 PLAN'!H273*'Umlage Gesamt § 2 PLAN'!$O$1</f>
        <v>31505.915352053973</v>
      </c>
      <c r="P273" s="83">
        <f>'bezirksw Umlage § 2 PLAN'!I273*'Umlage Gesamt § 2 PLAN'!$P$1</f>
        <v>889865.51601284673</v>
      </c>
      <c r="Q273" s="83">
        <f>'bezirksw Umlage § 2 PLAN'!J273*'Umlage Gesamt § 2 PLAN'!$Q$1</f>
        <v>64756.201117092583</v>
      </c>
      <c r="R273" s="83">
        <f>'bezirksw Umlage § 2 PLAN'!K273*'Umlage Gesamt § 2 PLAN'!$R$1</f>
        <v>350085.20182917337</v>
      </c>
      <c r="S273" s="83">
        <f>'bezirksw Umlage § 2 PLAN'!L273*'Umlage Gesamt § 2 PLAN'!$S$1</f>
        <v>1107.8493199145564</v>
      </c>
      <c r="T273" s="83">
        <f>'bezirksw Umlage § 2 PLAN'!M273*'Umlage Gesamt § 2 PLAN'!$T$1</f>
        <v>2442.0852399855653</v>
      </c>
      <c r="V273" s="83">
        <f t="shared" si="21"/>
        <v>6296.1150744486613</v>
      </c>
      <c r="W273" s="83">
        <f t="shared" si="21"/>
        <v>759013.4541751371</v>
      </c>
      <c r="X273" s="83">
        <f t="shared" si="21"/>
        <v>34756.981735288478</v>
      </c>
      <c r="Y273" s="83">
        <f t="shared" si="21"/>
        <v>989570.08498382755</v>
      </c>
      <c r="Z273" s="83">
        <f t="shared" si="21"/>
        <v>81708.704310159155</v>
      </c>
      <c r="AA273" s="83">
        <f t="shared" si="21"/>
        <v>378138.30811443389</v>
      </c>
      <c r="AB273" s="83">
        <f t="shared" si="21"/>
        <v>1592.9705855753846</v>
      </c>
      <c r="AC273" s="83">
        <f t="shared" si="21"/>
        <v>2752.3518687009687</v>
      </c>
      <c r="AE273" s="83">
        <f t="shared" si="22"/>
        <v>2253828.9708475713</v>
      </c>
      <c r="AF273" s="83">
        <f t="shared" si="20"/>
        <v>187819.08090396426</v>
      </c>
    </row>
    <row r="274" spans="1:35" x14ac:dyDescent="0.25">
      <c r="A274" s="82">
        <v>62376</v>
      </c>
      <c r="B274" s="82" t="s">
        <v>279</v>
      </c>
      <c r="C274" s="82" t="s">
        <v>269</v>
      </c>
      <c r="D274" s="83">
        <f>'landesw Umlage § 2 PLAN'!F274*'Umlage Gesamt § 2 PLAN'!$D$1</f>
        <v>651.05064973230742</v>
      </c>
      <c r="E274" s="83">
        <f>'landesw Umlage § 2 PLAN'!G274*'Umlage Gesamt § 2 PLAN'!$E$1</f>
        <v>50034.432401731785</v>
      </c>
      <c r="F274" s="83">
        <f>'landesw Umlage § 2 PLAN'!H274*'Umlage Gesamt § 2 PLAN'!$F$1</f>
        <v>2392.968010238556</v>
      </c>
      <c r="G274" s="83">
        <f>'landesw Umlage § 2 PLAN'!I274*'Umlage Gesamt § 2 PLAN'!$G$1</f>
        <v>73388.179722373592</v>
      </c>
      <c r="H274" s="83">
        <f>'landesw Umlage § 2 PLAN'!J274*'Umlage Gesamt § 2 PLAN'!$H$1</f>
        <v>12477.997386849776</v>
      </c>
      <c r="I274" s="83">
        <f>'landesw Umlage § 2 PLAN'!K274*'Umlage Gesamt § 2 PLAN'!$I$1</f>
        <v>20648.66662662926</v>
      </c>
      <c r="J274" s="83">
        <f>'landesw Umlage § 2 PLAN'!L274*'Umlage Gesamt § 2 PLAN'!$J$1</f>
        <v>357.07658133324128</v>
      </c>
      <c r="K274" s="83">
        <f>'landesw Umlage § 2 PLAN'!M274*'Umlage Gesamt § 2 PLAN'!$K$1</f>
        <v>228.37371792508537</v>
      </c>
      <c r="M274" s="83">
        <f>'bezirksw Umlage § 2 PLAN'!F274*'Umlage Gesamt § 2 PLAN'!$M$1</f>
        <v>3983.2447431986566</v>
      </c>
      <c r="N274" s="83">
        <f>'bezirksw Umlage § 2 PLAN'!G274*'Umlage Gesamt § 2 PLAN'!$N$1</f>
        <v>508642.22967698285</v>
      </c>
      <c r="O274" s="83">
        <f>'bezirksw Umlage § 2 PLAN'!H274*'Umlage Gesamt § 2 PLAN'!$O$1</f>
        <v>23190.128617349372</v>
      </c>
      <c r="P274" s="83">
        <f>'bezirksw Umlage § 2 PLAN'!I274*'Umlage Gesamt § 2 PLAN'!$P$1</f>
        <v>654991.1512771378</v>
      </c>
      <c r="Q274" s="83">
        <f>'bezirksw Umlage § 2 PLAN'!J274*'Umlage Gesamt § 2 PLAN'!$Q$1</f>
        <v>47664.212129561856</v>
      </c>
      <c r="R274" s="83">
        <f>'bezirksw Umlage § 2 PLAN'!K274*'Umlage Gesamt § 2 PLAN'!$R$1</f>
        <v>257682.43095720658</v>
      </c>
      <c r="S274" s="83">
        <f>'bezirksw Umlage § 2 PLAN'!L274*'Umlage Gesamt § 2 PLAN'!$S$1</f>
        <v>815.4395112912249</v>
      </c>
      <c r="T274" s="83">
        <f>'bezirksw Umlage § 2 PLAN'!M274*'Umlage Gesamt § 2 PLAN'!$T$1</f>
        <v>1797.5123140202215</v>
      </c>
      <c r="V274" s="83">
        <f t="shared" si="21"/>
        <v>4634.2953929309642</v>
      </c>
      <c r="W274" s="83">
        <f t="shared" si="21"/>
        <v>558676.6620787147</v>
      </c>
      <c r="X274" s="83">
        <f t="shared" si="21"/>
        <v>25583.096627587929</v>
      </c>
      <c r="Y274" s="83">
        <f t="shared" si="21"/>
        <v>728379.33099951141</v>
      </c>
      <c r="Z274" s="83">
        <f t="shared" si="21"/>
        <v>60142.209516411633</v>
      </c>
      <c r="AA274" s="83">
        <f t="shared" si="21"/>
        <v>278331.09758383583</v>
      </c>
      <c r="AB274" s="83">
        <f t="shared" si="21"/>
        <v>1172.5160926244662</v>
      </c>
      <c r="AC274" s="83">
        <f t="shared" si="21"/>
        <v>2025.886031945307</v>
      </c>
      <c r="AE274" s="83">
        <f t="shared" si="22"/>
        <v>1658945.0943235625</v>
      </c>
      <c r="AF274" s="83">
        <f t="shared" si="20"/>
        <v>138245.42452696353</v>
      </c>
    </row>
    <row r="275" spans="1:35" x14ac:dyDescent="0.25">
      <c r="A275" s="82">
        <v>62377</v>
      </c>
      <c r="B275" s="82" t="s">
        <v>280</v>
      </c>
      <c r="C275" s="82" t="s">
        <v>269</v>
      </c>
      <c r="D275" s="83">
        <f>'landesw Umlage § 2 PLAN'!F275*'Umlage Gesamt § 2 PLAN'!$D$1</f>
        <v>289.02867700860406</v>
      </c>
      <c r="E275" s="83">
        <f>'landesw Umlage § 2 PLAN'!G275*'Umlage Gesamt § 2 PLAN'!$E$1</f>
        <v>22212.382105593566</v>
      </c>
      <c r="F275" s="83">
        <f>'landesw Umlage § 2 PLAN'!H275*'Umlage Gesamt § 2 PLAN'!$F$1</f>
        <v>1062.3388186580287</v>
      </c>
      <c r="G275" s="83">
        <f>'landesw Umlage § 2 PLAN'!I275*'Umlage Gesamt § 2 PLAN'!$G$1</f>
        <v>32580.08958588514</v>
      </c>
      <c r="H275" s="83">
        <f>'landesw Umlage § 2 PLAN'!J275*'Umlage Gesamt § 2 PLAN'!$H$1</f>
        <v>5539.5061473648702</v>
      </c>
      <c r="I275" s="83">
        <f>'landesw Umlage § 2 PLAN'!K275*'Umlage Gesamt § 2 PLAN'!$I$1</f>
        <v>9166.8087567998846</v>
      </c>
      <c r="J275" s="83">
        <f>'landesw Umlage § 2 PLAN'!L275*'Umlage Gesamt § 2 PLAN'!$J$1</f>
        <v>158.52126395379054</v>
      </c>
      <c r="K275" s="83">
        <f>'landesw Umlage § 2 PLAN'!M275*'Umlage Gesamt § 2 PLAN'!$K$1</f>
        <v>101.38466735662344</v>
      </c>
      <c r="M275" s="83">
        <f>'bezirksw Umlage § 2 PLAN'!F275*'Umlage Gesamt § 2 PLAN'!$M$1</f>
        <v>1768.3293286037783</v>
      </c>
      <c r="N275" s="83">
        <f>'bezirksw Umlage § 2 PLAN'!G275*'Umlage Gesamt § 2 PLAN'!$N$1</f>
        <v>225807.60924621133</v>
      </c>
      <c r="O275" s="83">
        <f>'bezirksw Umlage § 2 PLAN'!H275*'Umlage Gesamt § 2 PLAN'!$O$1</f>
        <v>10295.070278614685</v>
      </c>
      <c r="P275" s="83">
        <f>'bezirksw Umlage § 2 PLAN'!I275*'Umlage Gesamt § 2 PLAN'!$P$1</f>
        <v>290778.03083955555</v>
      </c>
      <c r="Q275" s="83">
        <f>'bezirksw Umlage § 2 PLAN'!J275*'Umlage Gesamt § 2 PLAN'!$Q$1</f>
        <v>21160.141961503512</v>
      </c>
      <c r="R275" s="83">
        <f>'bezirksw Umlage § 2 PLAN'!K275*'Umlage Gesamt § 2 PLAN'!$R$1</f>
        <v>114396.03376257338</v>
      </c>
      <c r="S275" s="83">
        <f>'bezirksw Umlage § 2 PLAN'!L275*'Umlage Gesamt § 2 PLAN'!$S$1</f>
        <v>362.00778422685266</v>
      </c>
      <c r="T275" s="83">
        <f>'bezirksw Umlage § 2 PLAN'!M275*'Umlage Gesamt § 2 PLAN'!$T$1</f>
        <v>797.99107218701874</v>
      </c>
      <c r="V275" s="83">
        <f t="shared" si="21"/>
        <v>2057.3580056123824</v>
      </c>
      <c r="W275" s="83">
        <f t="shared" si="21"/>
        <v>248019.9913518049</v>
      </c>
      <c r="X275" s="83">
        <f t="shared" si="21"/>
        <v>11357.409097272714</v>
      </c>
      <c r="Y275" s="83">
        <f t="shared" si="21"/>
        <v>323358.12042544066</v>
      </c>
      <c r="Z275" s="83">
        <f t="shared" si="21"/>
        <v>26699.648108868383</v>
      </c>
      <c r="AA275" s="83">
        <f t="shared" si="21"/>
        <v>123562.84251937327</v>
      </c>
      <c r="AB275" s="83">
        <f t="shared" si="21"/>
        <v>520.52904818064326</v>
      </c>
      <c r="AC275" s="83">
        <f t="shared" si="21"/>
        <v>899.37573954364223</v>
      </c>
      <c r="AE275" s="83">
        <f t="shared" si="22"/>
        <v>736475.27429609664</v>
      </c>
      <c r="AF275" s="83">
        <f t="shared" ref="AF275:AF288" si="23">AE275/12</f>
        <v>61372.939524674723</v>
      </c>
    </row>
    <row r="276" spans="1:35" x14ac:dyDescent="0.25">
      <c r="A276" s="82">
        <v>62378</v>
      </c>
      <c r="B276" s="82" t="s">
        <v>281</v>
      </c>
      <c r="C276" s="82" t="s">
        <v>269</v>
      </c>
      <c r="D276" s="83">
        <f>'landesw Umlage § 2 PLAN'!F276*'Umlage Gesamt § 2 PLAN'!$D$1</f>
        <v>1065.2551618169186</v>
      </c>
      <c r="E276" s="83">
        <f>'landesw Umlage § 2 PLAN'!G276*'Umlage Gesamt § 2 PLAN'!$E$1</f>
        <v>81866.806225352208</v>
      </c>
      <c r="F276" s="83">
        <f>'landesw Umlage § 2 PLAN'!H276*'Umlage Gesamt § 2 PLAN'!$F$1</f>
        <v>3915.3966377539218</v>
      </c>
      <c r="G276" s="83">
        <f>'landesw Umlage § 2 PLAN'!I276*'Umlage Gesamt § 2 PLAN'!$G$1</f>
        <v>120078.42599919112</v>
      </c>
      <c r="H276" s="83">
        <f>'landesw Umlage § 2 PLAN'!J276*'Umlage Gesamt § 2 PLAN'!$H$1</f>
        <v>20416.616020497211</v>
      </c>
      <c r="I276" s="83">
        <f>'landesw Umlage § 2 PLAN'!K276*'Umlage Gesamt § 2 PLAN'!$I$1</f>
        <v>33785.541443968599</v>
      </c>
      <c r="J276" s="83">
        <f>'landesw Umlage § 2 PLAN'!L276*'Umlage Gesamt § 2 PLAN'!$J$1</f>
        <v>584.25204181206789</v>
      </c>
      <c r="K276" s="83">
        <f>'landesw Umlage § 2 PLAN'!M276*'Umlage Gesamt § 2 PLAN'!$K$1</f>
        <v>373.66721305484617</v>
      </c>
      <c r="M276" s="83">
        <f>'bezirksw Umlage § 2 PLAN'!F276*'Umlage Gesamt § 2 PLAN'!$M$1</f>
        <v>6517.4223007336559</v>
      </c>
      <c r="N276" s="83">
        <f>'bezirksw Umlage § 2 PLAN'!G276*'Umlage Gesamt § 2 PLAN'!$N$1</f>
        <v>832245.17309714458</v>
      </c>
      <c r="O276" s="83">
        <f>'bezirksw Umlage § 2 PLAN'!H276*'Umlage Gesamt § 2 PLAN'!$O$1</f>
        <v>37943.90532132479</v>
      </c>
      <c r="P276" s="83">
        <f>'bezirksw Umlage § 2 PLAN'!I276*'Umlage Gesamt § 2 PLAN'!$P$1</f>
        <v>1071702.6472967414</v>
      </c>
      <c r="Q276" s="83">
        <f>'bezirksw Umlage § 2 PLAN'!J276*'Umlage Gesamt § 2 PLAN'!$Q$1</f>
        <v>77988.6296493665</v>
      </c>
      <c r="R276" s="83">
        <f>'bezirksw Umlage § 2 PLAN'!K276*'Umlage Gesamt § 2 PLAN'!$R$1</f>
        <v>421622.4034175548</v>
      </c>
      <c r="S276" s="83">
        <f>'bezirksw Umlage § 2 PLAN'!L276*'Umlage Gesamt § 2 PLAN'!$S$1</f>
        <v>1334.2297544893108</v>
      </c>
      <c r="T276" s="83">
        <f>'bezirksw Umlage § 2 PLAN'!M276*'Umlage Gesamt § 2 PLAN'!$T$1</f>
        <v>2941.1064588090462</v>
      </c>
      <c r="V276" s="83">
        <f t="shared" si="21"/>
        <v>7582.677462550575</v>
      </c>
      <c r="W276" s="83">
        <f t="shared" si="21"/>
        <v>914111.9793224968</v>
      </c>
      <c r="X276" s="83">
        <f t="shared" si="21"/>
        <v>41859.301959078715</v>
      </c>
      <c r="Y276" s="83">
        <f t="shared" si="21"/>
        <v>1191781.0732959325</v>
      </c>
      <c r="Z276" s="83">
        <f t="shared" si="21"/>
        <v>98405.245669863711</v>
      </c>
      <c r="AA276" s="83">
        <f t="shared" si="21"/>
        <v>455407.9448615234</v>
      </c>
      <c r="AB276" s="83">
        <f t="shared" si="21"/>
        <v>1918.4817963013788</v>
      </c>
      <c r="AC276" s="83">
        <f t="shared" si="21"/>
        <v>3314.7736718638926</v>
      </c>
      <c r="AE276" s="83">
        <f t="shared" si="22"/>
        <v>2714381.4780396111</v>
      </c>
      <c r="AF276" s="83">
        <f t="shared" si="23"/>
        <v>226198.45650330093</v>
      </c>
    </row>
    <row r="277" spans="1:35" x14ac:dyDescent="0.25">
      <c r="A277" s="82">
        <v>62379</v>
      </c>
      <c r="B277" s="82" t="s">
        <v>282</v>
      </c>
      <c r="C277" s="82" t="s">
        <v>269</v>
      </c>
      <c r="D277" s="83">
        <f>'landesw Umlage § 2 PLAN'!F277*'Umlage Gesamt § 2 PLAN'!$D$1</f>
        <v>2341.0698044190467</v>
      </c>
      <c r="E277" s="83">
        <f>'landesw Umlage § 2 PLAN'!G277*'Umlage Gesamt § 2 PLAN'!$E$1</f>
        <v>179915.49340301295</v>
      </c>
      <c r="F277" s="83">
        <f>'landesw Umlage § 2 PLAN'!H277*'Umlage Gesamt § 2 PLAN'!$F$1</f>
        <v>8604.7147852684429</v>
      </c>
      <c r="G277" s="83">
        <f>'landesw Umlage § 2 PLAN'!I277*'Umlage Gesamt § 2 PLAN'!$G$1</f>
        <v>263891.68280527613</v>
      </c>
      <c r="H277" s="83">
        <f>'landesw Umlage § 2 PLAN'!J277*'Umlage Gesamt § 2 PLAN'!$H$1</f>
        <v>44868.802318198788</v>
      </c>
      <c r="I277" s="83">
        <f>'landesw Umlage § 2 PLAN'!K277*'Umlage Gesamt § 2 PLAN'!$I$1</f>
        <v>74249.169340347042</v>
      </c>
      <c r="J277" s="83">
        <f>'landesw Umlage § 2 PLAN'!L277*'Umlage Gesamt § 2 PLAN'!$J$1</f>
        <v>1283.9879704722621</v>
      </c>
      <c r="K277" s="83">
        <f>'landesw Umlage § 2 PLAN'!M277*'Umlage Gesamt § 2 PLAN'!$K$1</f>
        <v>821.19388925755266</v>
      </c>
      <c r="M277" s="83">
        <f>'bezirksw Umlage § 2 PLAN'!F277*'Umlage Gesamt § 2 PLAN'!$M$1</f>
        <v>14323.085301807872</v>
      </c>
      <c r="N277" s="83">
        <f>'bezirksw Umlage § 2 PLAN'!G277*'Umlage Gesamt § 2 PLAN'!$N$1</f>
        <v>1828992.8220465952</v>
      </c>
      <c r="O277" s="83">
        <f>'bezirksw Umlage § 2 PLAN'!H277*'Umlage Gesamt § 2 PLAN'!$O$1</f>
        <v>83387.843770669686</v>
      </c>
      <c r="P277" s="83">
        <f>'bezirksw Umlage § 2 PLAN'!I277*'Umlage Gesamt § 2 PLAN'!$P$1</f>
        <v>2355239.1922918065</v>
      </c>
      <c r="Q277" s="83">
        <f>'bezirksw Umlage § 2 PLAN'!J277*'Umlage Gesamt § 2 PLAN'!$Q$1</f>
        <v>171392.57569871389</v>
      </c>
      <c r="R277" s="83">
        <f>'bezirksw Umlage § 2 PLAN'!K277*'Umlage Gesamt § 2 PLAN'!$R$1</f>
        <v>926583.14447770175</v>
      </c>
      <c r="S277" s="83">
        <f>'bezirksw Umlage § 2 PLAN'!L277*'Umlage Gesamt § 2 PLAN'!$S$1</f>
        <v>2932.1847969878154</v>
      </c>
      <c r="T277" s="83">
        <f>'bezirksw Umlage § 2 PLAN'!M277*'Umlage Gesamt § 2 PLAN'!$T$1</f>
        <v>6463.5551829253145</v>
      </c>
      <c r="V277" s="83">
        <f t="shared" si="21"/>
        <v>16664.155106226921</v>
      </c>
      <c r="W277" s="83">
        <f t="shared" si="21"/>
        <v>2008908.315449608</v>
      </c>
      <c r="X277" s="83">
        <f t="shared" si="21"/>
        <v>91992.558555938129</v>
      </c>
      <c r="Y277" s="83">
        <f t="shared" si="21"/>
        <v>2619130.8750970825</v>
      </c>
      <c r="Z277" s="83">
        <f t="shared" si="21"/>
        <v>216261.37801691267</v>
      </c>
      <c r="AA277" s="83">
        <f t="shared" si="21"/>
        <v>1000832.3138180488</v>
      </c>
      <c r="AB277" s="83">
        <f t="shared" si="21"/>
        <v>4216.172767460077</v>
      </c>
      <c r="AC277" s="83">
        <f t="shared" si="21"/>
        <v>7284.7490721828672</v>
      </c>
      <c r="AE277" s="83">
        <f t="shared" si="22"/>
        <v>5965290.51788346</v>
      </c>
      <c r="AF277" s="83">
        <f t="shared" si="23"/>
        <v>497107.54315695498</v>
      </c>
    </row>
    <row r="278" spans="1:35" x14ac:dyDescent="0.25">
      <c r="A278" s="82">
        <v>62380</v>
      </c>
      <c r="B278" s="82" t="s">
        <v>283</v>
      </c>
      <c r="C278" s="82" t="s">
        <v>269</v>
      </c>
      <c r="D278" s="83">
        <f>'landesw Umlage § 2 PLAN'!F278*'Umlage Gesamt § 2 PLAN'!$D$1</f>
        <v>849.74234208488201</v>
      </c>
      <c r="E278" s="83">
        <f>'landesw Umlage § 2 PLAN'!G278*'Umlage Gesamt § 2 PLAN'!$E$1</f>
        <v>65304.25212142364</v>
      </c>
      <c r="F278" s="83">
        <f>'landesw Umlage § 2 PLAN'!H278*'Umlage Gesamt § 2 PLAN'!$F$1</f>
        <v>3123.2688921981512</v>
      </c>
      <c r="G278" s="83">
        <f>'landesw Umlage § 2 PLAN'!I278*'Umlage Gesamt § 2 PLAN'!$G$1</f>
        <v>95785.241508133011</v>
      </c>
      <c r="H278" s="83">
        <f>'landesw Umlage § 2 PLAN'!J278*'Umlage Gesamt § 2 PLAN'!$H$1</f>
        <v>16286.110348542679</v>
      </c>
      <c r="I278" s="83">
        <f>'landesw Umlage § 2 PLAN'!K278*'Umlage Gesamt § 2 PLAN'!$I$1</f>
        <v>26950.355317910053</v>
      </c>
      <c r="J278" s="83">
        <f>'landesw Umlage § 2 PLAN'!L278*'Umlage Gesamt § 2 PLAN'!$J$1</f>
        <v>466.05143647507276</v>
      </c>
      <c r="K278" s="83">
        <f>'landesw Umlage § 2 PLAN'!M278*'Umlage Gesamt § 2 PLAN'!$K$1</f>
        <v>298.07023158656773</v>
      </c>
      <c r="M278" s="83">
        <f>'bezirksw Umlage § 2 PLAN'!F278*'Umlage Gesamt § 2 PLAN'!$M$1</f>
        <v>5198.8761835574878</v>
      </c>
      <c r="N278" s="83">
        <f>'bezirksw Umlage § 2 PLAN'!G278*'Umlage Gesamt § 2 PLAN'!$N$1</f>
        <v>663872.83340660168</v>
      </c>
      <c r="O278" s="83">
        <f>'bezirksw Umlage § 2 PLAN'!H278*'Umlage Gesamt § 2 PLAN'!$O$1</f>
        <v>30267.436508447492</v>
      </c>
      <c r="P278" s="83">
        <f>'bezirksw Umlage § 2 PLAN'!I278*'Umlage Gesamt § 2 PLAN'!$P$1</f>
        <v>854885.43043456739</v>
      </c>
      <c r="Q278" s="83">
        <f>'bezirksw Umlage § 2 PLAN'!J278*'Umlage Gesamt § 2 PLAN'!$Q$1</f>
        <v>62210.673263682133</v>
      </c>
      <c r="R278" s="83">
        <f>'bezirksw Umlage § 2 PLAN'!K278*'Umlage Gesamt § 2 PLAN'!$R$1</f>
        <v>336323.56021107419</v>
      </c>
      <c r="S278" s="83">
        <f>'bezirksw Umlage § 2 PLAN'!L278*'Umlage Gesamt § 2 PLAN'!$S$1</f>
        <v>1064.3004203099442</v>
      </c>
      <c r="T278" s="83">
        <f>'bezirksw Umlage § 2 PLAN'!M278*'Umlage Gesamt § 2 PLAN'!$T$1</f>
        <v>2346.0883178136596</v>
      </c>
      <c r="V278" s="83">
        <f t="shared" si="21"/>
        <v>6048.6185256423696</v>
      </c>
      <c r="W278" s="83">
        <f t="shared" si="21"/>
        <v>729177.08552802529</v>
      </c>
      <c r="X278" s="83">
        <f t="shared" si="21"/>
        <v>33390.705400645646</v>
      </c>
      <c r="Y278" s="83">
        <f t="shared" si="21"/>
        <v>950670.6719427004</v>
      </c>
      <c r="Z278" s="83">
        <f t="shared" si="21"/>
        <v>78496.783612224812</v>
      </c>
      <c r="AA278" s="83">
        <f t="shared" si="21"/>
        <v>363273.91552898422</v>
      </c>
      <c r="AB278" s="83">
        <f t="shared" si="21"/>
        <v>1530.3518567850169</v>
      </c>
      <c r="AC278" s="83">
        <f t="shared" si="21"/>
        <v>2644.1585494002275</v>
      </c>
      <c r="AE278" s="83">
        <f t="shared" si="22"/>
        <v>2165232.2909444077</v>
      </c>
      <c r="AF278" s="83">
        <f t="shared" si="23"/>
        <v>180436.0242453673</v>
      </c>
    </row>
    <row r="279" spans="1:35" x14ac:dyDescent="0.25">
      <c r="A279" s="82">
        <v>62381</v>
      </c>
      <c r="B279" s="82" t="s">
        <v>284</v>
      </c>
      <c r="C279" s="82" t="s">
        <v>269</v>
      </c>
      <c r="D279" s="83">
        <f>'landesw Umlage § 2 PLAN'!F279*'Umlage Gesamt § 2 PLAN'!$D$1</f>
        <v>483.19728549349679</v>
      </c>
      <c r="E279" s="83">
        <f>'landesw Umlage § 2 PLAN'!G279*'Umlage Gesamt § 2 PLAN'!$E$1</f>
        <v>37134.594562904305</v>
      </c>
      <c r="F279" s="83">
        <f>'landesw Umlage § 2 PLAN'!H279*'Umlage Gesamt § 2 PLAN'!$F$1</f>
        <v>1776.0148880820109</v>
      </c>
      <c r="G279" s="83">
        <f>'landesw Umlage § 2 PLAN'!I279*'Umlage Gesamt § 2 PLAN'!$G$1</f>
        <v>54467.297196831452</v>
      </c>
      <c r="H279" s="83">
        <f>'landesw Umlage § 2 PLAN'!J279*'Umlage Gesamt § 2 PLAN'!$H$1</f>
        <v>9260.9299571390347</v>
      </c>
      <c r="I279" s="83">
        <f>'landesw Umlage § 2 PLAN'!K279*'Umlage Gesamt § 2 PLAN'!$I$1</f>
        <v>15325.043707659024</v>
      </c>
      <c r="J279" s="83">
        <f>'landesw Umlage § 2 PLAN'!L279*'Umlage Gesamt § 2 PLAN'!$J$1</f>
        <v>265.01537919432639</v>
      </c>
      <c r="K279" s="83">
        <f>'landesw Umlage § 2 PLAN'!M279*'Umlage Gesamt § 2 PLAN'!$K$1</f>
        <v>169.49458636564023</v>
      </c>
      <c r="M279" s="83">
        <f>'bezirksw Umlage § 2 PLAN'!F279*'Umlage Gesamt § 2 PLAN'!$M$1</f>
        <v>2956.287729935003</v>
      </c>
      <c r="N279" s="83">
        <f>'bezirksw Umlage § 2 PLAN'!G279*'Umlage Gesamt § 2 PLAN'!$N$1</f>
        <v>377504.49180617975</v>
      </c>
      <c r="O279" s="83">
        <f>'bezirksw Umlage § 2 PLAN'!H279*'Umlage Gesamt § 2 PLAN'!$O$1</f>
        <v>17211.267975472572</v>
      </c>
      <c r="P279" s="83">
        <f>'bezirksw Umlage § 2 PLAN'!I279*'Umlage Gesamt § 2 PLAN'!$P$1</f>
        <v>486121.85004270327</v>
      </c>
      <c r="Q279" s="83">
        <f>'bezirksw Umlage § 2 PLAN'!J279*'Umlage Gesamt § 2 PLAN'!$Q$1</f>
        <v>35375.462609030867</v>
      </c>
      <c r="R279" s="83">
        <f>'bezirksw Umlage § 2 PLAN'!K279*'Umlage Gesamt § 2 PLAN'!$R$1</f>
        <v>191246.95015523449</v>
      </c>
      <c r="S279" s="83">
        <f>'bezirksw Umlage § 2 PLAN'!L279*'Umlage Gesamt § 2 PLAN'!$S$1</f>
        <v>605.20354061864759</v>
      </c>
      <c r="T279" s="83">
        <f>'bezirksw Umlage § 2 PLAN'!M279*'Umlage Gesamt § 2 PLAN'!$T$1</f>
        <v>1334.079109102845</v>
      </c>
      <c r="V279" s="83">
        <f t="shared" si="21"/>
        <v>3439.4850154284995</v>
      </c>
      <c r="W279" s="83">
        <f t="shared" si="21"/>
        <v>414639.08636908408</v>
      </c>
      <c r="X279" s="83">
        <f t="shared" si="21"/>
        <v>18987.282863554585</v>
      </c>
      <c r="Y279" s="83">
        <f t="shared" si="21"/>
        <v>540589.14723953477</v>
      </c>
      <c r="Z279" s="83">
        <f t="shared" si="21"/>
        <v>44636.392566169903</v>
      </c>
      <c r="AA279" s="83">
        <f t="shared" si="21"/>
        <v>206571.99386289352</v>
      </c>
      <c r="AB279" s="83">
        <f t="shared" si="21"/>
        <v>870.21891981297404</v>
      </c>
      <c r="AC279" s="83">
        <f t="shared" si="21"/>
        <v>1503.5736954684853</v>
      </c>
      <c r="AE279" s="83">
        <f t="shared" si="22"/>
        <v>1231237.1805319467</v>
      </c>
      <c r="AF279" s="83">
        <f t="shared" si="23"/>
        <v>102603.09837766223</v>
      </c>
    </row>
    <row r="280" spans="1:35" x14ac:dyDescent="0.25">
      <c r="A280" s="82">
        <v>62382</v>
      </c>
      <c r="B280" s="82" t="s">
        <v>285</v>
      </c>
      <c r="C280" s="82" t="s">
        <v>269</v>
      </c>
      <c r="D280" s="83">
        <f>'landesw Umlage § 2 PLAN'!F280*'Umlage Gesamt § 2 PLAN'!$D$1</f>
        <v>709.63367246181554</v>
      </c>
      <c r="E280" s="83">
        <f>'landesw Umlage § 2 PLAN'!G280*'Umlage Gesamt § 2 PLAN'!$E$1</f>
        <v>54536.644774692162</v>
      </c>
      <c r="F280" s="83">
        <f>'landesw Umlage § 2 PLAN'!H280*'Umlage Gesamt § 2 PLAN'!$F$1</f>
        <v>2608.2927309687047</v>
      </c>
      <c r="G280" s="83">
        <f>'landesw Umlage § 2 PLAN'!I280*'Umlage Gesamt § 2 PLAN'!$G$1</f>
        <v>79991.815557036811</v>
      </c>
      <c r="H280" s="83">
        <f>'landesw Umlage § 2 PLAN'!J280*'Umlage Gesamt § 2 PLAN'!$H$1</f>
        <v>13600.796058248274</v>
      </c>
      <c r="I280" s="83">
        <f>'landesw Umlage § 2 PLAN'!K280*'Umlage Gesamt § 2 PLAN'!$I$1</f>
        <v>22506.680756281436</v>
      </c>
      <c r="J280" s="83">
        <f>'landesw Umlage § 2 PLAN'!L280*'Umlage Gesamt § 2 PLAN'!$J$1</f>
        <v>389.20714673398459</v>
      </c>
      <c r="K280" s="83">
        <f>'landesw Umlage § 2 PLAN'!M280*'Umlage Gesamt § 2 PLAN'!$K$1</f>
        <v>248.92330606162821</v>
      </c>
      <c r="M280" s="83">
        <f>'bezirksw Umlage § 2 PLAN'!F280*'Umlage Gesamt § 2 PLAN'!$M$1</f>
        <v>4341.6661923193169</v>
      </c>
      <c r="N280" s="83">
        <f>'bezirksw Umlage § 2 PLAN'!G280*'Umlage Gesamt § 2 PLAN'!$N$1</f>
        <v>554411.0178881709</v>
      </c>
      <c r="O280" s="83">
        <f>'bezirksw Umlage § 2 PLAN'!H280*'Umlage Gesamt § 2 PLAN'!$O$1</f>
        <v>25276.829294860392</v>
      </c>
      <c r="P280" s="83">
        <f>'bezirksw Umlage § 2 PLAN'!I280*'Umlage Gesamt § 2 PLAN'!$P$1</f>
        <v>713928.74932526564</v>
      </c>
      <c r="Q280" s="83">
        <f>'bezirksw Umlage § 2 PLAN'!J280*'Umlage Gesamt § 2 PLAN'!$Q$1</f>
        <v>51953.146675158787</v>
      </c>
      <c r="R280" s="83">
        <f>'bezirksw Umlage § 2 PLAN'!K280*'Umlage Gesamt § 2 PLAN'!$R$1</f>
        <v>280869.28395546088</v>
      </c>
      <c r="S280" s="83">
        <f>'bezirksw Umlage § 2 PLAN'!L280*'Umlage Gesamt § 2 PLAN'!$S$1</f>
        <v>888.81461881036307</v>
      </c>
      <c r="T280" s="83">
        <f>'bezirksw Umlage § 2 PLAN'!M280*'Umlage Gesamt § 2 PLAN'!$T$1</f>
        <v>1959.2565727689307</v>
      </c>
      <c r="V280" s="83">
        <f t="shared" si="21"/>
        <v>5051.2998647811328</v>
      </c>
      <c r="W280" s="83">
        <f t="shared" si="21"/>
        <v>608947.66266286303</v>
      </c>
      <c r="X280" s="83">
        <f t="shared" si="21"/>
        <v>27885.122025829096</v>
      </c>
      <c r="Y280" s="83">
        <f t="shared" si="21"/>
        <v>793920.56488230242</v>
      </c>
      <c r="Z280" s="83">
        <f t="shared" si="21"/>
        <v>65553.942733407064</v>
      </c>
      <c r="AA280" s="83">
        <f t="shared" si="21"/>
        <v>303375.9647117423</v>
      </c>
      <c r="AB280" s="83">
        <f t="shared" si="21"/>
        <v>1278.0217655443475</v>
      </c>
      <c r="AC280" s="83">
        <f t="shared" si="21"/>
        <v>2208.1798788305591</v>
      </c>
      <c r="AE280" s="83">
        <f t="shared" si="22"/>
        <v>1808220.7585252996</v>
      </c>
      <c r="AF280" s="83">
        <f t="shared" si="23"/>
        <v>150685.06321044164</v>
      </c>
    </row>
    <row r="281" spans="1:35" x14ac:dyDescent="0.25">
      <c r="A281" s="82">
        <v>62383</v>
      </c>
      <c r="B281" s="82" t="s">
        <v>286</v>
      </c>
      <c r="C281" s="82" t="s">
        <v>269</v>
      </c>
      <c r="D281" s="83">
        <f>'landesw Umlage § 2 PLAN'!F281*'Umlage Gesamt § 2 PLAN'!$D$1</f>
        <v>521.23409413243712</v>
      </c>
      <c r="E281" s="83">
        <f>'landesw Umlage § 2 PLAN'!G281*'Umlage Gesamt § 2 PLAN'!$E$1</f>
        <v>40057.79282928371</v>
      </c>
      <c r="F281" s="83">
        <f>'landesw Umlage § 2 PLAN'!H281*'Umlage Gesamt § 2 PLAN'!$F$1</f>
        <v>1915.8210096517762</v>
      </c>
      <c r="G281" s="83">
        <f>'landesw Umlage § 2 PLAN'!I281*'Umlage Gesamt § 2 PLAN'!$G$1</f>
        <v>58754.908536452793</v>
      </c>
      <c r="H281" s="83">
        <f>'landesw Umlage § 2 PLAN'!J281*'Umlage Gesamt § 2 PLAN'!$H$1</f>
        <v>9989.9411316090282</v>
      </c>
      <c r="I281" s="83">
        <f>'landesw Umlage § 2 PLAN'!K281*'Umlage Gesamt § 2 PLAN'!$I$1</f>
        <v>16531.415871559493</v>
      </c>
      <c r="J281" s="83">
        <f>'landesw Umlage § 2 PLAN'!L281*'Umlage Gesamt § 2 PLAN'!$J$1</f>
        <v>285.8771256639813</v>
      </c>
      <c r="K281" s="83">
        <f>'landesw Umlage § 2 PLAN'!M281*'Umlage Gesamt § 2 PLAN'!$K$1</f>
        <v>182.83703124370231</v>
      </c>
      <c r="M281" s="83">
        <f>'bezirksw Umlage § 2 PLAN'!F281*'Umlage Gesamt § 2 PLAN'!$M$1</f>
        <v>3189.0037530607137</v>
      </c>
      <c r="N281" s="83">
        <f>'bezirksw Umlage § 2 PLAN'!G281*'Umlage Gesamt § 2 PLAN'!$N$1</f>
        <v>407221.26908589265</v>
      </c>
      <c r="O281" s="83">
        <f>'bezirksw Umlage § 2 PLAN'!H281*'Umlage Gesamt § 2 PLAN'!$O$1</f>
        <v>18566.121833453079</v>
      </c>
      <c r="P281" s="83">
        <f>'bezirksw Umlage § 2 PLAN'!I281*'Umlage Gesamt § 2 PLAN'!$P$1</f>
        <v>524388.87748760567</v>
      </c>
      <c r="Q281" s="83">
        <f>'bezirksw Umlage § 2 PLAN'!J281*'Umlage Gesamt § 2 PLAN'!$Q$1</f>
        <v>38160.183761591659</v>
      </c>
      <c r="R281" s="83">
        <f>'bezirksw Umlage § 2 PLAN'!K281*'Umlage Gesamt § 2 PLAN'!$R$1</f>
        <v>206301.71942697439</v>
      </c>
      <c r="S281" s="83">
        <f>'bezirksw Umlage § 2 PLAN'!L281*'Umlage Gesamt § 2 PLAN'!$S$1</f>
        <v>652.84456003913135</v>
      </c>
      <c r="T281" s="83">
        <f>'bezirksw Umlage § 2 PLAN'!M281*'Umlage Gesamt § 2 PLAN'!$T$1</f>
        <v>1439.0964866949548</v>
      </c>
      <c r="V281" s="83">
        <f t="shared" si="21"/>
        <v>3710.2378471931506</v>
      </c>
      <c r="W281" s="83">
        <f t="shared" si="21"/>
        <v>447279.06191517634</v>
      </c>
      <c r="X281" s="83">
        <f t="shared" si="21"/>
        <v>20481.942843104855</v>
      </c>
      <c r="Y281" s="83">
        <f t="shared" si="21"/>
        <v>583143.78602405847</v>
      </c>
      <c r="Z281" s="83">
        <f t="shared" si="21"/>
        <v>48150.124893200686</v>
      </c>
      <c r="AA281" s="83">
        <f t="shared" si="21"/>
        <v>222833.13529853389</v>
      </c>
      <c r="AB281" s="83">
        <f t="shared" si="21"/>
        <v>938.7216857031126</v>
      </c>
      <c r="AC281" s="83">
        <f t="shared" si="21"/>
        <v>1621.9335179386571</v>
      </c>
      <c r="AE281" s="83">
        <f t="shared" si="22"/>
        <v>1328158.9440249091</v>
      </c>
      <c r="AF281" s="83">
        <f t="shared" si="23"/>
        <v>110679.91200207575</v>
      </c>
    </row>
    <row r="282" spans="1:35" x14ac:dyDescent="0.25">
      <c r="A282" s="82">
        <v>62384</v>
      </c>
      <c r="B282" s="82" t="s">
        <v>287</v>
      </c>
      <c r="C282" s="82" t="s">
        <v>269</v>
      </c>
      <c r="D282" s="83">
        <f>'landesw Umlage § 2 PLAN'!F282*'Umlage Gesamt § 2 PLAN'!$D$1</f>
        <v>448.37633210032669</v>
      </c>
      <c r="E282" s="83">
        <f>'landesw Umlage § 2 PLAN'!G282*'Umlage Gesamt § 2 PLAN'!$E$1</f>
        <v>34458.540650000934</v>
      </c>
      <c r="F282" s="83">
        <f>'landesw Umlage § 2 PLAN'!H282*'Umlage Gesamt § 2 PLAN'!$F$1</f>
        <v>1648.0287973068544</v>
      </c>
      <c r="G282" s="83">
        <f>'landesw Umlage § 2 PLAN'!I282*'Umlage Gesamt § 2 PLAN'!$G$1</f>
        <v>50542.185707006378</v>
      </c>
      <c r="H282" s="83">
        <f>'landesw Umlage § 2 PLAN'!J282*'Umlage Gesamt § 2 PLAN'!$H$1</f>
        <v>8593.5536698620836</v>
      </c>
      <c r="I282" s="83">
        <f>'landesw Umlage § 2 PLAN'!K282*'Umlage Gesamt § 2 PLAN'!$I$1</f>
        <v>14220.665333207517</v>
      </c>
      <c r="J282" s="83">
        <f>'landesw Umlage § 2 PLAN'!L282*'Umlage Gesamt § 2 PLAN'!$J$1</f>
        <v>245.9174073214626</v>
      </c>
      <c r="K282" s="83">
        <f>'landesw Umlage § 2 PLAN'!M282*'Umlage Gesamt § 2 PLAN'!$K$1</f>
        <v>157.28019015642968</v>
      </c>
      <c r="M282" s="83">
        <f>'bezirksw Umlage § 2 PLAN'!F282*'Umlage Gesamt § 2 PLAN'!$M$1</f>
        <v>2743.246886471381</v>
      </c>
      <c r="N282" s="83">
        <f>'bezirksw Umlage § 2 PLAN'!G282*'Umlage Gesamt § 2 PLAN'!$N$1</f>
        <v>350300.14544593461</v>
      </c>
      <c r="O282" s="83">
        <f>'bezirksw Umlage § 2 PLAN'!H282*'Umlage Gesamt § 2 PLAN'!$O$1</f>
        <v>15970.961421599442</v>
      </c>
      <c r="P282" s="83">
        <f>'bezirksw Umlage § 2 PLAN'!I282*'Umlage Gesamt § 2 PLAN'!$P$1</f>
        <v>451090.14189382462</v>
      </c>
      <c r="Q282" s="83">
        <f>'bezirksw Umlage § 2 PLAN'!J282*'Umlage Gesamt § 2 PLAN'!$Q$1</f>
        <v>32826.178141273907</v>
      </c>
      <c r="R282" s="83">
        <f>'bezirksw Umlage § 2 PLAN'!K282*'Umlage Gesamt § 2 PLAN'!$R$1</f>
        <v>177464.99951546633</v>
      </c>
      <c r="S282" s="83">
        <f>'bezirksw Umlage § 2 PLAN'!L282*'Umlage Gesamt § 2 PLAN'!$S$1</f>
        <v>561.5903728423832</v>
      </c>
      <c r="T282" s="83">
        <f>'bezirksw Umlage § 2 PLAN'!M282*'Umlage Gesamt § 2 PLAN'!$T$1</f>
        <v>1237.9405175264708</v>
      </c>
      <c r="V282" s="83">
        <f t="shared" si="21"/>
        <v>3191.6232185717076</v>
      </c>
      <c r="W282" s="83">
        <f t="shared" si="21"/>
        <v>384758.68609593553</v>
      </c>
      <c r="X282" s="83">
        <f t="shared" si="21"/>
        <v>17618.990218906296</v>
      </c>
      <c r="Y282" s="83">
        <f t="shared" si="21"/>
        <v>501632.32760083099</v>
      </c>
      <c r="Z282" s="83">
        <f t="shared" si="21"/>
        <v>41419.731811135993</v>
      </c>
      <c r="AA282" s="83">
        <f t="shared" si="21"/>
        <v>191685.66484867386</v>
      </c>
      <c r="AB282" s="83">
        <f t="shared" si="21"/>
        <v>807.50778016384584</v>
      </c>
      <c r="AC282" s="83">
        <f t="shared" si="21"/>
        <v>1395.2207076829004</v>
      </c>
      <c r="AE282" s="83">
        <f t="shared" si="22"/>
        <v>1142509.7522819012</v>
      </c>
      <c r="AF282" s="83">
        <f t="shared" si="23"/>
        <v>95209.146023491761</v>
      </c>
    </row>
    <row r="283" spans="1:35" x14ac:dyDescent="0.25">
      <c r="A283" s="82">
        <v>62385</v>
      </c>
      <c r="B283" s="82" t="s">
        <v>288</v>
      </c>
      <c r="C283" s="82" t="s">
        <v>269</v>
      </c>
      <c r="D283" s="83">
        <f>'landesw Umlage § 2 PLAN'!F283*'Umlage Gesamt § 2 PLAN'!$D$1</f>
        <v>333.19838426864663</v>
      </c>
      <c r="E283" s="83">
        <f>'landesw Umlage § 2 PLAN'!G283*'Umlage Gesamt § 2 PLAN'!$E$1</f>
        <v>25606.904840522977</v>
      </c>
      <c r="F283" s="83">
        <f>'landesw Umlage § 2 PLAN'!H283*'Umlage Gesamt § 2 PLAN'!$F$1</f>
        <v>1224.6867043998568</v>
      </c>
      <c r="G283" s="83">
        <f>'landesw Umlage § 2 PLAN'!I283*'Umlage Gesamt § 2 PLAN'!$G$1</f>
        <v>37559.017747645608</v>
      </c>
      <c r="H283" s="83">
        <f>'landesw Umlage § 2 PLAN'!J283*'Umlage Gesamt § 2 PLAN'!$H$1</f>
        <v>6386.0600859798569</v>
      </c>
      <c r="I283" s="83">
        <f>'landesw Umlage § 2 PLAN'!K283*'Umlage Gesamt § 2 PLAN'!$I$1</f>
        <v>10567.691407916862</v>
      </c>
      <c r="J283" s="83">
        <f>'landesw Umlage § 2 PLAN'!L283*'Umlage Gesamt § 2 PLAN'!$J$1</f>
        <v>182.74667264263988</v>
      </c>
      <c r="K283" s="83">
        <f>'landesw Umlage § 2 PLAN'!M283*'Umlage Gesamt § 2 PLAN'!$K$1</f>
        <v>116.87839318392446</v>
      </c>
      <c r="M283" s="83">
        <f>'bezirksw Umlage § 2 PLAN'!F283*'Umlage Gesamt § 2 PLAN'!$M$1</f>
        <v>2038.5675263915064</v>
      </c>
      <c r="N283" s="83">
        <f>'bezirksw Umlage § 2 PLAN'!G283*'Umlage Gesamt § 2 PLAN'!$N$1</f>
        <v>260315.79750186438</v>
      </c>
      <c r="O283" s="83">
        <f>'bezirksw Umlage § 2 PLAN'!H283*'Umlage Gesamt § 2 PLAN'!$O$1</f>
        <v>11868.375201622168</v>
      </c>
      <c r="P283" s="83">
        <f>'bezirksw Umlage § 2 PLAN'!I283*'Umlage Gesamt § 2 PLAN'!$P$1</f>
        <v>335215.07643919508</v>
      </c>
      <c r="Q283" s="83">
        <f>'bezirksw Umlage § 2 PLAN'!J283*'Umlage Gesamt § 2 PLAN'!$Q$1</f>
        <v>24393.860102187286</v>
      </c>
      <c r="R283" s="83">
        <f>'bezirksw Umlage § 2 PLAN'!K283*'Umlage Gesamt § 2 PLAN'!$R$1</f>
        <v>131878.17212786924</v>
      </c>
      <c r="S283" s="83">
        <f>'bezirksw Umlage § 2 PLAN'!L283*'Umlage Gesamt § 2 PLAN'!$S$1</f>
        <v>417.3302457232279</v>
      </c>
      <c r="T283" s="83">
        <f>'bezirksw Umlage § 2 PLAN'!M283*'Umlage Gesamt § 2 PLAN'!$T$1</f>
        <v>919.94101992033279</v>
      </c>
      <c r="V283" s="83">
        <f t="shared" si="21"/>
        <v>2371.7659106601532</v>
      </c>
      <c r="W283" s="83">
        <f t="shared" si="21"/>
        <v>285922.70234238735</v>
      </c>
      <c r="X283" s="83">
        <f t="shared" si="21"/>
        <v>13093.061906022025</v>
      </c>
      <c r="Y283" s="83">
        <f t="shared" si="21"/>
        <v>372774.0941868407</v>
      </c>
      <c r="Z283" s="83">
        <f t="shared" si="21"/>
        <v>30779.920188167143</v>
      </c>
      <c r="AA283" s="83">
        <f t="shared" si="21"/>
        <v>142445.86353578611</v>
      </c>
      <c r="AB283" s="83">
        <f t="shared" si="21"/>
        <v>600.07691836586775</v>
      </c>
      <c r="AC283" s="83">
        <f t="shared" si="21"/>
        <v>1036.8194131042574</v>
      </c>
      <c r="AE283" s="83">
        <f t="shared" si="22"/>
        <v>849024.30440133356</v>
      </c>
      <c r="AF283" s="83">
        <f t="shared" si="23"/>
        <v>70752.025366777802</v>
      </c>
    </row>
    <row r="284" spans="1:35" x14ac:dyDescent="0.25">
      <c r="A284" s="82">
        <v>62386</v>
      </c>
      <c r="B284" s="82" t="s">
        <v>289</v>
      </c>
      <c r="C284" s="82" t="s">
        <v>269</v>
      </c>
      <c r="D284" s="83">
        <f>'landesw Umlage § 2 PLAN'!F284*'Umlage Gesamt § 2 PLAN'!$D$1</f>
        <v>677.16607927724965</v>
      </c>
      <c r="E284" s="83">
        <f>'landesw Umlage § 2 PLAN'!G284*'Umlage Gesamt § 2 PLAN'!$E$1</f>
        <v>52041.450895217451</v>
      </c>
      <c r="F284" s="83">
        <f>'landesw Umlage § 2 PLAN'!H284*'Umlage Gesamt § 2 PLAN'!$F$1</f>
        <v>2488.9565289511647</v>
      </c>
      <c r="G284" s="83">
        <f>'landesw Umlage § 2 PLAN'!I284*'Umlage Gesamt § 2 PLAN'!$G$1</f>
        <v>76331.981157422066</v>
      </c>
      <c r="H284" s="83">
        <f>'landesw Umlage § 2 PLAN'!J284*'Umlage Gesamt § 2 PLAN'!$H$1</f>
        <v>12978.524130432994</v>
      </c>
      <c r="I284" s="83">
        <f>'landesw Umlage § 2 PLAN'!K284*'Umlage Gesamt § 2 PLAN'!$I$1</f>
        <v>21476.941352576403</v>
      </c>
      <c r="J284" s="83">
        <f>'landesw Umlage § 2 PLAN'!L284*'Umlage Gesamt § 2 PLAN'!$J$1</f>
        <v>371.39990365200612</v>
      </c>
      <c r="K284" s="83">
        <f>'landesw Umlage § 2 PLAN'!M284*'Umlage Gesamt § 2 PLAN'!$K$1</f>
        <v>237.53441493512804</v>
      </c>
      <c r="M284" s="83">
        <f>'bezirksw Umlage § 2 PLAN'!F284*'Umlage Gesamt § 2 PLAN'!$M$1</f>
        <v>4143.0236290565208</v>
      </c>
      <c r="N284" s="83">
        <f>'bezirksw Umlage § 2 PLAN'!G284*'Umlage Gesamt § 2 PLAN'!$N$1</f>
        <v>529045.26639643521</v>
      </c>
      <c r="O284" s="83">
        <f>'bezirksw Umlage § 2 PLAN'!H284*'Umlage Gesamt § 2 PLAN'!$O$1</f>
        <v>24120.348363376121</v>
      </c>
      <c r="P284" s="83">
        <f>'bezirksw Umlage § 2 PLAN'!I284*'Umlage Gesamt § 2 PLAN'!$P$1</f>
        <v>681264.6451608655</v>
      </c>
      <c r="Q284" s="83">
        <f>'bezirksw Umlage § 2 PLAN'!J284*'Umlage Gesamt § 2 PLAN'!$Q$1</f>
        <v>49576.154578581103</v>
      </c>
      <c r="R284" s="83">
        <f>'bezirksw Umlage § 2 PLAN'!K284*'Umlage Gesamt § 2 PLAN'!$R$1</f>
        <v>268018.78093765647</v>
      </c>
      <c r="S284" s="83">
        <f>'bezirksw Umlage § 2 PLAN'!L284*'Umlage Gesamt § 2 PLAN'!$S$1</f>
        <v>848.14902953538035</v>
      </c>
      <c r="T284" s="83">
        <f>'bezirksw Umlage § 2 PLAN'!M284*'Umlage Gesamt § 2 PLAN'!$T$1</f>
        <v>1869.6154694540774</v>
      </c>
      <c r="V284" s="83">
        <f t="shared" si="21"/>
        <v>4820.1897083337708</v>
      </c>
      <c r="W284" s="83">
        <f t="shared" si="21"/>
        <v>581086.71729165269</v>
      </c>
      <c r="X284" s="83">
        <f t="shared" si="21"/>
        <v>26609.304892327287</v>
      </c>
      <c r="Y284" s="83">
        <f t="shared" si="21"/>
        <v>757596.62631828757</v>
      </c>
      <c r="Z284" s="83">
        <f t="shared" si="21"/>
        <v>62554.678709014101</v>
      </c>
      <c r="AA284" s="83">
        <f t="shared" si="21"/>
        <v>289495.72229023289</v>
      </c>
      <c r="AB284" s="83">
        <f t="shared" si="21"/>
        <v>1219.5489331873864</v>
      </c>
      <c r="AC284" s="83">
        <f t="shared" si="21"/>
        <v>2107.1498843892055</v>
      </c>
      <c r="AE284" s="83">
        <f t="shared" si="22"/>
        <v>1725489.9380274252</v>
      </c>
      <c r="AF284" s="83">
        <f t="shared" si="23"/>
        <v>143790.82816895211</v>
      </c>
    </row>
    <row r="285" spans="1:35" x14ac:dyDescent="0.25">
      <c r="A285" s="82">
        <v>62387</v>
      </c>
      <c r="B285" s="82" t="s">
        <v>290</v>
      </c>
      <c r="C285" s="82" t="s">
        <v>269</v>
      </c>
      <c r="D285" s="83">
        <f>'landesw Umlage § 2 PLAN'!F285*'Umlage Gesamt § 2 PLAN'!$D$1</f>
        <v>303.62153428016245</v>
      </c>
      <c r="E285" s="83">
        <f>'landesw Umlage § 2 PLAN'!G285*'Umlage Gesamt § 2 PLAN'!$E$1</f>
        <v>23333.869859276201</v>
      </c>
      <c r="F285" s="83">
        <f>'landesw Umlage § 2 PLAN'!H285*'Umlage Gesamt § 2 PLAN'!$F$1</f>
        <v>1115.97556818462</v>
      </c>
      <c r="G285" s="83">
        <f>'landesw Umlage § 2 PLAN'!I285*'Umlage Gesamt § 2 PLAN'!$G$1</f>
        <v>34225.035693455131</v>
      </c>
      <c r="H285" s="83">
        <f>'landesw Umlage § 2 PLAN'!J285*'Umlage Gesamt § 2 PLAN'!$H$1</f>
        <v>5819.1919674712581</v>
      </c>
      <c r="I285" s="83">
        <f>'landesw Umlage § 2 PLAN'!K285*'Umlage Gesamt § 2 PLAN'!$I$1</f>
        <v>9629.6345677475983</v>
      </c>
      <c r="J285" s="83">
        <f>'landesw Umlage § 2 PLAN'!L285*'Umlage Gesamt § 2 PLAN'!$J$1</f>
        <v>166.52489253254168</v>
      </c>
      <c r="K285" s="83">
        <f>'landesw Umlage § 2 PLAN'!M285*'Umlage Gesamt § 2 PLAN'!$K$1</f>
        <v>106.503508834819</v>
      </c>
      <c r="M285" s="83">
        <f>'bezirksw Umlage § 2 PLAN'!F285*'Umlage Gesamt § 2 PLAN'!$M$1</f>
        <v>1857.6110489109205</v>
      </c>
      <c r="N285" s="83">
        <f>'bezirksw Umlage § 2 PLAN'!G285*'Umlage Gesamt § 2 PLAN'!$N$1</f>
        <v>237208.47869164601</v>
      </c>
      <c r="O285" s="83">
        <f>'bezirksw Umlage § 2 PLAN'!H285*'Umlage Gesamt § 2 PLAN'!$O$1</f>
        <v>10814.861230610826</v>
      </c>
      <c r="P285" s="83">
        <f>'bezirksw Umlage § 2 PLAN'!I285*'Umlage Gesamt § 2 PLAN'!$P$1</f>
        <v>305459.2117717166</v>
      </c>
      <c r="Q285" s="83">
        <f>'bezirksw Umlage § 2 PLAN'!J285*'Umlage Gesamt § 2 PLAN'!$Q$1</f>
        <v>22228.502840728455</v>
      </c>
      <c r="R285" s="83">
        <f>'bezirksw Umlage § 2 PLAN'!K285*'Umlage Gesamt § 2 PLAN'!$R$1</f>
        <v>120171.81009870461</v>
      </c>
      <c r="S285" s="83">
        <f>'bezirksw Umlage § 2 PLAN'!L285*'Umlage Gesamt § 2 PLAN'!$S$1</f>
        <v>380.28530596307235</v>
      </c>
      <c r="T285" s="83">
        <f>'bezirksw Umlage § 2 PLAN'!M285*'Umlage Gesamt § 2 PLAN'!$T$1</f>
        <v>838.28108749251169</v>
      </c>
      <c r="V285" s="83">
        <f t="shared" si="21"/>
        <v>2161.232583191083</v>
      </c>
      <c r="W285" s="83">
        <f t="shared" si="21"/>
        <v>260542.34855092221</v>
      </c>
      <c r="X285" s="83">
        <f t="shared" si="21"/>
        <v>11930.836798795446</v>
      </c>
      <c r="Y285" s="83">
        <f t="shared" si="21"/>
        <v>339684.24746517173</v>
      </c>
      <c r="Z285" s="83">
        <f t="shared" si="21"/>
        <v>28047.694808199714</v>
      </c>
      <c r="AA285" s="83">
        <f t="shared" si="21"/>
        <v>129801.44466645221</v>
      </c>
      <c r="AB285" s="83">
        <f t="shared" si="21"/>
        <v>546.81019849561403</v>
      </c>
      <c r="AC285" s="83">
        <f t="shared" si="21"/>
        <v>944.78459632733075</v>
      </c>
      <c r="AE285" s="83">
        <f t="shared" si="22"/>
        <v>773659.39966755547</v>
      </c>
      <c r="AF285" s="83">
        <f t="shared" si="23"/>
        <v>64471.616638962958</v>
      </c>
    </row>
    <row r="286" spans="1:35" x14ac:dyDescent="0.25">
      <c r="A286" s="82">
        <v>62388</v>
      </c>
      <c r="B286" s="82" t="s">
        <v>291</v>
      </c>
      <c r="C286" s="82" t="s">
        <v>269</v>
      </c>
      <c r="D286" s="83">
        <f>'landesw Umlage § 2 PLAN'!F286*'Umlage Gesamt § 2 PLAN'!$D$1</f>
        <v>397.59357889130473</v>
      </c>
      <c r="E286" s="83">
        <f>'landesw Umlage § 2 PLAN'!G286*'Umlage Gesamt § 2 PLAN'!$E$1</f>
        <v>30555.793246776047</v>
      </c>
      <c r="F286" s="83">
        <f>'landesw Umlage § 2 PLAN'!H286*'Umlage Gesamt § 2 PLAN'!$F$1</f>
        <v>1461.3743427709514</v>
      </c>
      <c r="G286" s="83">
        <f>'landesw Umlage § 2 PLAN'!I286*'Umlage Gesamt § 2 PLAN'!$G$1</f>
        <v>44817.81722533291</v>
      </c>
      <c r="H286" s="83">
        <f>'landesw Umlage § 2 PLAN'!J286*'Umlage Gesamt § 2 PLAN'!$H$1</f>
        <v>7620.2544924482236</v>
      </c>
      <c r="I286" s="83">
        <f>'landesw Umlage § 2 PLAN'!K286*'Umlage Gesamt § 2 PLAN'!$I$1</f>
        <v>12610.04388336082</v>
      </c>
      <c r="J286" s="83">
        <f>'landesw Umlage § 2 PLAN'!L286*'Umlage Gesamt § 2 PLAN'!$J$1</f>
        <v>218.0649938202655</v>
      </c>
      <c r="K286" s="83">
        <f>'landesw Umlage § 2 PLAN'!M286*'Umlage Gesamt § 2 PLAN'!$K$1</f>
        <v>139.46675864908852</v>
      </c>
      <c r="M286" s="83">
        <f>'bezirksw Umlage § 2 PLAN'!F286*'Umlage Gesamt § 2 PLAN'!$M$1</f>
        <v>2432.5488864798854</v>
      </c>
      <c r="N286" s="83">
        <f>'bezirksw Umlage § 2 PLAN'!G286*'Umlage Gesamt § 2 PLAN'!$N$1</f>
        <v>310625.42454366141</v>
      </c>
      <c r="O286" s="83">
        <f>'bezirksw Umlage § 2 PLAN'!H286*'Umlage Gesamt § 2 PLAN'!$O$1</f>
        <v>14162.102803695367</v>
      </c>
      <c r="P286" s="83">
        <f>'bezirksw Umlage § 2 PLAN'!I286*'Umlage Gesamt § 2 PLAN'!$P$1</f>
        <v>400000.02470697206</v>
      </c>
      <c r="Q286" s="83">
        <f>'bezirksw Umlage § 2 PLAN'!J286*'Umlage Gesamt § 2 PLAN'!$Q$1</f>
        <v>29108.310840975148</v>
      </c>
      <c r="R286" s="83">
        <f>'bezirksw Umlage § 2 PLAN'!K286*'Umlage Gesamt § 2 PLAN'!$R$1</f>
        <v>157365.45226368005</v>
      </c>
      <c r="S286" s="83">
        <f>'bezirksw Umlage § 2 PLAN'!L286*'Umlage Gesamt § 2 PLAN'!$S$1</f>
        <v>497.98508579472502</v>
      </c>
      <c r="T286" s="83">
        <f>'bezirksw Umlage § 2 PLAN'!M286*'Umlage Gesamt § 2 PLAN'!$T$1</f>
        <v>1097.7323412953288</v>
      </c>
      <c r="V286" s="83">
        <f t="shared" si="21"/>
        <v>2830.1424653711902</v>
      </c>
      <c r="W286" s="83">
        <f t="shared" si="21"/>
        <v>341181.21779043745</v>
      </c>
      <c r="X286" s="83">
        <f t="shared" si="21"/>
        <v>15623.477146466317</v>
      </c>
      <c r="Y286" s="83">
        <f t="shared" si="21"/>
        <v>444817.84193230496</v>
      </c>
      <c r="Z286" s="83">
        <f t="shared" si="21"/>
        <v>36728.565333423372</v>
      </c>
      <c r="AA286" s="83">
        <f t="shared" si="21"/>
        <v>169975.49614704086</v>
      </c>
      <c r="AB286" s="83">
        <f t="shared" si="21"/>
        <v>716.05007961499052</v>
      </c>
      <c r="AC286" s="83">
        <f t="shared" si="21"/>
        <v>1237.1990999444172</v>
      </c>
      <c r="AE286" s="83">
        <f t="shared" si="22"/>
        <v>1013109.9899946036</v>
      </c>
      <c r="AF286" s="83">
        <f t="shared" si="23"/>
        <v>84425.832499550292</v>
      </c>
    </row>
    <row r="287" spans="1:35" x14ac:dyDescent="0.25">
      <c r="A287" s="82">
        <v>62389</v>
      </c>
      <c r="B287" s="82" t="s">
        <v>292</v>
      </c>
      <c r="C287" s="82" t="s">
        <v>269</v>
      </c>
      <c r="D287" s="83">
        <f>'landesw Umlage § 2 PLAN'!F287*'Umlage Gesamt § 2 PLAN'!$D$1</f>
        <v>578.77252360979605</v>
      </c>
      <c r="E287" s="83">
        <f>'landesw Umlage § 2 PLAN'!G287*'Umlage Gesamt § 2 PLAN'!$E$1</f>
        <v>44479.726301541887</v>
      </c>
      <c r="F287" s="83">
        <f>'landesw Umlage § 2 PLAN'!H287*'Umlage Gesamt § 2 PLAN'!$F$1</f>
        <v>2127.3062775879962</v>
      </c>
      <c r="G287" s="83">
        <f>'landesw Umlage § 2 PLAN'!I287*'Umlage Gesamt § 2 PLAN'!$G$1</f>
        <v>65240.795011128394</v>
      </c>
      <c r="H287" s="83">
        <f>'landesw Umlage § 2 PLAN'!J287*'Umlage Gesamt § 2 PLAN'!$H$1</f>
        <v>11092.719191898394</v>
      </c>
      <c r="I287" s="83">
        <f>'landesw Umlage § 2 PLAN'!K287*'Umlage Gesamt § 2 PLAN'!$I$1</f>
        <v>18356.299771124464</v>
      </c>
      <c r="J287" s="83">
        <f>'landesw Umlage § 2 PLAN'!L287*'Umlage Gesamt § 2 PLAN'!$J$1</f>
        <v>317.43477129647835</v>
      </c>
      <c r="K287" s="83">
        <f>'landesw Umlage § 2 PLAN'!M287*'Umlage Gesamt § 2 PLAN'!$K$1</f>
        <v>203.02019989381836</v>
      </c>
      <c r="M287" s="83">
        <f>'bezirksw Umlage § 2 PLAN'!F287*'Umlage Gesamt § 2 PLAN'!$M$1</f>
        <v>3541.0341931529433</v>
      </c>
      <c r="N287" s="83">
        <f>'bezirksw Umlage § 2 PLAN'!G287*'Umlage Gesamt § 2 PLAN'!$N$1</f>
        <v>452173.95452366793</v>
      </c>
      <c r="O287" s="83">
        <f>'bezirksw Umlage § 2 PLAN'!H287*'Umlage Gesamt § 2 PLAN'!$O$1</f>
        <v>20615.614573486248</v>
      </c>
      <c r="P287" s="83">
        <f>'bezirksw Umlage § 2 PLAN'!I287*'Umlage Gesamt § 2 PLAN'!$P$1</f>
        <v>582275.55985486775</v>
      </c>
      <c r="Q287" s="83">
        <f>'bezirksw Umlage § 2 PLAN'!J287*'Umlage Gesamt § 2 PLAN'!$Q$1</f>
        <v>42372.642361146573</v>
      </c>
      <c r="R287" s="83">
        <f>'bezirksw Umlage § 2 PLAN'!K287*'Umlage Gesamt § 2 PLAN'!$R$1</f>
        <v>229075.12789723993</v>
      </c>
      <c r="S287" s="83">
        <f>'bezirksw Umlage § 2 PLAN'!L287*'Umlage Gesamt § 2 PLAN'!$S$1</f>
        <v>724.9113168003355</v>
      </c>
      <c r="T287" s="83">
        <f>'bezirksw Umlage § 2 PLAN'!M287*'Umlage Gesamt § 2 PLAN'!$T$1</f>
        <v>1597.9566852946525</v>
      </c>
      <c r="V287" s="83">
        <f t="shared" si="21"/>
        <v>4119.8067167627396</v>
      </c>
      <c r="W287" s="83">
        <f t="shared" si="21"/>
        <v>496653.68082520983</v>
      </c>
      <c r="X287" s="83">
        <f t="shared" si="21"/>
        <v>22742.920851074243</v>
      </c>
      <c r="Y287" s="83">
        <f t="shared" si="21"/>
        <v>647516.35486599617</v>
      </c>
      <c r="Z287" s="83">
        <f t="shared" si="21"/>
        <v>53465.361553044968</v>
      </c>
      <c r="AA287" s="83">
        <f t="shared" si="21"/>
        <v>247431.4276683644</v>
      </c>
      <c r="AB287" s="83">
        <f t="shared" si="21"/>
        <v>1042.3460880968139</v>
      </c>
      <c r="AC287" s="83">
        <f t="shared" si="21"/>
        <v>1800.976885188471</v>
      </c>
      <c r="AE287" s="83">
        <f t="shared" si="22"/>
        <v>1474772.8754537376</v>
      </c>
      <c r="AF287" s="83">
        <f t="shared" si="23"/>
        <v>122897.73962114479</v>
      </c>
    </row>
    <row r="288" spans="1:35" ht="15.75" thickBot="1" x14ac:dyDescent="0.3">
      <c r="A288" s="12">
        <v>62390</v>
      </c>
      <c r="B288" s="12" t="s">
        <v>293</v>
      </c>
      <c r="C288" s="12" t="s">
        <v>269</v>
      </c>
      <c r="D288" s="85">
        <f>'landesw Umlage § 2 PLAN'!F288*'Umlage Gesamt § 2 PLAN'!$D$1</f>
        <v>530.48997746098723</v>
      </c>
      <c r="E288" s="85">
        <f>'landesw Umlage § 2 PLAN'!G288*'Umlage Gesamt § 2 PLAN'!$E$1</f>
        <v>40769.124380693844</v>
      </c>
      <c r="F288" s="85">
        <f>'landesw Umlage § 2 PLAN'!H288*'Umlage Gesamt § 2 PLAN'!$F$1</f>
        <v>1949.8414544832622</v>
      </c>
      <c r="G288" s="85">
        <f>'landesw Umlage § 2 PLAN'!I288*'Umlage Gesamt § 2 PLAN'!$G$1</f>
        <v>59798.256591606812</v>
      </c>
      <c r="H288" s="85">
        <f>'landesw Umlage § 2 PLAN'!J288*'Umlage Gesamt § 2 PLAN'!$H$1</f>
        <v>10167.338831825016</v>
      </c>
      <c r="I288" s="85">
        <f>'landesw Umlage § 2 PLAN'!K288*'Umlage Gesamt § 2 PLAN'!$I$1</f>
        <v>16824.97467418843</v>
      </c>
      <c r="J288" s="85">
        <f>'landesw Umlage § 2 PLAN'!L288*'Umlage Gesamt § 2 PLAN'!$J$1</f>
        <v>290.95362651308881</v>
      </c>
      <c r="K288" s="85">
        <f>'landesw Umlage § 2 PLAN'!M288*'Umlage Gesamt § 2 PLAN'!$K$1</f>
        <v>186.08378399526003</v>
      </c>
      <c r="L288" s="85"/>
      <c r="M288" s="85">
        <f>'bezirksw Umlage § 2 PLAN'!F288*'Umlage Gesamt § 2 PLAN'!$M$1</f>
        <v>3245.6329087604531</v>
      </c>
      <c r="N288" s="85">
        <f>'bezirksw Umlage § 2 PLAN'!G288*'Umlage Gesamt § 2 PLAN'!$N$1</f>
        <v>414452.55460231064</v>
      </c>
      <c r="O288" s="85">
        <f>'bezirksw Umlage § 2 PLAN'!H288*'Umlage Gesamt § 2 PLAN'!$O$1</f>
        <v>18895.812196168354</v>
      </c>
      <c r="P288" s="85">
        <f>'bezirksw Umlage § 2 PLAN'!I288*'Umlage Gesamt § 2 PLAN'!$P$1</f>
        <v>533700.78229861648</v>
      </c>
      <c r="Q288" s="85">
        <f>'bezirksw Umlage § 2 PLAN'!J288*'Umlage Gesamt § 2 PLAN'!$Q$1</f>
        <v>38837.818269137097</v>
      </c>
      <c r="R288" s="85">
        <f>'bezirksw Umlage § 2 PLAN'!K288*'Umlage Gesamt § 2 PLAN'!$R$1</f>
        <v>209965.1494807463</v>
      </c>
      <c r="S288" s="85">
        <f>'bezirksw Umlage § 2 PLAN'!L288*'Umlage Gesamt § 2 PLAN'!$S$1</f>
        <v>664.43753361362189</v>
      </c>
      <c r="T288" s="85">
        <f>'bezirksw Umlage § 2 PLAN'!M288*'Umlage Gesamt § 2 PLAN'!$T$1</f>
        <v>1464.6514327917664</v>
      </c>
      <c r="U288" s="85"/>
      <c r="V288" s="85">
        <f t="shared" si="21"/>
        <v>3776.1228862214402</v>
      </c>
      <c r="W288" s="85">
        <f t="shared" si="21"/>
        <v>455221.67898300447</v>
      </c>
      <c r="X288" s="85">
        <f t="shared" si="21"/>
        <v>20845.653650651617</v>
      </c>
      <c r="Y288" s="85">
        <f t="shared" si="21"/>
        <v>593499.03889022325</v>
      </c>
      <c r="Z288" s="85">
        <f t="shared" si="21"/>
        <v>49005.157100962111</v>
      </c>
      <c r="AA288" s="85">
        <f t="shared" si="21"/>
        <v>226790.12415493472</v>
      </c>
      <c r="AB288" s="85">
        <f t="shared" si="21"/>
        <v>955.3911601267107</v>
      </c>
      <c r="AC288" s="85">
        <f t="shared" si="21"/>
        <v>1650.7352167870265</v>
      </c>
      <c r="AD288" s="85"/>
      <c r="AE288" s="85">
        <f t="shared" si="22"/>
        <v>1351743.9020429114</v>
      </c>
      <c r="AF288" s="85">
        <f t="shared" si="23"/>
        <v>112645.32517024262</v>
      </c>
      <c r="AG288" s="22"/>
      <c r="AH288" s="22"/>
      <c r="AI288" s="22"/>
    </row>
    <row r="289" spans="1:37" s="16" customFormat="1" x14ac:dyDescent="0.25">
      <c r="A289" s="160"/>
      <c r="B289" s="160" t="s">
        <v>305</v>
      </c>
      <c r="C289" s="160"/>
      <c r="D289" s="160">
        <f>SUM(D3:D288)</f>
        <v>228065</v>
      </c>
      <c r="E289" s="160">
        <f t="shared" ref="E289:K289" si="24">SUM(E3:E288)</f>
        <v>17527212.100000005</v>
      </c>
      <c r="F289" s="160">
        <f t="shared" si="24"/>
        <v>838263.88850000058</v>
      </c>
      <c r="G289" s="160">
        <f t="shared" si="24"/>
        <v>25708099.999999996</v>
      </c>
      <c r="H289" s="160">
        <f t="shared" si="24"/>
        <v>4371080.0000000009</v>
      </c>
      <c r="I289" s="160">
        <f t="shared" si="24"/>
        <v>7233289.9999999972</v>
      </c>
      <c r="J289" s="160">
        <f t="shared" si="24"/>
        <v>125085.00000000006</v>
      </c>
      <c r="K289" s="160">
        <f t="shared" si="24"/>
        <v>79999.999999999956</v>
      </c>
      <c r="L289" s="160">
        <f>SUM(D289:K289)</f>
        <v>56111095.988499999</v>
      </c>
      <c r="M289" s="160">
        <f>SUM(M3:M288)</f>
        <v>1596455.0000000012</v>
      </c>
      <c r="N289" s="160">
        <f t="shared" ref="N289:T289" si="25">SUM(N3:N288)</f>
        <v>122690484.70000002</v>
      </c>
      <c r="O289" s="160">
        <f t="shared" si="25"/>
        <v>5867847.2195000071</v>
      </c>
      <c r="P289" s="160">
        <f t="shared" si="25"/>
        <v>179956699.99999988</v>
      </c>
      <c r="Q289" s="160">
        <f t="shared" si="25"/>
        <v>30597560.00000003</v>
      </c>
      <c r="R289" s="160">
        <f t="shared" si="25"/>
        <v>50633030.00000003</v>
      </c>
      <c r="S289" s="160">
        <f t="shared" si="25"/>
        <v>875595.00000000058</v>
      </c>
      <c r="T289" s="160">
        <f t="shared" si="25"/>
        <v>559999.99999999988</v>
      </c>
      <c r="U289" s="160">
        <f>SUM(M289:T289)</f>
        <v>392777671.91949987</v>
      </c>
      <c r="V289" s="160">
        <f>SUM(V3:V288)</f>
        <v>1824519.9999999986</v>
      </c>
      <c r="W289" s="160">
        <f t="shared" ref="W289:AC289" si="26">SUM(W3:W288)</f>
        <v>140217696.80000001</v>
      </c>
      <c r="X289" s="160">
        <f t="shared" si="26"/>
        <v>6706111.1080000056</v>
      </c>
      <c r="Y289" s="160">
        <f t="shared" si="26"/>
        <v>205664800.00000018</v>
      </c>
      <c r="Z289" s="160">
        <f t="shared" si="26"/>
        <v>34968640</v>
      </c>
      <c r="AA289" s="160">
        <f t="shared" si="26"/>
        <v>57866320.000000007</v>
      </c>
      <c r="AB289" s="160">
        <f t="shared" si="26"/>
        <v>1000680.0000000006</v>
      </c>
      <c r="AC289" s="160">
        <f t="shared" si="26"/>
        <v>640000.0000000007</v>
      </c>
      <c r="AD289" s="160"/>
      <c r="AE289" s="160">
        <f>SUM(AE3:AE288)</f>
        <v>339514583.38583708</v>
      </c>
      <c r="AF289" s="160">
        <f>SUM(AF3:AF288)</f>
        <v>28292881.948819775</v>
      </c>
      <c r="AG289" s="160"/>
      <c r="AH289" s="22"/>
      <c r="AI289" s="22"/>
      <c r="AJ289" s="22"/>
      <c r="AK289" s="22"/>
    </row>
    <row r="290" spans="1:37" x14ac:dyDescent="0.25">
      <c r="J290" s="83"/>
      <c r="AG290" s="22"/>
      <c r="AH290" s="22"/>
      <c r="AI290" s="22"/>
    </row>
    <row r="291" spans="1:37" x14ac:dyDescent="0.25">
      <c r="J291" s="83"/>
      <c r="AG291" s="160"/>
      <c r="AH291" s="22"/>
      <c r="AI291" s="22"/>
    </row>
    <row r="292" spans="1:37" s="16" customFormat="1" x14ac:dyDescent="0.25"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160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</row>
    <row r="293" spans="1:37" x14ac:dyDescent="0.25">
      <c r="J293" s="83"/>
      <c r="AG293" s="22"/>
      <c r="AH293" s="22"/>
      <c r="AI293" s="22"/>
    </row>
    <row r="294" spans="1:37" x14ac:dyDescent="0.25">
      <c r="J294" s="83"/>
      <c r="AG294" s="9"/>
    </row>
    <row r="295" spans="1:37" x14ac:dyDescent="0.25">
      <c r="J295" s="83"/>
    </row>
    <row r="296" spans="1:37" x14ac:dyDescent="0.25">
      <c r="J296" s="83"/>
    </row>
    <row r="297" spans="1:37" x14ac:dyDescent="0.25">
      <c r="J297" s="83"/>
    </row>
    <row r="298" spans="1:37" x14ac:dyDescent="0.25">
      <c r="J298" s="83"/>
    </row>
    <row r="299" spans="1:37" x14ac:dyDescent="0.25">
      <c r="J299" s="83"/>
    </row>
    <row r="300" spans="1:37" x14ac:dyDescent="0.25">
      <c r="J300" s="83"/>
    </row>
    <row r="301" spans="1:37" x14ac:dyDescent="0.25">
      <c r="J301" s="83"/>
    </row>
    <row r="302" spans="1:37" x14ac:dyDescent="0.25">
      <c r="J302" s="83"/>
    </row>
    <row r="303" spans="1:37" x14ac:dyDescent="0.25">
      <c r="J303" s="83"/>
    </row>
    <row r="304" spans="1:37" x14ac:dyDescent="0.25">
      <c r="J304" s="83"/>
    </row>
    <row r="305" spans="10:10" x14ac:dyDescent="0.25">
      <c r="J305" s="83"/>
    </row>
    <row r="306" spans="10:10" x14ac:dyDescent="0.25">
      <c r="J306" s="83"/>
    </row>
    <row r="307" spans="10:10" x14ac:dyDescent="0.25">
      <c r="J307" s="83"/>
    </row>
    <row r="308" spans="10:10" x14ac:dyDescent="0.25">
      <c r="J308" s="83"/>
    </row>
    <row r="309" spans="10:10" x14ac:dyDescent="0.25">
      <c r="J309" s="83"/>
    </row>
    <row r="310" spans="10:10" x14ac:dyDescent="0.25">
      <c r="J310" s="83"/>
    </row>
    <row r="311" spans="10:10" x14ac:dyDescent="0.25">
      <c r="J311" s="83"/>
    </row>
    <row r="312" spans="10:10" x14ac:dyDescent="0.25">
      <c r="J312" s="83"/>
    </row>
    <row r="313" spans="10:10" x14ac:dyDescent="0.25">
      <c r="J313" s="83"/>
    </row>
    <row r="314" spans="10:10" x14ac:dyDescent="0.25">
      <c r="J314" s="83"/>
    </row>
    <row r="315" spans="10:10" x14ac:dyDescent="0.25">
      <c r="J315" s="83"/>
    </row>
    <row r="316" spans="10:10" x14ac:dyDescent="0.25">
      <c r="J316" s="83"/>
    </row>
    <row r="317" spans="10:10" x14ac:dyDescent="0.25">
      <c r="J317" s="83"/>
    </row>
    <row r="318" spans="10:10" x14ac:dyDescent="0.25">
      <c r="J318" s="83"/>
    </row>
    <row r="319" spans="10:10" x14ac:dyDescent="0.25">
      <c r="J319" s="83"/>
    </row>
    <row r="320" spans="10:10" x14ac:dyDescent="0.25">
      <c r="J320" s="83"/>
    </row>
    <row r="321" spans="10:10" x14ac:dyDescent="0.25">
      <c r="J321" s="83"/>
    </row>
    <row r="322" spans="10:10" x14ac:dyDescent="0.25">
      <c r="J322" s="83"/>
    </row>
    <row r="323" spans="10:10" x14ac:dyDescent="0.25">
      <c r="J323" s="83"/>
    </row>
    <row r="324" spans="10:10" x14ac:dyDescent="0.25">
      <c r="J324" s="83"/>
    </row>
    <row r="325" spans="10:10" x14ac:dyDescent="0.25">
      <c r="J325" s="83"/>
    </row>
    <row r="326" spans="10:10" x14ac:dyDescent="0.25">
      <c r="J326" s="83"/>
    </row>
    <row r="327" spans="10:10" x14ac:dyDescent="0.25">
      <c r="J327" s="83"/>
    </row>
    <row r="328" spans="10:10" x14ac:dyDescent="0.25">
      <c r="J328" s="83"/>
    </row>
    <row r="329" spans="10:10" x14ac:dyDescent="0.25">
      <c r="J329" s="83"/>
    </row>
    <row r="330" spans="10:10" x14ac:dyDescent="0.25">
      <c r="J330" s="83"/>
    </row>
    <row r="331" spans="10:10" x14ac:dyDescent="0.25">
      <c r="J331" s="83"/>
    </row>
    <row r="332" spans="10:10" x14ac:dyDescent="0.25">
      <c r="J332" s="83"/>
    </row>
    <row r="333" spans="10:10" x14ac:dyDescent="0.25">
      <c r="J333" s="83"/>
    </row>
    <row r="334" spans="10:10" x14ac:dyDescent="0.25">
      <c r="J334" s="83"/>
    </row>
    <row r="335" spans="10:10" x14ac:dyDescent="0.25">
      <c r="J335" s="83"/>
    </row>
    <row r="336" spans="10:10" x14ac:dyDescent="0.25">
      <c r="J336" s="83"/>
    </row>
    <row r="337" spans="10:10" x14ac:dyDescent="0.25">
      <c r="J337" s="83"/>
    </row>
    <row r="338" spans="10:10" x14ac:dyDescent="0.25">
      <c r="J338" s="83"/>
    </row>
    <row r="339" spans="10:10" x14ac:dyDescent="0.25">
      <c r="J339" s="83"/>
    </row>
    <row r="340" spans="10:10" x14ac:dyDescent="0.25">
      <c r="J340" s="83"/>
    </row>
    <row r="341" spans="10:10" x14ac:dyDescent="0.25">
      <c r="J341" s="83"/>
    </row>
    <row r="342" spans="10:10" x14ac:dyDescent="0.25">
      <c r="J342" s="83"/>
    </row>
    <row r="343" spans="10:10" x14ac:dyDescent="0.25">
      <c r="J343" s="83"/>
    </row>
    <row r="344" spans="10:10" x14ac:dyDescent="0.25">
      <c r="J344" s="83"/>
    </row>
    <row r="345" spans="10:10" x14ac:dyDescent="0.25">
      <c r="J345" s="83"/>
    </row>
    <row r="346" spans="10:10" x14ac:dyDescent="0.25">
      <c r="J346" s="83"/>
    </row>
    <row r="347" spans="10:10" x14ac:dyDescent="0.25">
      <c r="J347" s="83"/>
    </row>
    <row r="348" spans="10:10" x14ac:dyDescent="0.25">
      <c r="J348" s="83"/>
    </row>
    <row r="349" spans="10:10" x14ac:dyDescent="0.25">
      <c r="J349" s="83"/>
    </row>
    <row r="350" spans="10:10" x14ac:dyDescent="0.25">
      <c r="J350" s="83"/>
    </row>
    <row r="351" spans="10:10" x14ac:dyDescent="0.25">
      <c r="J351" s="83"/>
    </row>
    <row r="352" spans="10:10" x14ac:dyDescent="0.25">
      <c r="J352" s="83"/>
    </row>
    <row r="353" spans="10:10" x14ac:dyDescent="0.25">
      <c r="J353" s="83"/>
    </row>
    <row r="354" spans="10:10" x14ac:dyDescent="0.25">
      <c r="J354" s="83"/>
    </row>
    <row r="355" spans="10:10" x14ac:dyDescent="0.25">
      <c r="J355" s="83"/>
    </row>
    <row r="356" spans="10:10" x14ac:dyDescent="0.25">
      <c r="J356" s="83"/>
    </row>
    <row r="357" spans="10:10" x14ac:dyDescent="0.25">
      <c r="J357" s="83"/>
    </row>
    <row r="358" spans="10:10" x14ac:dyDescent="0.25">
      <c r="J358" s="83"/>
    </row>
    <row r="359" spans="10:10" x14ac:dyDescent="0.25">
      <c r="J359" s="83"/>
    </row>
    <row r="360" spans="10:10" x14ac:dyDescent="0.25">
      <c r="J360" s="83"/>
    </row>
    <row r="361" spans="10:10" x14ac:dyDescent="0.25">
      <c r="J361" s="83"/>
    </row>
    <row r="362" spans="10:10" x14ac:dyDescent="0.25">
      <c r="J362" s="83"/>
    </row>
    <row r="363" spans="10:10" x14ac:dyDescent="0.25">
      <c r="J363" s="83"/>
    </row>
    <row r="364" spans="10:10" x14ac:dyDescent="0.25">
      <c r="J364" s="83"/>
    </row>
    <row r="365" spans="10:10" x14ac:dyDescent="0.25">
      <c r="J365" s="83"/>
    </row>
    <row r="366" spans="10:10" x14ac:dyDescent="0.25">
      <c r="J366" s="83"/>
    </row>
    <row r="367" spans="10:10" x14ac:dyDescent="0.25">
      <c r="J367" s="83"/>
    </row>
    <row r="368" spans="10:10" x14ac:dyDescent="0.25">
      <c r="J368" s="83"/>
    </row>
    <row r="369" spans="10:10" x14ac:dyDescent="0.25">
      <c r="J369" s="83"/>
    </row>
    <row r="370" spans="10:10" x14ac:dyDescent="0.25">
      <c r="J370" s="83"/>
    </row>
    <row r="371" spans="10:10" x14ac:dyDescent="0.25">
      <c r="J371" s="83"/>
    </row>
    <row r="372" spans="10:10" x14ac:dyDescent="0.25">
      <c r="J372" s="83"/>
    </row>
    <row r="373" spans="10:10" x14ac:dyDescent="0.25">
      <c r="J373" s="83"/>
    </row>
    <row r="374" spans="10:10" x14ac:dyDescent="0.25">
      <c r="J374" s="83"/>
    </row>
    <row r="375" spans="10:10" x14ac:dyDescent="0.25">
      <c r="J375" s="83"/>
    </row>
    <row r="376" spans="10:10" x14ac:dyDescent="0.25">
      <c r="J376" s="83"/>
    </row>
    <row r="377" spans="10:10" x14ac:dyDescent="0.25">
      <c r="J377" s="83"/>
    </row>
    <row r="378" spans="10:10" x14ac:dyDescent="0.25">
      <c r="J378" s="83"/>
    </row>
    <row r="379" spans="10:10" x14ac:dyDescent="0.25">
      <c r="J379" s="83"/>
    </row>
    <row r="380" spans="10:10" x14ac:dyDescent="0.25">
      <c r="J380" s="83"/>
    </row>
    <row r="381" spans="10:10" x14ac:dyDescent="0.25">
      <c r="J381" s="83"/>
    </row>
    <row r="382" spans="10:10" x14ac:dyDescent="0.25">
      <c r="J382" s="83"/>
    </row>
    <row r="383" spans="10:10" x14ac:dyDescent="0.25">
      <c r="J383" s="83"/>
    </row>
    <row r="384" spans="10:10" x14ac:dyDescent="0.25">
      <c r="J384" s="83"/>
    </row>
    <row r="385" spans="10:10" x14ac:dyDescent="0.25">
      <c r="J385" s="83"/>
    </row>
    <row r="386" spans="10:10" x14ac:dyDescent="0.25">
      <c r="J386" s="83"/>
    </row>
    <row r="387" spans="10:10" x14ac:dyDescent="0.25">
      <c r="J387" s="83"/>
    </row>
    <row r="388" spans="10:10" x14ac:dyDescent="0.25">
      <c r="J388" s="83"/>
    </row>
    <row r="389" spans="10:10" x14ac:dyDescent="0.25">
      <c r="J389" s="83"/>
    </row>
    <row r="390" spans="10:10" x14ac:dyDescent="0.25">
      <c r="J390" s="83"/>
    </row>
    <row r="391" spans="10:10" x14ac:dyDescent="0.25">
      <c r="J391" s="83"/>
    </row>
    <row r="392" spans="10:10" x14ac:dyDescent="0.25">
      <c r="J392" s="83"/>
    </row>
    <row r="393" spans="10:10" x14ac:dyDescent="0.25">
      <c r="J393" s="83"/>
    </row>
    <row r="394" spans="10:10" x14ac:dyDescent="0.25">
      <c r="J394" s="83"/>
    </row>
    <row r="395" spans="10:10" x14ac:dyDescent="0.25">
      <c r="J395" s="83"/>
    </row>
    <row r="396" spans="10:10" x14ac:dyDescent="0.25">
      <c r="J396" s="83"/>
    </row>
    <row r="397" spans="10:10" x14ac:dyDescent="0.25">
      <c r="J397" s="83"/>
    </row>
    <row r="398" spans="10:10" x14ac:dyDescent="0.25">
      <c r="J398" s="83"/>
    </row>
    <row r="399" spans="10:10" x14ac:dyDescent="0.25">
      <c r="J399" s="83"/>
    </row>
    <row r="400" spans="10:10" x14ac:dyDescent="0.25">
      <c r="J400" s="83"/>
    </row>
    <row r="401" spans="10:10" x14ac:dyDescent="0.25">
      <c r="J401" s="83"/>
    </row>
    <row r="402" spans="10:10" x14ac:dyDescent="0.25">
      <c r="J402" s="83"/>
    </row>
    <row r="403" spans="10:10" x14ac:dyDescent="0.25">
      <c r="J403" s="83"/>
    </row>
    <row r="404" spans="10:10" x14ac:dyDescent="0.25">
      <c r="J404" s="83"/>
    </row>
    <row r="405" spans="10:10" x14ac:dyDescent="0.25">
      <c r="J405" s="83"/>
    </row>
    <row r="406" spans="10:10" x14ac:dyDescent="0.25">
      <c r="J406" s="83"/>
    </row>
    <row r="407" spans="10:10" x14ac:dyDescent="0.25">
      <c r="J407" s="83"/>
    </row>
    <row r="408" spans="10:10" x14ac:dyDescent="0.25">
      <c r="J408" s="83"/>
    </row>
    <row r="409" spans="10:10" x14ac:dyDescent="0.25">
      <c r="J409" s="83"/>
    </row>
    <row r="410" spans="10:10" x14ac:dyDescent="0.25">
      <c r="J410" s="83"/>
    </row>
    <row r="411" spans="10:10" x14ac:dyDescent="0.25">
      <c r="J411" s="83"/>
    </row>
    <row r="412" spans="10:10" x14ac:dyDescent="0.25">
      <c r="J412" s="83"/>
    </row>
    <row r="413" spans="10:10" x14ac:dyDescent="0.25">
      <c r="J413" s="83"/>
    </row>
    <row r="414" spans="10:10" x14ac:dyDescent="0.25">
      <c r="J414" s="83"/>
    </row>
    <row r="415" spans="10:10" x14ac:dyDescent="0.25">
      <c r="J415" s="83"/>
    </row>
    <row r="416" spans="10:10" x14ac:dyDescent="0.25">
      <c r="J416" s="83"/>
    </row>
    <row r="417" spans="10:10" x14ac:dyDescent="0.25">
      <c r="J417" s="83"/>
    </row>
    <row r="418" spans="10:10" x14ac:dyDescent="0.25">
      <c r="J418" s="83"/>
    </row>
    <row r="419" spans="10:10" x14ac:dyDescent="0.25">
      <c r="J419" s="83"/>
    </row>
    <row r="420" spans="10:10" x14ac:dyDescent="0.25">
      <c r="J420" s="83"/>
    </row>
    <row r="421" spans="10:10" x14ac:dyDescent="0.25">
      <c r="J421" s="83"/>
    </row>
    <row r="422" spans="10:10" x14ac:dyDescent="0.25">
      <c r="J422" s="83"/>
    </row>
    <row r="423" spans="10:10" x14ac:dyDescent="0.25">
      <c r="J423" s="83"/>
    </row>
    <row r="424" spans="10:10" x14ac:dyDescent="0.25">
      <c r="J424" s="83"/>
    </row>
    <row r="425" spans="10:10" x14ac:dyDescent="0.25">
      <c r="J425" s="83"/>
    </row>
    <row r="426" spans="10:10" x14ac:dyDescent="0.25">
      <c r="J426" s="83"/>
    </row>
    <row r="427" spans="10:10" x14ac:dyDescent="0.25">
      <c r="J427" s="83"/>
    </row>
    <row r="428" spans="10:10" x14ac:dyDescent="0.25">
      <c r="J428" s="83"/>
    </row>
    <row r="429" spans="10:10" x14ac:dyDescent="0.25">
      <c r="J429" s="83"/>
    </row>
    <row r="430" spans="10:10" x14ac:dyDescent="0.25">
      <c r="J430" s="83"/>
    </row>
    <row r="431" spans="10:10" x14ac:dyDescent="0.25">
      <c r="J431" s="83"/>
    </row>
    <row r="432" spans="10:10" x14ac:dyDescent="0.25">
      <c r="J432" s="83"/>
    </row>
    <row r="433" spans="10:10" x14ac:dyDescent="0.25">
      <c r="J433" s="83"/>
    </row>
    <row r="434" spans="10:10" x14ac:dyDescent="0.25">
      <c r="J434" s="83"/>
    </row>
    <row r="435" spans="10:10" x14ac:dyDescent="0.25">
      <c r="J435" s="83"/>
    </row>
    <row r="436" spans="10:10" x14ac:dyDescent="0.25">
      <c r="J436" s="83"/>
    </row>
    <row r="437" spans="10:10" x14ac:dyDescent="0.25">
      <c r="J437" s="83"/>
    </row>
    <row r="438" spans="10:10" x14ac:dyDescent="0.25">
      <c r="J438" s="83"/>
    </row>
    <row r="439" spans="10:10" x14ac:dyDescent="0.25">
      <c r="J439" s="83"/>
    </row>
    <row r="440" spans="10:10" x14ac:dyDescent="0.25">
      <c r="J440" s="83"/>
    </row>
    <row r="441" spans="10:10" x14ac:dyDescent="0.25">
      <c r="J441" s="83"/>
    </row>
    <row r="442" spans="10:10" x14ac:dyDescent="0.25">
      <c r="J442" s="83"/>
    </row>
    <row r="443" spans="10:10" x14ac:dyDescent="0.25">
      <c r="J443" s="83"/>
    </row>
    <row r="444" spans="10:10" x14ac:dyDescent="0.25">
      <c r="J444" s="83"/>
    </row>
    <row r="445" spans="10:10" x14ac:dyDescent="0.25">
      <c r="J445" s="83"/>
    </row>
    <row r="446" spans="10:10" x14ac:dyDescent="0.25">
      <c r="J446" s="83"/>
    </row>
    <row r="447" spans="10:10" x14ac:dyDescent="0.25">
      <c r="J447" s="83"/>
    </row>
    <row r="448" spans="10:10" x14ac:dyDescent="0.25">
      <c r="J448" s="83"/>
    </row>
    <row r="449" spans="10:10" x14ac:dyDescent="0.25">
      <c r="J449" s="83"/>
    </row>
    <row r="450" spans="10:10" x14ac:dyDescent="0.25">
      <c r="J450" s="83"/>
    </row>
    <row r="451" spans="10:10" x14ac:dyDescent="0.25">
      <c r="J451" s="83"/>
    </row>
    <row r="452" spans="10:10" x14ac:dyDescent="0.25">
      <c r="J452" s="83"/>
    </row>
    <row r="453" spans="10:10" x14ac:dyDescent="0.25">
      <c r="J453" s="83"/>
    </row>
    <row r="454" spans="10:10" x14ac:dyDescent="0.25">
      <c r="J454" s="83"/>
    </row>
    <row r="455" spans="10:10" x14ac:dyDescent="0.25">
      <c r="J455" s="83"/>
    </row>
    <row r="456" spans="10:10" x14ac:dyDescent="0.25">
      <c r="J456" s="83"/>
    </row>
    <row r="457" spans="10:10" x14ac:dyDescent="0.25">
      <c r="J457" s="83"/>
    </row>
    <row r="458" spans="10:10" x14ac:dyDescent="0.25">
      <c r="J458" s="83"/>
    </row>
    <row r="459" spans="10:10" x14ac:dyDescent="0.25">
      <c r="J459" s="83"/>
    </row>
    <row r="460" spans="10:10" x14ac:dyDescent="0.25">
      <c r="J460" s="83"/>
    </row>
    <row r="461" spans="10:10" x14ac:dyDescent="0.25">
      <c r="J461" s="83"/>
    </row>
    <row r="462" spans="10:10" x14ac:dyDescent="0.25">
      <c r="J462" s="83"/>
    </row>
    <row r="463" spans="10:10" x14ac:dyDescent="0.25">
      <c r="J463" s="83"/>
    </row>
    <row r="464" spans="10:10" x14ac:dyDescent="0.25">
      <c r="J464" s="83"/>
    </row>
    <row r="465" spans="10:10" x14ac:dyDescent="0.25">
      <c r="J465" s="83"/>
    </row>
    <row r="466" spans="10:10" x14ac:dyDescent="0.25">
      <c r="J466" s="83"/>
    </row>
    <row r="467" spans="10:10" x14ac:dyDescent="0.25">
      <c r="J467" s="83"/>
    </row>
    <row r="468" spans="10:10" x14ac:dyDescent="0.25">
      <c r="J468" s="83"/>
    </row>
    <row r="469" spans="10:10" x14ac:dyDescent="0.25">
      <c r="J469" s="83"/>
    </row>
    <row r="470" spans="10:10" x14ac:dyDescent="0.25">
      <c r="J470" s="83"/>
    </row>
    <row r="471" spans="10:10" x14ac:dyDescent="0.25">
      <c r="J471" s="83"/>
    </row>
    <row r="472" spans="10:10" x14ac:dyDescent="0.25">
      <c r="J472" s="83"/>
    </row>
    <row r="473" spans="10:10" x14ac:dyDescent="0.25">
      <c r="J473" s="83"/>
    </row>
    <row r="474" spans="10:10" x14ac:dyDescent="0.25">
      <c r="J474" s="83"/>
    </row>
    <row r="475" spans="10:10" x14ac:dyDescent="0.25">
      <c r="J475" s="83"/>
    </row>
    <row r="476" spans="10:10" x14ac:dyDescent="0.25">
      <c r="J476" s="83"/>
    </row>
    <row r="477" spans="10:10" x14ac:dyDescent="0.25">
      <c r="J477" s="83"/>
    </row>
    <row r="478" spans="10:10" x14ac:dyDescent="0.25">
      <c r="J478" s="83"/>
    </row>
    <row r="479" spans="10:10" x14ac:dyDescent="0.25">
      <c r="J479" s="83"/>
    </row>
    <row r="480" spans="10:10" x14ac:dyDescent="0.25">
      <c r="J480" s="83"/>
    </row>
    <row r="481" spans="10:10" x14ac:dyDescent="0.25">
      <c r="J481" s="83"/>
    </row>
    <row r="482" spans="10:10" x14ac:dyDescent="0.25">
      <c r="J482" s="83"/>
    </row>
    <row r="483" spans="10:10" x14ac:dyDescent="0.25">
      <c r="J483" s="83"/>
    </row>
    <row r="484" spans="10:10" x14ac:dyDescent="0.25">
      <c r="J484" s="83"/>
    </row>
    <row r="485" spans="10:10" x14ac:dyDescent="0.25">
      <c r="J485" s="83"/>
    </row>
    <row r="486" spans="10:10" x14ac:dyDescent="0.25">
      <c r="J486" s="83"/>
    </row>
    <row r="487" spans="10:10" x14ac:dyDescent="0.25">
      <c r="J487" s="83"/>
    </row>
    <row r="488" spans="10:10" x14ac:dyDescent="0.25">
      <c r="J488" s="83"/>
    </row>
    <row r="489" spans="10:10" x14ac:dyDescent="0.25">
      <c r="J489" s="83"/>
    </row>
    <row r="490" spans="10:10" x14ac:dyDescent="0.25">
      <c r="J490" s="83"/>
    </row>
    <row r="491" spans="10:10" x14ac:dyDescent="0.25">
      <c r="J491" s="83"/>
    </row>
    <row r="492" spans="10:10" x14ac:dyDescent="0.25">
      <c r="J492" s="83"/>
    </row>
    <row r="493" spans="10:10" x14ac:dyDescent="0.25">
      <c r="J493" s="83"/>
    </row>
    <row r="494" spans="10:10" x14ac:dyDescent="0.25">
      <c r="J494" s="83"/>
    </row>
    <row r="495" spans="10:10" x14ac:dyDescent="0.25">
      <c r="J495" s="83"/>
    </row>
    <row r="496" spans="10:10" x14ac:dyDescent="0.25">
      <c r="J496" s="83"/>
    </row>
    <row r="497" spans="10:10" x14ac:dyDescent="0.25">
      <c r="J497" s="83"/>
    </row>
    <row r="498" spans="10:10" x14ac:dyDescent="0.25">
      <c r="J498" s="83"/>
    </row>
    <row r="499" spans="10:10" x14ac:dyDescent="0.25">
      <c r="J499" s="83"/>
    </row>
    <row r="500" spans="10:10" x14ac:dyDescent="0.25">
      <c r="J500" s="83"/>
    </row>
    <row r="501" spans="10:10" x14ac:dyDescent="0.25">
      <c r="J501" s="83"/>
    </row>
    <row r="502" spans="10:10" x14ac:dyDescent="0.25">
      <c r="J502" s="83"/>
    </row>
    <row r="503" spans="10:10" x14ac:dyDescent="0.25">
      <c r="J503" s="83"/>
    </row>
    <row r="504" spans="10:10" x14ac:dyDescent="0.25">
      <c r="J504" s="83"/>
    </row>
    <row r="505" spans="10:10" x14ac:dyDescent="0.25">
      <c r="J505" s="83"/>
    </row>
    <row r="506" spans="10:10" x14ac:dyDescent="0.25">
      <c r="J506" s="83"/>
    </row>
    <row r="507" spans="10:10" x14ac:dyDescent="0.25">
      <c r="J507" s="83"/>
    </row>
    <row r="508" spans="10:10" x14ac:dyDescent="0.25">
      <c r="J508" s="83"/>
    </row>
    <row r="509" spans="10:10" x14ac:dyDescent="0.25">
      <c r="J509" s="83"/>
    </row>
    <row r="510" spans="10:10" x14ac:dyDescent="0.25">
      <c r="J510" s="83"/>
    </row>
    <row r="511" spans="10:10" x14ac:dyDescent="0.25">
      <c r="J511" s="83"/>
    </row>
    <row r="512" spans="10:10" x14ac:dyDescent="0.25">
      <c r="J512" s="83"/>
    </row>
    <row r="513" spans="10:10" x14ac:dyDescent="0.25">
      <c r="J513" s="83"/>
    </row>
    <row r="514" spans="10:10" x14ac:dyDescent="0.25">
      <c r="J514" s="83"/>
    </row>
    <row r="515" spans="10:10" x14ac:dyDescent="0.25">
      <c r="J515" s="83"/>
    </row>
    <row r="516" spans="10:10" x14ac:dyDescent="0.25">
      <c r="J516" s="83"/>
    </row>
    <row r="517" spans="10:10" x14ac:dyDescent="0.25">
      <c r="J517" s="83"/>
    </row>
    <row r="518" spans="10:10" x14ac:dyDescent="0.25">
      <c r="J518" s="83"/>
    </row>
    <row r="519" spans="10:10" x14ac:dyDescent="0.25">
      <c r="J519" s="83"/>
    </row>
    <row r="520" spans="10:10" x14ac:dyDescent="0.25">
      <c r="J520" s="83"/>
    </row>
    <row r="521" spans="10:10" x14ac:dyDescent="0.25">
      <c r="J521" s="83"/>
    </row>
    <row r="522" spans="10:10" x14ac:dyDescent="0.25">
      <c r="J522" s="83"/>
    </row>
    <row r="523" spans="10:10" x14ac:dyDescent="0.25">
      <c r="J523" s="83"/>
    </row>
    <row r="524" spans="10:10" x14ac:dyDescent="0.25">
      <c r="J524" s="83"/>
    </row>
    <row r="525" spans="10:10" x14ac:dyDescent="0.25">
      <c r="J525" s="83"/>
    </row>
    <row r="526" spans="10:10" x14ac:dyDescent="0.25">
      <c r="J526" s="83"/>
    </row>
    <row r="527" spans="10:10" x14ac:dyDescent="0.25">
      <c r="J527" s="83"/>
    </row>
    <row r="528" spans="10:10" x14ac:dyDescent="0.25">
      <c r="J528" s="83"/>
    </row>
    <row r="529" spans="10:10" x14ac:dyDescent="0.25">
      <c r="J529" s="83"/>
    </row>
    <row r="530" spans="10:10" x14ac:dyDescent="0.25">
      <c r="J530" s="83"/>
    </row>
    <row r="531" spans="10:10" x14ac:dyDescent="0.25">
      <c r="J531" s="83"/>
    </row>
    <row r="532" spans="10:10" x14ac:dyDescent="0.25">
      <c r="J532" s="83"/>
    </row>
    <row r="533" spans="10:10" x14ac:dyDescent="0.25">
      <c r="J533" s="83"/>
    </row>
    <row r="534" spans="10:10" x14ac:dyDescent="0.25">
      <c r="J534" s="83"/>
    </row>
    <row r="535" spans="10:10" x14ac:dyDescent="0.25">
      <c r="J535" s="83"/>
    </row>
    <row r="536" spans="10:10" x14ac:dyDescent="0.25">
      <c r="J536" s="83"/>
    </row>
    <row r="537" spans="10:10" x14ac:dyDescent="0.25">
      <c r="J537" s="83"/>
    </row>
    <row r="538" spans="10:10" x14ac:dyDescent="0.25">
      <c r="J538" s="83"/>
    </row>
    <row r="539" spans="10:10" x14ac:dyDescent="0.25">
      <c r="J539" s="83"/>
    </row>
    <row r="540" spans="10:10" x14ac:dyDescent="0.25">
      <c r="J540" s="83"/>
    </row>
    <row r="541" spans="10:10" x14ac:dyDescent="0.25">
      <c r="J541" s="83"/>
    </row>
    <row r="542" spans="10:10" x14ac:dyDescent="0.25">
      <c r="J542" s="83"/>
    </row>
    <row r="543" spans="10:10" x14ac:dyDescent="0.25">
      <c r="J543" s="83"/>
    </row>
    <row r="544" spans="10:10" x14ac:dyDescent="0.25">
      <c r="J544" s="83"/>
    </row>
    <row r="545" spans="10:10" x14ac:dyDescent="0.25">
      <c r="J545" s="83"/>
    </row>
    <row r="546" spans="10:10" x14ac:dyDescent="0.25">
      <c r="J546" s="83"/>
    </row>
    <row r="547" spans="10:10" x14ac:dyDescent="0.25">
      <c r="J547" s="83"/>
    </row>
    <row r="548" spans="10:10" x14ac:dyDescent="0.25">
      <c r="J548" s="83"/>
    </row>
    <row r="549" spans="10:10" x14ac:dyDescent="0.25">
      <c r="J549" s="83"/>
    </row>
    <row r="550" spans="10:10" x14ac:dyDescent="0.25">
      <c r="J550" s="83"/>
    </row>
    <row r="551" spans="10:10" x14ac:dyDescent="0.25">
      <c r="J551" s="83"/>
    </row>
    <row r="552" spans="10:10" x14ac:dyDescent="0.25">
      <c r="J552" s="83"/>
    </row>
    <row r="553" spans="10:10" x14ac:dyDescent="0.25">
      <c r="J553" s="83"/>
    </row>
    <row r="554" spans="10:10" x14ac:dyDescent="0.25">
      <c r="J554" s="83"/>
    </row>
    <row r="555" spans="10:10" x14ac:dyDescent="0.25">
      <c r="J555" s="83"/>
    </row>
    <row r="556" spans="10:10" x14ac:dyDescent="0.25">
      <c r="J556" s="83"/>
    </row>
    <row r="557" spans="10:10" x14ac:dyDescent="0.25">
      <c r="J557" s="83"/>
    </row>
    <row r="558" spans="10:10" x14ac:dyDescent="0.25">
      <c r="J558" s="83"/>
    </row>
    <row r="559" spans="10:10" x14ac:dyDescent="0.25">
      <c r="J559" s="83"/>
    </row>
    <row r="560" spans="10:10" x14ac:dyDescent="0.25">
      <c r="J560" s="83"/>
    </row>
    <row r="561" spans="10:10" x14ac:dyDescent="0.25">
      <c r="J561" s="83"/>
    </row>
    <row r="562" spans="10:10" x14ac:dyDescent="0.25">
      <c r="J562" s="83"/>
    </row>
    <row r="563" spans="10:10" x14ac:dyDescent="0.25">
      <c r="J563" s="83"/>
    </row>
    <row r="564" spans="10:10" x14ac:dyDescent="0.25">
      <c r="J564" s="83"/>
    </row>
    <row r="565" spans="10:10" x14ac:dyDescent="0.25">
      <c r="J565" s="83"/>
    </row>
    <row r="566" spans="10:10" x14ac:dyDescent="0.25">
      <c r="J566" s="83"/>
    </row>
    <row r="567" spans="10:10" x14ac:dyDescent="0.25">
      <c r="J567" s="83"/>
    </row>
    <row r="568" spans="10:10" x14ac:dyDescent="0.25">
      <c r="J568" s="83"/>
    </row>
    <row r="569" spans="10:10" x14ac:dyDescent="0.25">
      <c r="J569" s="83"/>
    </row>
    <row r="570" spans="10:10" x14ac:dyDescent="0.25">
      <c r="J570" s="83"/>
    </row>
    <row r="571" spans="10:10" x14ac:dyDescent="0.25">
      <c r="J571" s="83"/>
    </row>
    <row r="572" spans="10:10" x14ac:dyDescent="0.25">
      <c r="J572" s="83"/>
    </row>
    <row r="573" spans="10:10" x14ac:dyDescent="0.25">
      <c r="J573" s="83"/>
    </row>
    <row r="574" spans="10:10" x14ac:dyDescent="0.25">
      <c r="J574" s="83"/>
    </row>
    <row r="575" spans="10:10" x14ac:dyDescent="0.25">
      <c r="J575" s="83"/>
    </row>
    <row r="576" spans="10:10" x14ac:dyDescent="0.25">
      <c r="J576" s="83"/>
    </row>
    <row r="577" spans="10:10" x14ac:dyDescent="0.25">
      <c r="J577" s="83"/>
    </row>
    <row r="578" spans="10:10" x14ac:dyDescent="0.25">
      <c r="J578" s="83"/>
    </row>
    <row r="579" spans="10:10" x14ac:dyDescent="0.25">
      <c r="J579" s="83"/>
    </row>
    <row r="580" spans="10:10" x14ac:dyDescent="0.25">
      <c r="J580" s="83"/>
    </row>
    <row r="581" spans="10:10" x14ac:dyDescent="0.25">
      <c r="J581" s="83"/>
    </row>
    <row r="582" spans="10:10" x14ac:dyDescent="0.25">
      <c r="J582" s="83"/>
    </row>
    <row r="583" spans="10:10" x14ac:dyDescent="0.25">
      <c r="J583" s="83"/>
    </row>
    <row r="584" spans="10:10" x14ac:dyDescent="0.25">
      <c r="J584" s="83"/>
    </row>
    <row r="585" spans="10:10" x14ac:dyDescent="0.25">
      <c r="J585" s="83"/>
    </row>
    <row r="586" spans="10:10" x14ac:dyDescent="0.25">
      <c r="J586" s="83"/>
    </row>
    <row r="587" spans="10:10" x14ac:dyDescent="0.25">
      <c r="J587" s="83"/>
    </row>
    <row r="588" spans="10:10" x14ac:dyDescent="0.25">
      <c r="J588" s="83"/>
    </row>
    <row r="589" spans="10:10" x14ac:dyDescent="0.25">
      <c r="J589" s="83"/>
    </row>
    <row r="590" spans="10:10" x14ac:dyDescent="0.25">
      <c r="J590" s="83"/>
    </row>
    <row r="591" spans="10:10" x14ac:dyDescent="0.25">
      <c r="J591" s="83"/>
    </row>
    <row r="592" spans="10:10" x14ac:dyDescent="0.25">
      <c r="J592" s="83"/>
    </row>
    <row r="593" spans="10:10" x14ac:dyDescent="0.25">
      <c r="J593" s="83"/>
    </row>
    <row r="594" spans="10:10" x14ac:dyDescent="0.25">
      <c r="J594" s="83"/>
    </row>
    <row r="595" spans="10:10" x14ac:dyDescent="0.25">
      <c r="J595" s="83"/>
    </row>
    <row r="596" spans="10:10" x14ac:dyDescent="0.25">
      <c r="J596" s="83"/>
    </row>
    <row r="597" spans="10:10" x14ac:dyDescent="0.25">
      <c r="J597" s="83"/>
    </row>
    <row r="598" spans="10:10" x14ac:dyDescent="0.25">
      <c r="J598" s="83"/>
    </row>
    <row r="599" spans="10:10" x14ac:dyDescent="0.25">
      <c r="J599" s="83"/>
    </row>
    <row r="600" spans="10:10" x14ac:dyDescent="0.25">
      <c r="J600" s="83"/>
    </row>
    <row r="601" spans="10:10" x14ac:dyDescent="0.25">
      <c r="J601" s="83"/>
    </row>
    <row r="602" spans="10:10" x14ac:dyDescent="0.25">
      <c r="J602" s="83"/>
    </row>
    <row r="603" spans="10:10" x14ac:dyDescent="0.25">
      <c r="J603" s="83"/>
    </row>
    <row r="604" spans="10:10" x14ac:dyDescent="0.25">
      <c r="J604" s="83"/>
    </row>
    <row r="605" spans="10:10" x14ac:dyDescent="0.25">
      <c r="J605" s="83"/>
    </row>
    <row r="606" spans="10:10" x14ac:dyDescent="0.25">
      <c r="J606" s="83"/>
    </row>
    <row r="607" spans="10:10" x14ac:dyDescent="0.25">
      <c r="J607" s="83"/>
    </row>
    <row r="608" spans="10:10" x14ac:dyDescent="0.25">
      <c r="J608" s="83"/>
    </row>
    <row r="609" spans="10:10" x14ac:dyDescent="0.25">
      <c r="J609" s="83"/>
    </row>
    <row r="610" spans="10:10" x14ac:dyDescent="0.25">
      <c r="J610" s="83"/>
    </row>
    <row r="611" spans="10:10" x14ac:dyDescent="0.25">
      <c r="J611" s="83"/>
    </row>
    <row r="612" spans="10:10" x14ac:dyDescent="0.25">
      <c r="J612" s="83"/>
    </row>
    <row r="613" spans="10:10" x14ac:dyDescent="0.25">
      <c r="J613" s="83"/>
    </row>
    <row r="614" spans="10:10" x14ac:dyDescent="0.25">
      <c r="J614" s="83"/>
    </row>
    <row r="615" spans="10:10" x14ac:dyDescent="0.25">
      <c r="J615" s="83"/>
    </row>
    <row r="616" spans="10:10" x14ac:dyDescent="0.25">
      <c r="J616" s="83"/>
    </row>
    <row r="617" spans="10:10" x14ac:dyDescent="0.25">
      <c r="J617" s="83"/>
    </row>
    <row r="618" spans="10:10" x14ac:dyDescent="0.25">
      <c r="J618" s="83"/>
    </row>
    <row r="619" spans="10:10" x14ac:dyDescent="0.25">
      <c r="J619" s="83"/>
    </row>
    <row r="620" spans="10:10" x14ac:dyDescent="0.25">
      <c r="J620" s="83"/>
    </row>
    <row r="621" spans="10:10" x14ac:dyDescent="0.25">
      <c r="J621" s="83"/>
    </row>
    <row r="622" spans="10:10" x14ac:dyDescent="0.25">
      <c r="J622" s="83"/>
    </row>
    <row r="623" spans="10:10" x14ac:dyDescent="0.25">
      <c r="J623" s="83"/>
    </row>
    <row r="624" spans="10:10" x14ac:dyDescent="0.25">
      <c r="J624" s="83"/>
    </row>
    <row r="625" spans="10:10" x14ac:dyDescent="0.25">
      <c r="J625" s="83"/>
    </row>
    <row r="626" spans="10:10" x14ac:dyDescent="0.25">
      <c r="J626" s="83"/>
    </row>
    <row r="627" spans="10:10" x14ac:dyDescent="0.25">
      <c r="J627" s="83"/>
    </row>
    <row r="628" spans="10:10" x14ac:dyDescent="0.25">
      <c r="J628" s="83"/>
    </row>
    <row r="629" spans="10:10" x14ac:dyDescent="0.25">
      <c r="J629" s="83"/>
    </row>
    <row r="630" spans="10:10" x14ac:dyDescent="0.25">
      <c r="J630" s="83"/>
    </row>
    <row r="631" spans="10:10" x14ac:dyDescent="0.25">
      <c r="J631" s="83"/>
    </row>
    <row r="632" spans="10:10" x14ac:dyDescent="0.25">
      <c r="J632" s="83"/>
    </row>
    <row r="633" spans="10:10" x14ac:dyDescent="0.25">
      <c r="J633" s="83"/>
    </row>
    <row r="634" spans="10:10" x14ac:dyDescent="0.25">
      <c r="J634" s="83"/>
    </row>
    <row r="635" spans="10:10" x14ac:dyDescent="0.25">
      <c r="J635" s="83"/>
    </row>
    <row r="636" spans="10:10" x14ac:dyDescent="0.25">
      <c r="J636" s="83"/>
    </row>
    <row r="637" spans="10:10" x14ac:dyDescent="0.25">
      <c r="J637" s="83"/>
    </row>
    <row r="638" spans="10:10" x14ac:dyDescent="0.25">
      <c r="J638" s="83"/>
    </row>
    <row r="639" spans="10:10" x14ac:dyDescent="0.25">
      <c r="J639" s="83"/>
    </row>
    <row r="640" spans="10:10" x14ac:dyDescent="0.25">
      <c r="J640" s="83"/>
    </row>
    <row r="641" spans="10:10" x14ac:dyDescent="0.25">
      <c r="J641" s="83"/>
    </row>
    <row r="642" spans="10:10" x14ac:dyDescent="0.25">
      <c r="J642" s="83"/>
    </row>
    <row r="643" spans="10:10" x14ac:dyDescent="0.25">
      <c r="J643" s="83"/>
    </row>
    <row r="644" spans="10:10" x14ac:dyDescent="0.25">
      <c r="J644" s="83"/>
    </row>
    <row r="645" spans="10:10" x14ac:dyDescent="0.25">
      <c r="J645" s="83"/>
    </row>
    <row r="646" spans="10:10" x14ac:dyDescent="0.25">
      <c r="J646" s="83"/>
    </row>
    <row r="647" spans="10:10" x14ac:dyDescent="0.25">
      <c r="J647" s="83"/>
    </row>
    <row r="648" spans="10:10" x14ac:dyDescent="0.25">
      <c r="J648" s="83"/>
    </row>
    <row r="649" spans="10:10" x14ac:dyDescent="0.25">
      <c r="J649" s="83"/>
    </row>
    <row r="650" spans="10:10" x14ac:dyDescent="0.25">
      <c r="J650" s="83"/>
    </row>
    <row r="651" spans="10:10" x14ac:dyDescent="0.25">
      <c r="J651" s="83"/>
    </row>
    <row r="652" spans="10:10" x14ac:dyDescent="0.25">
      <c r="J652" s="83"/>
    </row>
    <row r="653" spans="10:10" x14ac:dyDescent="0.25">
      <c r="J653" s="83"/>
    </row>
    <row r="654" spans="10:10" x14ac:dyDescent="0.25">
      <c r="J654" s="83"/>
    </row>
    <row r="655" spans="10:10" x14ac:dyDescent="0.25">
      <c r="J655" s="83"/>
    </row>
    <row r="656" spans="10:10" x14ac:dyDescent="0.25">
      <c r="J656" s="83"/>
    </row>
    <row r="657" spans="10:10" x14ac:dyDescent="0.25">
      <c r="J657" s="83"/>
    </row>
    <row r="658" spans="10:10" x14ac:dyDescent="0.25">
      <c r="J658" s="83"/>
    </row>
    <row r="659" spans="10:10" x14ac:dyDescent="0.25">
      <c r="J659" s="83"/>
    </row>
    <row r="660" spans="10:10" x14ac:dyDescent="0.25">
      <c r="J660" s="83"/>
    </row>
    <row r="661" spans="10:10" x14ac:dyDescent="0.25">
      <c r="J661" s="83"/>
    </row>
    <row r="662" spans="10:10" x14ac:dyDescent="0.25">
      <c r="J662" s="83"/>
    </row>
    <row r="663" spans="10:10" x14ac:dyDescent="0.25">
      <c r="J663" s="83"/>
    </row>
    <row r="664" spans="10:10" x14ac:dyDescent="0.25">
      <c r="J664" s="83"/>
    </row>
    <row r="665" spans="10:10" x14ac:dyDescent="0.25">
      <c r="J665" s="83"/>
    </row>
    <row r="666" spans="10:10" x14ac:dyDescent="0.25">
      <c r="J666" s="83"/>
    </row>
    <row r="667" spans="10:10" x14ac:dyDescent="0.25">
      <c r="J667" s="83"/>
    </row>
    <row r="668" spans="10:10" x14ac:dyDescent="0.25">
      <c r="J668" s="83"/>
    </row>
    <row r="669" spans="10:10" x14ac:dyDescent="0.25">
      <c r="J669" s="83"/>
    </row>
    <row r="670" spans="10:10" x14ac:dyDescent="0.25">
      <c r="J670" s="83"/>
    </row>
    <row r="671" spans="10:10" x14ac:dyDescent="0.25">
      <c r="J671" s="83"/>
    </row>
    <row r="672" spans="10:10" x14ac:dyDescent="0.25">
      <c r="J672" s="83"/>
    </row>
    <row r="673" spans="10:10" x14ac:dyDescent="0.25">
      <c r="J673" s="83"/>
    </row>
    <row r="674" spans="10:10" x14ac:dyDescent="0.25">
      <c r="J674" s="83"/>
    </row>
    <row r="675" spans="10:10" x14ac:dyDescent="0.25">
      <c r="J675" s="83"/>
    </row>
    <row r="676" spans="10:10" x14ac:dyDescent="0.25">
      <c r="J676" s="83"/>
    </row>
    <row r="677" spans="10:10" x14ac:dyDescent="0.25">
      <c r="J677" s="83"/>
    </row>
    <row r="678" spans="10:10" x14ac:dyDescent="0.25">
      <c r="J678" s="83"/>
    </row>
    <row r="679" spans="10:10" x14ac:dyDescent="0.25">
      <c r="J679" s="83"/>
    </row>
    <row r="680" spans="10:10" x14ac:dyDescent="0.25">
      <c r="J680" s="83"/>
    </row>
    <row r="681" spans="10:10" x14ac:dyDescent="0.25">
      <c r="J681" s="83"/>
    </row>
    <row r="682" spans="10:10" x14ac:dyDescent="0.25">
      <c r="J682" s="83"/>
    </row>
    <row r="683" spans="10:10" x14ac:dyDescent="0.25">
      <c r="J683" s="83"/>
    </row>
    <row r="684" spans="10:10" x14ac:dyDescent="0.25">
      <c r="J684" s="83"/>
    </row>
    <row r="685" spans="10:10" x14ac:dyDescent="0.25">
      <c r="J685" s="83"/>
    </row>
    <row r="686" spans="10:10" x14ac:dyDescent="0.25">
      <c r="J686" s="83"/>
    </row>
    <row r="687" spans="10:10" x14ac:dyDescent="0.25">
      <c r="J687" s="83"/>
    </row>
    <row r="688" spans="10:10" x14ac:dyDescent="0.25">
      <c r="J688" s="83"/>
    </row>
    <row r="689" spans="10:10" x14ac:dyDescent="0.25">
      <c r="J689" s="83"/>
    </row>
    <row r="690" spans="10:10" x14ac:dyDescent="0.25">
      <c r="J690" s="83"/>
    </row>
    <row r="691" spans="10:10" x14ac:dyDescent="0.25">
      <c r="J691" s="83"/>
    </row>
    <row r="692" spans="10:10" x14ac:dyDescent="0.25">
      <c r="J692" s="83"/>
    </row>
    <row r="693" spans="10:10" x14ac:dyDescent="0.25">
      <c r="J693" s="83"/>
    </row>
    <row r="694" spans="10:10" x14ac:dyDescent="0.25">
      <c r="J694" s="83"/>
    </row>
    <row r="695" spans="10:10" x14ac:dyDescent="0.25">
      <c r="J695" s="83"/>
    </row>
    <row r="696" spans="10:10" x14ac:dyDescent="0.25">
      <c r="J696" s="83"/>
    </row>
    <row r="697" spans="10:10" x14ac:dyDescent="0.25">
      <c r="J697" s="83"/>
    </row>
    <row r="698" spans="10:10" x14ac:dyDescent="0.25">
      <c r="J698" s="83"/>
    </row>
    <row r="699" spans="10:10" x14ac:dyDescent="0.25">
      <c r="J699" s="83"/>
    </row>
    <row r="700" spans="10:10" x14ac:dyDescent="0.25">
      <c r="J700" s="83"/>
    </row>
    <row r="701" spans="10:10" x14ac:dyDescent="0.25">
      <c r="J701" s="83"/>
    </row>
    <row r="702" spans="10:10" x14ac:dyDescent="0.25">
      <c r="J702" s="83"/>
    </row>
    <row r="703" spans="10:10" x14ac:dyDescent="0.25">
      <c r="J703" s="83"/>
    </row>
    <row r="704" spans="10:10" x14ac:dyDescent="0.25">
      <c r="J704" s="83"/>
    </row>
    <row r="705" spans="10:10" x14ac:dyDescent="0.25">
      <c r="J705" s="83"/>
    </row>
    <row r="706" spans="10:10" x14ac:dyDescent="0.25">
      <c r="J706" s="83"/>
    </row>
    <row r="707" spans="10:10" x14ac:dyDescent="0.25">
      <c r="J707" s="83"/>
    </row>
    <row r="708" spans="10:10" x14ac:dyDescent="0.25">
      <c r="J708" s="83"/>
    </row>
    <row r="709" spans="10:10" x14ac:dyDescent="0.25">
      <c r="J709" s="83"/>
    </row>
    <row r="710" spans="10:10" x14ac:dyDescent="0.25">
      <c r="J710" s="83"/>
    </row>
    <row r="711" spans="10:10" x14ac:dyDescent="0.25">
      <c r="J711" s="83"/>
    </row>
    <row r="712" spans="10:10" x14ac:dyDescent="0.25">
      <c r="J712" s="83"/>
    </row>
    <row r="713" spans="10:10" x14ac:dyDescent="0.25">
      <c r="J713" s="83"/>
    </row>
    <row r="714" spans="10:10" x14ac:dyDescent="0.25">
      <c r="J714" s="83"/>
    </row>
    <row r="715" spans="10:10" x14ac:dyDescent="0.25">
      <c r="J715" s="83"/>
    </row>
    <row r="716" spans="10:10" x14ac:dyDescent="0.25">
      <c r="J716" s="83"/>
    </row>
    <row r="717" spans="10:10" x14ac:dyDescent="0.25">
      <c r="J717" s="83"/>
    </row>
    <row r="718" spans="10:10" x14ac:dyDescent="0.25">
      <c r="J718" s="83"/>
    </row>
    <row r="719" spans="10:10" x14ac:dyDescent="0.25">
      <c r="J719" s="83"/>
    </row>
    <row r="720" spans="10:10" x14ac:dyDescent="0.25">
      <c r="J720" s="83"/>
    </row>
    <row r="721" spans="10:10" x14ac:dyDescent="0.25">
      <c r="J721" s="83"/>
    </row>
    <row r="722" spans="10:10" x14ac:dyDescent="0.25">
      <c r="J722" s="83"/>
    </row>
    <row r="723" spans="10:10" x14ac:dyDescent="0.25">
      <c r="J723" s="83"/>
    </row>
    <row r="724" spans="10:10" x14ac:dyDescent="0.25">
      <c r="J724" s="83"/>
    </row>
    <row r="725" spans="10:10" x14ac:dyDescent="0.25">
      <c r="J725" s="83"/>
    </row>
    <row r="726" spans="10:10" x14ac:dyDescent="0.25">
      <c r="J726" s="83"/>
    </row>
    <row r="727" spans="10:10" x14ac:dyDescent="0.25">
      <c r="J727" s="83"/>
    </row>
    <row r="728" spans="10:10" x14ac:dyDescent="0.25">
      <c r="J728" s="83"/>
    </row>
    <row r="729" spans="10:10" x14ac:dyDescent="0.25">
      <c r="J729" s="83"/>
    </row>
    <row r="730" spans="10:10" x14ac:dyDescent="0.25">
      <c r="J730" s="83"/>
    </row>
    <row r="731" spans="10:10" x14ac:dyDescent="0.25">
      <c r="J731" s="83"/>
    </row>
    <row r="732" spans="10:10" x14ac:dyDescent="0.25">
      <c r="J732" s="83"/>
    </row>
    <row r="733" spans="10:10" x14ac:dyDescent="0.25">
      <c r="J733" s="83"/>
    </row>
    <row r="734" spans="10:10" x14ac:dyDescent="0.25">
      <c r="J734" s="83"/>
    </row>
    <row r="735" spans="10:10" x14ac:dyDescent="0.25">
      <c r="J735" s="83"/>
    </row>
    <row r="736" spans="10:10" x14ac:dyDescent="0.25">
      <c r="J736" s="83"/>
    </row>
    <row r="737" spans="10:10" x14ac:dyDescent="0.25">
      <c r="J737" s="83"/>
    </row>
    <row r="738" spans="10:10" x14ac:dyDescent="0.25">
      <c r="J738" s="83"/>
    </row>
    <row r="739" spans="10:10" x14ac:dyDescent="0.25">
      <c r="J739" s="83"/>
    </row>
    <row r="740" spans="10:10" x14ac:dyDescent="0.25">
      <c r="J740" s="83"/>
    </row>
    <row r="741" spans="10:10" x14ac:dyDescent="0.25">
      <c r="J741" s="83"/>
    </row>
    <row r="742" spans="10:10" x14ac:dyDescent="0.25">
      <c r="J742" s="83"/>
    </row>
    <row r="743" spans="10:10" x14ac:dyDescent="0.25">
      <c r="J743" s="83"/>
    </row>
    <row r="744" spans="10:10" x14ac:dyDescent="0.25">
      <c r="J744" s="83"/>
    </row>
    <row r="745" spans="10:10" x14ac:dyDescent="0.25">
      <c r="J745" s="83"/>
    </row>
    <row r="746" spans="10:10" x14ac:dyDescent="0.25">
      <c r="J746" s="83"/>
    </row>
    <row r="747" spans="10:10" x14ac:dyDescent="0.25">
      <c r="J747" s="83"/>
    </row>
    <row r="748" spans="10:10" x14ac:dyDescent="0.25">
      <c r="J748" s="83"/>
    </row>
    <row r="749" spans="10:10" x14ac:dyDescent="0.25">
      <c r="J749" s="83"/>
    </row>
    <row r="750" spans="10:10" x14ac:dyDescent="0.25">
      <c r="J750" s="83"/>
    </row>
    <row r="751" spans="10:10" x14ac:dyDescent="0.25">
      <c r="J751" s="83"/>
    </row>
    <row r="752" spans="10:10" x14ac:dyDescent="0.25">
      <c r="J752" s="83"/>
    </row>
    <row r="753" spans="10:10" x14ac:dyDescent="0.25">
      <c r="J753" s="83"/>
    </row>
    <row r="754" spans="10:10" x14ac:dyDescent="0.25">
      <c r="J754" s="83"/>
    </row>
    <row r="755" spans="10:10" x14ac:dyDescent="0.25">
      <c r="J755" s="83"/>
    </row>
    <row r="756" spans="10:10" x14ac:dyDescent="0.25">
      <c r="J756" s="83"/>
    </row>
    <row r="757" spans="10:10" x14ac:dyDescent="0.25">
      <c r="J757" s="83"/>
    </row>
    <row r="758" spans="10:10" x14ac:dyDescent="0.25">
      <c r="J758" s="83"/>
    </row>
    <row r="759" spans="10:10" x14ac:dyDescent="0.25">
      <c r="J759" s="83"/>
    </row>
    <row r="760" spans="10:10" x14ac:dyDescent="0.25">
      <c r="J760" s="83"/>
    </row>
    <row r="761" spans="10:10" x14ac:dyDescent="0.25">
      <c r="J761" s="83"/>
    </row>
    <row r="762" spans="10:10" x14ac:dyDescent="0.25">
      <c r="J762" s="83"/>
    </row>
    <row r="763" spans="10:10" x14ac:dyDescent="0.25">
      <c r="J763" s="83"/>
    </row>
    <row r="764" spans="10:10" x14ac:dyDescent="0.25">
      <c r="J764" s="83"/>
    </row>
    <row r="765" spans="10:10" x14ac:dyDescent="0.25">
      <c r="J765" s="83"/>
    </row>
    <row r="766" spans="10:10" x14ac:dyDescent="0.25">
      <c r="J766" s="83"/>
    </row>
    <row r="767" spans="10:10" x14ac:dyDescent="0.25">
      <c r="J767" s="83"/>
    </row>
    <row r="768" spans="10:10" x14ac:dyDescent="0.25">
      <c r="J768" s="83"/>
    </row>
    <row r="769" spans="10:10" x14ac:dyDescent="0.25">
      <c r="J769" s="83"/>
    </row>
    <row r="770" spans="10:10" x14ac:dyDescent="0.25">
      <c r="J770" s="83"/>
    </row>
    <row r="771" spans="10:10" x14ac:dyDescent="0.25">
      <c r="J771" s="83"/>
    </row>
    <row r="772" spans="10:10" x14ac:dyDescent="0.25">
      <c r="J772" s="83"/>
    </row>
    <row r="773" spans="10:10" x14ac:dyDescent="0.25">
      <c r="J773" s="83"/>
    </row>
    <row r="774" spans="10:10" x14ac:dyDescent="0.25">
      <c r="J774" s="83"/>
    </row>
    <row r="775" spans="10:10" x14ac:dyDescent="0.25">
      <c r="J775" s="83"/>
    </row>
    <row r="776" spans="10:10" x14ac:dyDescent="0.25">
      <c r="J776" s="83"/>
    </row>
    <row r="777" spans="10:10" x14ac:dyDescent="0.25">
      <c r="J777" s="83"/>
    </row>
    <row r="778" spans="10:10" x14ac:dyDescent="0.25">
      <c r="J778" s="83"/>
    </row>
    <row r="779" spans="10:10" x14ac:dyDescent="0.25">
      <c r="J779" s="83"/>
    </row>
    <row r="780" spans="10:10" x14ac:dyDescent="0.25">
      <c r="J780" s="83"/>
    </row>
    <row r="781" spans="10:10" x14ac:dyDescent="0.25">
      <c r="J781" s="83"/>
    </row>
    <row r="782" spans="10:10" x14ac:dyDescent="0.25">
      <c r="J782" s="83"/>
    </row>
    <row r="783" spans="10:10" x14ac:dyDescent="0.25">
      <c r="J783" s="83"/>
    </row>
    <row r="784" spans="10:10" x14ac:dyDescent="0.25">
      <c r="J784" s="83"/>
    </row>
    <row r="785" spans="10:10" x14ac:dyDescent="0.25">
      <c r="J785" s="83"/>
    </row>
    <row r="786" spans="10:10" x14ac:dyDescent="0.25">
      <c r="J786" s="83"/>
    </row>
    <row r="787" spans="10:10" x14ac:dyDescent="0.25">
      <c r="J787" s="83"/>
    </row>
    <row r="788" spans="10:10" x14ac:dyDescent="0.25">
      <c r="J788" s="83"/>
    </row>
    <row r="789" spans="10:10" x14ac:dyDescent="0.25">
      <c r="J789" s="83"/>
    </row>
    <row r="790" spans="10:10" x14ac:dyDescent="0.25">
      <c r="J790" s="83"/>
    </row>
    <row r="791" spans="10:10" x14ac:dyDescent="0.25">
      <c r="J791" s="83"/>
    </row>
    <row r="792" spans="10:10" x14ac:dyDescent="0.25">
      <c r="J792" s="83"/>
    </row>
    <row r="793" spans="10:10" x14ac:dyDescent="0.25">
      <c r="J793" s="83"/>
    </row>
    <row r="794" spans="10:10" x14ac:dyDescent="0.25">
      <c r="J794" s="83"/>
    </row>
    <row r="795" spans="10:10" x14ac:dyDescent="0.25">
      <c r="J795" s="83"/>
    </row>
    <row r="796" spans="10:10" x14ac:dyDescent="0.25">
      <c r="J796" s="83"/>
    </row>
    <row r="797" spans="10:10" x14ac:dyDescent="0.25">
      <c r="J797" s="83"/>
    </row>
    <row r="798" spans="10:10" x14ac:dyDescent="0.25">
      <c r="J798" s="83"/>
    </row>
    <row r="799" spans="10:10" x14ac:dyDescent="0.25">
      <c r="J799" s="83"/>
    </row>
    <row r="800" spans="10:10" x14ac:dyDescent="0.25">
      <c r="J800" s="83"/>
    </row>
    <row r="801" spans="10:10" x14ac:dyDescent="0.25">
      <c r="J801" s="83"/>
    </row>
    <row r="802" spans="10:10" x14ac:dyDescent="0.25">
      <c r="J802" s="83"/>
    </row>
    <row r="803" spans="10:10" x14ac:dyDescent="0.25">
      <c r="J803" s="83"/>
    </row>
    <row r="804" spans="10:10" x14ac:dyDescent="0.25">
      <c r="J804" s="83"/>
    </row>
    <row r="805" spans="10:10" x14ac:dyDescent="0.25">
      <c r="J805" s="83"/>
    </row>
    <row r="806" spans="10:10" x14ac:dyDescent="0.25">
      <c r="J806" s="83"/>
    </row>
    <row r="807" spans="10:10" x14ac:dyDescent="0.25">
      <c r="J807" s="83"/>
    </row>
    <row r="808" spans="10:10" x14ac:dyDescent="0.25">
      <c r="J808" s="83"/>
    </row>
    <row r="809" spans="10:10" x14ac:dyDescent="0.25">
      <c r="J809" s="83"/>
    </row>
    <row r="810" spans="10:10" x14ac:dyDescent="0.25">
      <c r="J810" s="83"/>
    </row>
    <row r="811" spans="10:10" x14ac:dyDescent="0.25">
      <c r="J811" s="83"/>
    </row>
    <row r="812" spans="10:10" x14ac:dyDescent="0.25">
      <c r="J812" s="83"/>
    </row>
    <row r="813" spans="10:10" x14ac:dyDescent="0.25">
      <c r="J813" s="83"/>
    </row>
    <row r="814" spans="10:10" x14ac:dyDescent="0.25">
      <c r="J814" s="83"/>
    </row>
    <row r="815" spans="10:10" x14ac:dyDescent="0.25">
      <c r="J815" s="83"/>
    </row>
    <row r="816" spans="10:10" x14ac:dyDescent="0.25">
      <c r="J816" s="83"/>
    </row>
    <row r="817" spans="10:10" x14ac:dyDescent="0.25">
      <c r="J817" s="83"/>
    </row>
    <row r="818" spans="10:10" x14ac:dyDescent="0.25">
      <c r="J818" s="83"/>
    </row>
    <row r="819" spans="10:10" x14ac:dyDescent="0.25">
      <c r="J819" s="83"/>
    </row>
    <row r="820" spans="10:10" x14ac:dyDescent="0.25">
      <c r="J820" s="83"/>
    </row>
    <row r="821" spans="10:10" x14ac:dyDescent="0.25">
      <c r="J821" s="83"/>
    </row>
    <row r="822" spans="10:10" x14ac:dyDescent="0.25">
      <c r="J822" s="83"/>
    </row>
    <row r="823" spans="10:10" x14ac:dyDescent="0.25">
      <c r="J823" s="83"/>
    </row>
    <row r="824" spans="10:10" x14ac:dyDescent="0.25">
      <c r="J824" s="83"/>
    </row>
    <row r="825" spans="10:10" x14ac:dyDescent="0.25">
      <c r="J825" s="83"/>
    </row>
    <row r="826" spans="10:10" x14ac:dyDescent="0.25">
      <c r="J826" s="83"/>
    </row>
    <row r="827" spans="10:10" x14ac:dyDescent="0.25">
      <c r="J827" s="83"/>
    </row>
    <row r="828" spans="10:10" x14ac:dyDescent="0.25">
      <c r="J828" s="83"/>
    </row>
    <row r="829" spans="10:10" x14ac:dyDescent="0.25">
      <c r="J829" s="83"/>
    </row>
    <row r="830" spans="10:10" x14ac:dyDescent="0.25">
      <c r="J830" s="83"/>
    </row>
    <row r="831" spans="10:10" x14ac:dyDescent="0.25">
      <c r="J831" s="83"/>
    </row>
    <row r="832" spans="10:10" x14ac:dyDescent="0.25">
      <c r="J832" s="83"/>
    </row>
    <row r="833" spans="10:10" x14ac:dyDescent="0.25">
      <c r="J833" s="83"/>
    </row>
    <row r="834" spans="10:10" x14ac:dyDescent="0.25">
      <c r="J834" s="83"/>
    </row>
    <row r="835" spans="10:10" x14ac:dyDescent="0.25">
      <c r="J835" s="83"/>
    </row>
    <row r="836" spans="10:10" x14ac:dyDescent="0.25">
      <c r="J836" s="83"/>
    </row>
    <row r="837" spans="10:10" x14ac:dyDescent="0.25">
      <c r="J837" s="83"/>
    </row>
    <row r="838" spans="10:10" x14ac:dyDescent="0.25">
      <c r="J838" s="83"/>
    </row>
    <row r="839" spans="10:10" x14ac:dyDescent="0.25">
      <c r="J839" s="83"/>
    </row>
    <row r="840" spans="10:10" x14ac:dyDescent="0.25">
      <c r="J840" s="83"/>
    </row>
    <row r="841" spans="10:10" x14ac:dyDescent="0.25">
      <c r="J841" s="83"/>
    </row>
    <row r="842" spans="10:10" x14ac:dyDescent="0.25">
      <c r="J842" s="83"/>
    </row>
    <row r="843" spans="10:10" x14ac:dyDescent="0.25">
      <c r="J843" s="83"/>
    </row>
    <row r="844" spans="10:10" x14ac:dyDescent="0.25">
      <c r="J844" s="83"/>
    </row>
    <row r="845" spans="10:10" x14ac:dyDescent="0.25">
      <c r="J845" s="83"/>
    </row>
    <row r="846" spans="10:10" x14ac:dyDescent="0.25">
      <c r="J846" s="83"/>
    </row>
    <row r="847" spans="10:10" x14ac:dyDescent="0.25">
      <c r="J847" s="83"/>
    </row>
    <row r="848" spans="10:10" x14ac:dyDescent="0.25">
      <c r="J848" s="83"/>
    </row>
    <row r="849" spans="10:10" x14ac:dyDescent="0.25">
      <c r="J849" s="83"/>
    </row>
    <row r="850" spans="10:10" x14ac:dyDescent="0.25">
      <c r="J850" s="83"/>
    </row>
    <row r="851" spans="10:10" x14ac:dyDescent="0.25">
      <c r="J851" s="83"/>
    </row>
    <row r="852" spans="10:10" x14ac:dyDescent="0.25">
      <c r="J852" s="83"/>
    </row>
    <row r="853" spans="10:10" x14ac:dyDescent="0.25">
      <c r="J853" s="83"/>
    </row>
    <row r="854" spans="10:10" x14ac:dyDescent="0.25">
      <c r="J854" s="83"/>
    </row>
    <row r="855" spans="10:10" x14ac:dyDescent="0.25">
      <c r="J855" s="83"/>
    </row>
    <row r="856" spans="10:10" x14ac:dyDescent="0.25">
      <c r="J856" s="83"/>
    </row>
    <row r="857" spans="10:10" x14ac:dyDescent="0.25">
      <c r="J857" s="83"/>
    </row>
    <row r="858" spans="10:10" x14ac:dyDescent="0.25">
      <c r="J858" s="83"/>
    </row>
    <row r="859" spans="10:10" x14ac:dyDescent="0.25">
      <c r="J859" s="83"/>
    </row>
    <row r="860" spans="10:10" x14ac:dyDescent="0.25">
      <c r="J860" s="83"/>
    </row>
    <row r="861" spans="10:10" x14ac:dyDescent="0.25">
      <c r="J861" s="83"/>
    </row>
    <row r="862" spans="10:10" x14ac:dyDescent="0.25">
      <c r="J862" s="83"/>
    </row>
    <row r="863" spans="10:10" x14ac:dyDescent="0.25">
      <c r="J863" s="83"/>
    </row>
    <row r="864" spans="10:10" x14ac:dyDescent="0.25">
      <c r="J864" s="83"/>
    </row>
    <row r="865" spans="10:10" x14ac:dyDescent="0.25">
      <c r="J865" s="83"/>
    </row>
    <row r="866" spans="10:10" x14ac:dyDescent="0.25">
      <c r="J866" s="83"/>
    </row>
    <row r="867" spans="10:10" x14ac:dyDescent="0.25">
      <c r="J867" s="83"/>
    </row>
    <row r="868" spans="10:10" x14ac:dyDescent="0.25">
      <c r="J868" s="83"/>
    </row>
    <row r="869" spans="10:10" x14ac:dyDescent="0.25">
      <c r="J869" s="83"/>
    </row>
    <row r="870" spans="10:10" x14ac:dyDescent="0.25">
      <c r="J870" s="83"/>
    </row>
    <row r="871" spans="10:10" x14ac:dyDescent="0.25">
      <c r="J871" s="83"/>
    </row>
    <row r="872" spans="10:10" x14ac:dyDescent="0.25">
      <c r="J872" s="83"/>
    </row>
    <row r="873" spans="10:10" x14ac:dyDescent="0.25">
      <c r="J873" s="83"/>
    </row>
    <row r="874" spans="10:10" x14ac:dyDescent="0.25">
      <c r="J874" s="83"/>
    </row>
    <row r="875" spans="10:10" x14ac:dyDescent="0.25">
      <c r="J875" s="83"/>
    </row>
    <row r="876" spans="10:10" x14ac:dyDescent="0.25">
      <c r="J876" s="83"/>
    </row>
    <row r="877" spans="10:10" x14ac:dyDescent="0.25">
      <c r="J877" s="83"/>
    </row>
    <row r="878" spans="10:10" x14ac:dyDescent="0.25">
      <c r="J878" s="83"/>
    </row>
    <row r="879" spans="10:10" x14ac:dyDescent="0.25">
      <c r="J879" s="83"/>
    </row>
    <row r="880" spans="10:10" x14ac:dyDescent="0.25">
      <c r="J880" s="83"/>
    </row>
    <row r="881" spans="10:10" x14ac:dyDescent="0.25">
      <c r="J881" s="83"/>
    </row>
    <row r="882" spans="10:10" x14ac:dyDescent="0.25">
      <c r="J882" s="83"/>
    </row>
    <row r="883" spans="10:10" x14ac:dyDescent="0.25">
      <c r="J883" s="83"/>
    </row>
    <row r="884" spans="10:10" x14ac:dyDescent="0.25">
      <c r="J884" s="83"/>
    </row>
    <row r="885" spans="10:10" x14ac:dyDescent="0.25">
      <c r="J885" s="83"/>
    </row>
    <row r="886" spans="10:10" x14ac:dyDescent="0.25">
      <c r="J886" s="83"/>
    </row>
    <row r="887" spans="10:10" x14ac:dyDescent="0.25">
      <c r="J887" s="83"/>
    </row>
    <row r="888" spans="10:10" x14ac:dyDescent="0.25">
      <c r="J888" s="83"/>
    </row>
    <row r="889" spans="10:10" x14ac:dyDescent="0.25">
      <c r="J889" s="83"/>
    </row>
    <row r="890" spans="10:10" x14ac:dyDescent="0.25">
      <c r="J890" s="83"/>
    </row>
    <row r="891" spans="10:10" x14ac:dyDescent="0.25">
      <c r="J891" s="83"/>
    </row>
    <row r="892" spans="10:10" x14ac:dyDescent="0.25">
      <c r="J892" s="83"/>
    </row>
    <row r="893" spans="10:10" x14ac:dyDescent="0.25">
      <c r="J893" s="83"/>
    </row>
    <row r="894" spans="10:10" x14ac:dyDescent="0.25">
      <c r="J894" s="83"/>
    </row>
    <row r="895" spans="10:10" x14ac:dyDescent="0.25">
      <c r="J895" s="83"/>
    </row>
    <row r="896" spans="10:10" x14ac:dyDescent="0.25">
      <c r="J896" s="83"/>
    </row>
    <row r="897" spans="10:10" x14ac:dyDescent="0.25">
      <c r="J897" s="83"/>
    </row>
    <row r="898" spans="10:10" x14ac:dyDescent="0.25">
      <c r="J898" s="83"/>
    </row>
    <row r="899" spans="10:10" x14ac:dyDescent="0.25">
      <c r="J899" s="83"/>
    </row>
    <row r="900" spans="10:10" x14ac:dyDescent="0.25">
      <c r="J900" s="83"/>
    </row>
    <row r="901" spans="10:10" x14ac:dyDescent="0.25">
      <c r="J901" s="83"/>
    </row>
    <row r="902" spans="10:10" x14ac:dyDescent="0.25">
      <c r="J902" s="83"/>
    </row>
    <row r="903" spans="10:10" x14ac:dyDescent="0.25">
      <c r="J903" s="83"/>
    </row>
    <row r="904" spans="10:10" x14ac:dyDescent="0.25">
      <c r="J904" s="83"/>
    </row>
    <row r="905" spans="10:10" x14ac:dyDescent="0.25">
      <c r="J905" s="83"/>
    </row>
    <row r="906" spans="10:10" x14ac:dyDescent="0.25">
      <c r="J906" s="83"/>
    </row>
    <row r="907" spans="10:10" x14ac:dyDescent="0.25">
      <c r="J907" s="83"/>
    </row>
    <row r="908" spans="10:10" x14ac:dyDescent="0.25">
      <c r="J908" s="83"/>
    </row>
    <row r="909" spans="10:10" x14ac:dyDescent="0.25">
      <c r="J909" s="83"/>
    </row>
    <row r="910" spans="10:10" x14ac:dyDescent="0.25">
      <c r="J910" s="83"/>
    </row>
    <row r="911" spans="10:10" x14ac:dyDescent="0.25">
      <c r="J911" s="83"/>
    </row>
    <row r="912" spans="10:10" x14ac:dyDescent="0.25">
      <c r="J912" s="83"/>
    </row>
    <row r="913" spans="10:10" x14ac:dyDescent="0.25">
      <c r="J913" s="83"/>
    </row>
    <row r="914" spans="10:10" x14ac:dyDescent="0.25">
      <c r="J914" s="83"/>
    </row>
    <row r="915" spans="10:10" x14ac:dyDescent="0.25">
      <c r="J915" s="83"/>
    </row>
    <row r="916" spans="10:10" x14ac:dyDescent="0.25">
      <c r="J916" s="83"/>
    </row>
    <row r="917" spans="10:10" x14ac:dyDescent="0.25">
      <c r="J917" s="83"/>
    </row>
    <row r="918" spans="10:10" x14ac:dyDescent="0.25">
      <c r="J918" s="83"/>
    </row>
    <row r="919" spans="10:10" x14ac:dyDescent="0.25">
      <c r="J919" s="83"/>
    </row>
    <row r="920" spans="10:10" x14ac:dyDescent="0.25">
      <c r="J920" s="83"/>
    </row>
    <row r="921" spans="10:10" x14ac:dyDescent="0.25">
      <c r="J921" s="83"/>
    </row>
    <row r="922" spans="10:10" x14ac:dyDescent="0.25">
      <c r="J922" s="83"/>
    </row>
    <row r="923" spans="10:10" x14ac:dyDescent="0.25">
      <c r="J923" s="83"/>
    </row>
    <row r="924" spans="10:10" x14ac:dyDescent="0.25">
      <c r="J924" s="83"/>
    </row>
    <row r="925" spans="10:10" x14ac:dyDescent="0.25">
      <c r="J925" s="83"/>
    </row>
    <row r="926" spans="10:10" x14ac:dyDescent="0.25">
      <c r="J926" s="83"/>
    </row>
    <row r="927" spans="10:10" x14ac:dyDescent="0.25">
      <c r="J927" s="83"/>
    </row>
    <row r="928" spans="10:10" x14ac:dyDescent="0.25">
      <c r="J928" s="83"/>
    </row>
    <row r="929" spans="10:10" x14ac:dyDescent="0.25">
      <c r="J929" s="83"/>
    </row>
    <row r="930" spans="10:10" x14ac:dyDescent="0.25">
      <c r="J930" s="83"/>
    </row>
    <row r="931" spans="10:10" x14ac:dyDescent="0.25">
      <c r="J931" s="83"/>
    </row>
    <row r="932" spans="10:10" x14ac:dyDescent="0.25">
      <c r="J932" s="83"/>
    </row>
    <row r="933" spans="10:10" x14ac:dyDescent="0.25">
      <c r="J933" s="83"/>
    </row>
    <row r="934" spans="10:10" x14ac:dyDescent="0.25">
      <c r="J934" s="83"/>
    </row>
    <row r="935" spans="10:10" x14ac:dyDescent="0.25">
      <c r="J935" s="83"/>
    </row>
    <row r="936" spans="10:10" x14ac:dyDescent="0.25">
      <c r="J936" s="83"/>
    </row>
    <row r="937" spans="10:10" x14ac:dyDescent="0.25">
      <c r="J937" s="83"/>
    </row>
    <row r="938" spans="10:10" x14ac:dyDescent="0.25">
      <c r="J938" s="83"/>
    </row>
    <row r="939" spans="10:10" x14ac:dyDescent="0.25">
      <c r="J939" s="83"/>
    </row>
    <row r="940" spans="10:10" x14ac:dyDescent="0.25">
      <c r="J940" s="83"/>
    </row>
    <row r="941" spans="10:10" x14ac:dyDescent="0.25">
      <c r="J941" s="83"/>
    </row>
    <row r="942" spans="10:10" x14ac:dyDescent="0.25">
      <c r="J942" s="83"/>
    </row>
    <row r="943" spans="10:10" x14ac:dyDescent="0.25">
      <c r="J943" s="83"/>
    </row>
    <row r="944" spans="10:10" x14ac:dyDescent="0.25">
      <c r="J944" s="83"/>
    </row>
    <row r="945" spans="10:10" x14ac:dyDescent="0.25">
      <c r="J945" s="83"/>
    </row>
    <row r="946" spans="10:10" x14ac:dyDescent="0.25">
      <c r="J946" s="83"/>
    </row>
    <row r="947" spans="10:10" x14ac:dyDescent="0.25">
      <c r="J947" s="83"/>
    </row>
    <row r="948" spans="10:10" x14ac:dyDescent="0.25">
      <c r="J948" s="83"/>
    </row>
    <row r="949" spans="10:10" x14ac:dyDescent="0.25">
      <c r="J949" s="83"/>
    </row>
    <row r="950" spans="10:10" x14ac:dyDescent="0.25">
      <c r="J950" s="83"/>
    </row>
    <row r="951" spans="10:10" x14ac:dyDescent="0.25">
      <c r="J951" s="83"/>
    </row>
    <row r="952" spans="10:10" x14ac:dyDescent="0.25">
      <c r="J952" s="83"/>
    </row>
    <row r="953" spans="10:10" x14ac:dyDescent="0.25">
      <c r="J953" s="83"/>
    </row>
    <row r="954" spans="10:10" x14ac:dyDescent="0.25">
      <c r="J954" s="83"/>
    </row>
    <row r="955" spans="10:10" x14ac:dyDescent="0.25">
      <c r="J955" s="83"/>
    </row>
    <row r="956" spans="10:10" x14ac:dyDescent="0.25">
      <c r="J956" s="83"/>
    </row>
    <row r="957" spans="10:10" x14ac:dyDescent="0.25">
      <c r="J957" s="83"/>
    </row>
    <row r="958" spans="10:10" x14ac:dyDescent="0.25">
      <c r="J958" s="83"/>
    </row>
    <row r="959" spans="10:10" x14ac:dyDescent="0.25">
      <c r="J959" s="83"/>
    </row>
    <row r="960" spans="10:10" x14ac:dyDescent="0.25">
      <c r="J960" s="83"/>
    </row>
    <row r="961" spans="10:10" x14ac:dyDescent="0.25">
      <c r="J961" s="83"/>
    </row>
    <row r="962" spans="10:10" x14ac:dyDescent="0.25">
      <c r="J962" s="83"/>
    </row>
    <row r="963" spans="10:10" x14ac:dyDescent="0.25">
      <c r="J963" s="83"/>
    </row>
    <row r="964" spans="10:10" x14ac:dyDescent="0.25">
      <c r="J964" s="83"/>
    </row>
    <row r="965" spans="10:10" x14ac:dyDescent="0.25">
      <c r="J965" s="83"/>
    </row>
    <row r="966" spans="10:10" x14ac:dyDescent="0.25">
      <c r="J966" s="83"/>
    </row>
    <row r="967" spans="10:10" x14ac:dyDescent="0.25">
      <c r="J967" s="83"/>
    </row>
    <row r="968" spans="10:10" x14ac:dyDescent="0.25">
      <c r="J968" s="83"/>
    </row>
    <row r="969" spans="10:10" x14ac:dyDescent="0.25">
      <c r="J969" s="83"/>
    </row>
    <row r="970" spans="10:10" x14ac:dyDescent="0.25">
      <c r="J970" s="83"/>
    </row>
    <row r="971" spans="10:10" x14ac:dyDescent="0.25">
      <c r="J971" s="83"/>
    </row>
    <row r="972" spans="10:10" x14ac:dyDescent="0.25">
      <c r="J972" s="83"/>
    </row>
    <row r="973" spans="10:10" x14ac:dyDescent="0.25">
      <c r="J973" s="83"/>
    </row>
    <row r="974" spans="10:10" x14ac:dyDescent="0.25">
      <c r="J974" s="83"/>
    </row>
    <row r="975" spans="10:10" x14ac:dyDescent="0.25">
      <c r="J975" s="83"/>
    </row>
    <row r="976" spans="10:10" x14ac:dyDescent="0.25">
      <c r="J976" s="83"/>
    </row>
    <row r="977" spans="10:10" x14ac:dyDescent="0.25">
      <c r="J977" s="83"/>
    </row>
    <row r="978" spans="10:10" x14ac:dyDescent="0.25">
      <c r="J978" s="83"/>
    </row>
    <row r="979" spans="10:10" x14ac:dyDescent="0.25">
      <c r="J979" s="83"/>
    </row>
    <row r="980" spans="10:10" x14ac:dyDescent="0.25">
      <c r="J980" s="83"/>
    </row>
    <row r="981" spans="10:10" x14ac:dyDescent="0.25">
      <c r="J981" s="83"/>
    </row>
    <row r="982" spans="10:10" x14ac:dyDescent="0.25">
      <c r="J982" s="83"/>
    </row>
    <row r="983" spans="10:10" x14ac:dyDescent="0.25">
      <c r="J983" s="83"/>
    </row>
    <row r="984" spans="10:10" x14ac:dyDescent="0.25">
      <c r="J984" s="83"/>
    </row>
    <row r="985" spans="10:10" x14ac:dyDescent="0.25">
      <c r="J985" s="83"/>
    </row>
    <row r="986" spans="10:10" x14ac:dyDescent="0.25">
      <c r="J986" s="83"/>
    </row>
    <row r="987" spans="10:10" x14ac:dyDescent="0.25">
      <c r="J987" s="83"/>
    </row>
    <row r="988" spans="10:10" x14ac:dyDescent="0.25">
      <c r="J988" s="83"/>
    </row>
    <row r="989" spans="10:10" x14ac:dyDescent="0.25">
      <c r="J989" s="83"/>
    </row>
    <row r="990" spans="10:10" x14ac:dyDescent="0.25">
      <c r="J990" s="83"/>
    </row>
    <row r="991" spans="10:10" x14ac:dyDescent="0.25">
      <c r="J991" s="83"/>
    </row>
    <row r="992" spans="10:10" x14ac:dyDescent="0.25">
      <c r="J992" s="83"/>
    </row>
    <row r="993" spans="10:10" x14ac:dyDescent="0.25">
      <c r="J993" s="83"/>
    </row>
    <row r="994" spans="10:10" x14ac:dyDescent="0.25">
      <c r="J994" s="83"/>
    </row>
    <row r="995" spans="10:10" x14ac:dyDescent="0.25">
      <c r="J995" s="83"/>
    </row>
    <row r="996" spans="10:10" x14ac:dyDescent="0.25">
      <c r="J996" s="83"/>
    </row>
    <row r="997" spans="10:10" x14ac:dyDescent="0.25">
      <c r="J997" s="83"/>
    </row>
    <row r="998" spans="10:10" x14ac:dyDescent="0.25">
      <c r="J998" s="83"/>
    </row>
    <row r="999" spans="10:10" x14ac:dyDescent="0.25">
      <c r="J999" s="83"/>
    </row>
    <row r="1000" spans="10:10" x14ac:dyDescent="0.25">
      <c r="J1000" s="83"/>
    </row>
    <row r="1001" spans="10:10" x14ac:dyDescent="0.25">
      <c r="J1001" s="83"/>
    </row>
    <row r="1002" spans="10:10" x14ac:dyDescent="0.25">
      <c r="J1002" s="83"/>
    </row>
    <row r="1003" spans="10:10" x14ac:dyDescent="0.25">
      <c r="J1003" s="83"/>
    </row>
    <row r="1004" spans="10:10" x14ac:dyDescent="0.25">
      <c r="J1004" s="83"/>
    </row>
    <row r="1005" spans="10:10" x14ac:dyDescent="0.25">
      <c r="J1005" s="83"/>
    </row>
    <row r="1006" spans="10:10" x14ac:dyDescent="0.25">
      <c r="J1006" s="83"/>
    </row>
    <row r="1007" spans="10:10" x14ac:dyDescent="0.25">
      <c r="J1007" s="83"/>
    </row>
    <row r="1008" spans="10:10" x14ac:dyDescent="0.25">
      <c r="J1008" s="83"/>
    </row>
    <row r="1009" spans="10:10" x14ac:dyDescent="0.25">
      <c r="J1009" s="83"/>
    </row>
    <row r="1010" spans="10:10" x14ac:dyDescent="0.25">
      <c r="J1010" s="83"/>
    </row>
    <row r="1011" spans="10:10" x14ac:dyDescent="0.25">
      <c r="J1011" s="83"/>
    </row>
    <row r="1012" spans="10:10" x14ac:dyDescent="0.25">
      <c r="J1012" s="83"/>
    </row>
    <row r="1013" spans="10:10" x14ac:dyDescent="0.25">
      <c r="J1013" s="83"/>
    </row>
    <row r="1014" spans="10:10" x14ac:dyDescent="0.25">
      <c r="J1014" s="83"/>
    </row>
    <row r="1015" spans="10:10" x14ac:dyDescent="0.25">
      <c r="J1015" s="83"/>
    </row>
    <row r="1016" spans="10:10" x14ac:dyDescent="0.25">
      <c r="J1016" s="83"/>
    </row>
    <row r="1017" spans="10:10" x14ac:dyDescent="0.25">
      <c r="J1017" s="83"/>
    </row>
    <row r="1018" spans="10:10" x14ac:dyDescent="0.25">
      <c r="J1018" s="83"/>
    </row>
    <row r="1019" spans="10:10" x14ac:dyDescent="0.25">
      <c r="J1019" s="83"/>
    </row>
    <row r="1020" spans="10:10" x14ac:dyDescent="0.25">
      <c r="J1020" s="83"/>
    </row>
    <row r="1021" spans="10:10" x14ac:dyDescent="0.25">
      <c r="J1021" s="83"/>
    </row>
    <row r="1022" spans="10:10" x14ac:dyDescent="0.25">
      <c r="J1022" s="83"/>
    </row>
    <row r="1023" spans="10:10" x14ac:dyDescent="0.25">
      <c r="J1023" s="83"/>
    </row>
    <row r="1024" spans="10:10" x14ac:dyDescent="0.25">
      <c r="J1024" s="83"/>
    </row>
    <row r="1025" spans="10:10" x14ac:dyDescent="0.25">
      <c r="J1025" s="83"/>
    </row>
    <row r="1026" spans="10:10" x14ac:dyDescent="0.25">
      <c r="J1026" s="83"/>
    </row>
    <row r="1027" spans="10:10" x14ac:dyDescent="0.25">
      <c r="J1027" s="83"/>
    </row>
    <row r="1028" spans="10:10" x14ac:dyDescent="0.25">
      <c r="J1028" s="83"/>
    </row>
    <row r="1029" spans="10:10" x14ac:dyDescent="0.25">
      <c r="J1029" s="83"/>
    </row>
    <row r="1030" spans="10:10" x14ac:dyDescent="0.25">
      <c r="J1030" s="83"/>
    </row>
    <row r="1031" spans="10:10" x14ac:dyDescent="0.25">
      <c r="J1031" s="83"/>
    </row>
    <row r="1032" spans="10:10" x14ac:dyDescent="0.25">
      <c r="J1032" s="83"/>
    </row>
    <row r="1033" spans="10:10" x14ac:dyDescent="0.25">
      <c r="J1033" s="83"/>
    </row>
    <row r="1034" spans="10:10" x14ac:dyDescent="0.25">
      <c r="J1034" s="83"/>
    </row>
    <row r="1035" spans="10:10" x14ac:dyDescent="0.25">
      <c r="J1035" s="83"/>
    </row>
    <row r="1036" spans="10:10" x14ac:dyDescent="0.25">
      <c r="J1036" s="83"/>
    </row>
    <row r="1037" spans="10:10" x14ac:dyDescent="0.25">
      <c r="J1037" s="83"/>
    </row>
    <row r="1038" spans="10:10" x14ac:dyDescent="0.25">
      <c r="J1038" s="83"/>
    </row>
    <row r="1039" spans="10:10" x14ac:dyDescent="0.25">
      <c r="J1039" s="83"/>
    </row>
    <row r="1040" spans="10:10" x14ac:dyDescent="0.25">
      <c r="J1040" s="83"/>
    </row>
    <row r="1041" spans="10:10" x14ac:dyDescent="0.25">
      <c r="J1041" s="83"/>
    </row>
    <row r="1042" spans="10:10" x14ac:dyDescent="0.25">
      <c r="J1042" s="83"/>
    </row>
    <row r="1043" spans="10:10" x14ac:dyDescent="0.25">
      <c r="J1043" s="83"/>
    </row>
    <row r="1044" spans="10:10" x14ac:dyDescent="0.25">
      <c r="J1044" s="83"/>
    </row>
    <row r="1045" spans="10:10" x14ac:dyDescent="0.25">
      <c r="J1045" s="83"/>
    </row>
    <row r="1046" spans="10:10" x14ac:dyDescent="0.25">
      <c r="J1046" s="83"/>
    </row>
    <row r="1047" spans="10:10" x14ac:dyDescent="0.25">
      <c r="J1047" s="83"/>
    </row>
    <row r="1048" spans="10:10" x14ac:dyDescent="0.25">
      <c r="J1048" s="83"/>
    </row>
    <row r="1049" spans="10:10" x14ac:dyDescent="0.25">
      <c r="J1049" s="83"/>
    </row>
    <row r="1050" spans="10:10" x14ac:dyDescent="0.25">
      <c r="J1050" s="83"/>
    </row>
    <row r="1051" spans="10:10" x14ac:dyDescent="0.25">
      <c r="J1051" s="83"/>
    </row>
    <row r="1052" spans="10:10" x14ac:dyDescent="0.25">
      <c r="J1052" s="83"/>
    </row>
    <row r="1053" spans="10:10" x14ac:dyDescent="0.25">
      <c r="J1053" s="83"/>
    </row>
    <row r="1054" spans="10:10" x14ac:dyDescent="0.25">
      <c r="J1054" s="83"/>
    </row>
    <row r="1055" spans="10:10" x14ac:dyDescent="0.25">
      <c r="J1055" s="83"/>
    </row>
    <row r="1056" spans="10:10" x14ac:dyDescent="0.25">
      <c r="J1056" s="83"/>
    </row>
    <row r="1057" spans="10:10" x14ac:dyDescent="0.25">
      <c r="J1057" s="83"/>
    </row>
    <row r="1058" spans="10:10" x14ac:dyDescent="0.25">
      <c r="J1058" s="83"/>
    </row>
    <row r="1059" spans="10:10" x14ac:dyDescent="0.25">
      <c r="J1059" s="83"/>
    </row>
    <row r="1060" spans="10:10" x14ac:dyDescent="0.25">
      <c r="J1060" s="83"/>
    </row>
    <row r="1061" spans="10:10" x14ac:dyDescent="0.25">
      <c r="J1061" s="83"/>
    </row>
    <row r="1062" spans="10:10" x14ac:dyDescent="0.25">
      <c r="J1062" s="83"/>
    </row>
    <row r="1063" spans="10:10" x14ac:dyDescent="0.25">
      <c r="J1063" s="83"/>
    </row>
    <row r="1064" spans="10:10" x14ac:dyDescent="0.25">
      <c r="J1064" s="83"/>
    </row>
    <row r="1065" spans="10:10" x14ac:dyDescent="0.25">
      <c r="J1065" s="83"/>
    </row>
    <row r="1066" spans="10:10" x14ac:dyDescent="0.25">
      <c r="J1066" s="83"/>
    </row>
    <row r="1067" spans="10:10" x14ac:dyDescent="0.25">
      <c r="J1067" s="83"/>
    </row>
    <row r="1068" spans="10:10" x14ac:dyDescent="0.25">
      <c r="J1068" s="83"/>
    </row>
    <row r="1069" spans="10:10" x14ac:dyDescent="0.25">
      <c r="J1069" s="83"/>
    </row>
    <row r="1070" spans="10:10" x14ac:dyDescent="0.25">
      <c r="J1070" s="83"/>
    </row>
    <row r="1071" spans="10:10" x14ac:dyDescent="0.25">
      <c r="J1071" s="83"/>
    </row>
    <row r="1072" spans="10:10" x14ac:dyDescent="0.25">
      <c r="J1072" s="83"/>
    </row>
    <row r="1073" spans="10:10" x14ac:dyDescent="0.25">
      <c r="J1073" s="83"/>
    </row>
    <row r="1074" spans="10:10" x14ac:dyDescent="0.25">
      <c r="J1074" s="83"/>
    </row>
    <row r="1075" spans="10:10" x14ac:dyDescent="0.25">
      <c r="J1075" s="83"/>
    </row>
    <row r="1076" spans="10:10" x14ac:dyDescent="0.25">
      <c r="J1076" s="83"/>
    </row>
    <row r="1077" spans="10:10" x14ac:dyDescent="0.25">
      <c r="J1077" s="83"/>
    </row>
    <row r="1078" spans="10:10" x14ac:dyDescent="0.25">
      <c r="J1078" s="83"/>
    </row>
    <row r="1079" spans="10:10" x14ac:dyDescent="0.25">
      <c r="J1079" s="83"/>
    </row>
    <row r="1080" spans="10:10" x14ac:dyDescent="0.25">
      <c r="J1080" s="83"/>
    </row>
    <row r="1081" spans="10:10" x14ac:dyDescent="0.25">
      <c r="J1081" s="83"/>
    </row>
    <row r="1082" spans="10:10" x14ac:dyDescent="0.25">
      <c r="J1082" s="83"/>
    </row>
    <row r="1083" spans="10:10" x14ac:dyDescent="0.25">
      <c r="J1083" s="83"/>
    </row>
    <row r="1084" spans="10:10" x14ac:dyDescent="0.25">
      <c r="J1084" s="83"/>
    </row>
    <row r="1085" spans="10:10" x14ac:dyDescent="0.25">
      <c r="J1085" s="83"/>
    </row>
    <row r="1086" spans="10:10" x14ac:dyDescent="0.25">
      <c r="J1086" s="83"/>
    </row>
    <row r="1087" spans="10:10" x14ac:dyDescent="0.25">
      <c r="J1087" s="83"/>
    </row>
    <row r="1088" spans="10:10" x14ac:dyDescent="0.25">
      <c r="J1088" s="83"/>
    </row>
    <row r="1089" spans="10:10" x14ac:dyDescent="0.25">
      <c r="J1089" s="83"/>
    </row>
    <row r="1090" spans="10:10" x14ac:dyDescent="0.25">
      <c r="J1090" s="83"/>
    </row>
    <row r="1091" spans="10:10" x14ac:dyDescent="0.25">
      <c r="J1091" s="83"/>
    </row>
    <row r="1092" spans="10:10" x14ac:dyDescent="0.25">
      <c r="J1092" s="83"/>
    </row>
    <row r="1093" spans="10:10" x14ac:dyDescent="0.25">
      <c r="J1093" s="83"/>
    </row>
    <row r="1094" spans="10:10" x14ac:dyDescent="0.25">
      <c r="J1094" s="83"/>
    </row>
    <row r="1095" spans="10:10" x14ac:dyDescent="0.25">
      <c r="J1095" s="83"/>
    </row>
    <row r="1096" spans="10:10" x14ac:dyDescent="0.25">
      <c r="J1096" s="83"/>
    </row>
    <row r="1097" spans="10:10" x14ac:dyDescent="0.25">
      <c r="J1097" s="83"/>
    </row>
    <row r="1098" spans="10:10" x14ac:dyDescent="0.25">
      <c r="J1098" s="83"/>
    </row>
    <row r="1099" spans="10:10" x14ac:dyDescent="0.25">
      <c r="J1099" s="83"/>
    </row>
    <row r="1100" spans="10:10" x14ac:dyDescent="0.25">
      <c r="J1100" s="83"/>
    </row>
    <row r="1101" spans="10:10" x14ac:dyDescent="0.25">
      <c r="J1101" s="83"/>
    </row>
    <row r="1102" spans="10:10" x14ac:dyDescent="0.25">
      <c r="J1102" s="83"/>
    </row>
    <row r="1103" spans="10:10" x14ac:dyDescent="0.25">
      <c r="J1103" s="83"/>
    </row>
    <row r="1104" spans="10:10" x14ac:dyDescent="0.25">
      <c r="J1104" s="83"/>
    </row>
    <row r="1105" spans="10:10" x14ac:dyDescent="0.25">
      <c r="J1105" s="83"/>
    </row>
    <row r="1106" spans="10:10" x14ac:dyDescent="0.25">
      <c r="J1106" s="83"/>
    </row>
    <row r="1107" spans="10:10" x14ac:dyDescent="0.25">
      <c r="J1107" s="83"/>
    </row>
    <row r="1108" spans="10:10" x14ac:dyDescent="0.25">
      <c r="J1108" s="83"/>
    </row>
    <row r="1109" spans="10:10" x14ac:dyDescent="0.25">
      <c r="J1109" s="83"/>
    </row>
    <row r="1110" spans="10:10" x14ac:dyDescent="0.25">
      <c r="J1110" s="83"/>
    </row>
    <row r="1111" spans="10:10" x14ac:dyDescent="0.25">
      <c r="J1111" s="83"/>
    </row>
    <row r="1112" spans="10:10" x14ac:dyDescent="0.25">
      <c r="J1112" s="83"/>
    </row>
    <row r="1113" spans="10:10" x14ac:dyDescent="0.25">
      <c r="J1113" s="83"/>
    </row>
    <row r="1114" spans="10:10" x14ac:dyDescent="0.25">
      <c r="J1114" s="83"/>
    </row>
    <row r="1115" spans="10:10" x14ac:dyDescent="0.25">
      <c r="J1115" s="83"/>
    </row>
    <row r="1116" spans="10:10" x14ac:dyDescent="0.25">
      <c r="J1116" s="83"/>
    </row>
    <row r="1117" spans="10:10" x14ac:dyDescent="0.25">
      <c r="J1117" s="83"/>
    </row>
    <row r="1118" spans="10:10" x14ac:dyDescent="0.25">
      <c r="J1118" s="83"/>
    </row>
    <row r="1119" spans="10:10" x14ac:dyDescent="0.25">
      <c r="J1119" s="83"/>
    </row>
    <row r="1120" spans="10:10" x14ac:dyDescent="0.25">
      <c r="J1120" s="83"/>
    </row>
    <row r="1121" spans="10:10" x14ac:dyDescent="0.25">
      <c r="J1121" s="83"/>
    </row>
    <row r="1122" spans="10:10" x14ac:dyDescent="0.25">
      <c r="J1122" s="83"/>
    </row>
    <row r="1123" spans="10:10" x14ac:dyDescent="0.25">
      <c r="J1123" s="83"/>
    </row>
    <row r="1124" spans="10:10" x14ac:dyDescent="0.25">
      <c r="J1124" s="83"/>
    </row>
    <row r="1125" spans="10:10" x14ac:dyDescent="0.25">
      <c r="J1125" s="83"/>
    </row>
    <row r="1126" spans="10:10" x14ac:dyDescent="0.25">
      <c r="J1126" s="83"/>
    </row>
    <row r="1127" spans="10:10" x14ac:dyDescent="0.25">
      <c r="J1127" s="83"/>
    </row>
    <row r="1128" spans="10:10" x14ac:dyDescent="0.25">
      <c r="J1128" s="83"/>
    </row>
    <row r="1129" spans="10:10" x14ac:dyDescent="0.25">
      <c r="J1129" s="83"/>
    </row>
    <row r="1130" spans="10:10" x14ac:dyDescent="0.25">
      <c r="J1130" s="83"/>
    </row>
    <row r="1131" spans="10:10" x14ac:dyDescent="0.25">
      <c r="J1131" s="83"/>
    </row>
    <row r="1132" spans="10:10" x14ac:dyDescent="0.25">
      <c r="J1132" s="83"/>
    </row>
    <row r="1133" spans="10:10" x14ac:dyDescent="0.25">
      <c r="J1133" s="83"/>
    </row>
    <row r="1134" spans="10:10" x14ac:dyDescent="0.25">
      <c r="J1134" s="83"/>
    </row>
    <row r="1135" spans="10:10" x14ac:dyDescent="0.25">
      <c r="J1135" s="83"/>
    </row>
    <row r="1136" spans="10:10" x14ac:dyDescent="0.25">
      <c r="J1136" s="83"/>
    </row>
    <row r="1137" spans="10:10" x14ac:dyDescent="0.25">
      <c r="J1137" s="83"/>
    </row>
    <row r="1138" spans="10:10" x14ac:dyDescent="0.25">
      <c r="J1138" s="83"/>
    </row>
    <row r="1139" spans="10:10" x14ac:dyDescent="0.25">
      <c r="J1139" s="83"/>
    </row>
    <row r="1140" spans="10:10" x14ac:dyDescent="0.25">
      <c r="J1140" s="83"/>
    </row>
    <row r="1141" spans="10:10" x14ac:dyDescent="0.25">
      <c r="J1141" s="83"/>
    </row>
    <row r="1142" spans="10:10" x14ac:dyDescent="0.25">
      <c r="J1142" s="83"/>
    </row>
    <row r="1143" spans="10:10" x14ac:dyDescent="0.25">
      <c r="J1143" s="83"/>
    </row>
    <row r="1144" spans="10:10" x14ac:dyDescent="0.25">
      <c r="J1144" s="83"/>
    </row>
    <row r="1145" spans="10:10" x14ac:dyDescent="0.25">
      <c r="J1145" s="83"/>
    </row>
    <row r="1146" spans="10:10" x14ac:dyDescent="0.25">
      <c r="J1146" s="83"/>
    </row>
    <row r="1147" spans="10:10" x14ac:dyDescent="0.25">
      <c r="J1147" s="83"/>
    </row>
    <row r="1148" spans="10:10" x14ac:dyDescent="0.25">
      <c r="J1148" s="83"/>
    </row>
    <row r="1149" spans="10:10" x14ac:dyDescent="0.25">
      <c r="J1149" s="83"/>
    </row>
    <row r="1150" spans="10:10" x14ac:dyDescent="0.25">
      <c r="J1150" s="83"/>
    </row>
    <row r="1151" spans="10:10" x14ac:dyDescent="0.25">
      <c r="J1151" s="83"/>
    </row>
    <row r="1152" spans="10:10" x14ac:dyDescent="0.25">
      <c r="J1152" s="83"/>
    </row>
    <row r="1153" spans="10:10" x14ac:dyDescent="0.25">
      <c r="J1153" s="83"/>
    </row>
    <row r="1154" spans="10:10" x14ac:dyDescent="0.25">
      <c r="J1154" s="83"/>
    </row>
    <row r="1155" spans="10:10" x14ac:dyDescent="0.25">
      <c r="J1155" s="83"/>
    </row>
    <row r="1156" spans="10:10" x14ac:dyDescent="0.25">
      <c r="J1156" s="83"/>
    </row>
    <row r="1157" spans="10:10" x14ac:dyDescent="0.25">
      <c r="J1157" s="83"/>
    </row>
    <row r="1158" spans="10:10" x14ac:dyDescent="0.25">
      <c r="J1158" s="83"/>
    </row>
    <row r="1159" spans="10:10" x14ac:dyDescent="0.25">
      <c r="J1159" s="83"/>
    </row>
    <row r="1160" spans="10:10" x14ac:dyDescent="0.25">
      <c r="J1160" s="83"/>
    </row>
    <row r="1161" spans="10:10" x14ac:dyDescent="0.25">
      <c r="J1161" s="83"/>
    </row>
    <row r="1162" spans="10:10" x14ac:dyDescent="0.25">
      <c r="J1162" s="83"/>
    </row>
    <row r="1163" spans="10:10" x14ac:dyDescent="0.25">
      <c r="J1163" s="83"/>
    </row>
    <row r="1164" spans="10:10" x14ac:dyDescent="0.25">
      <c r="J1164" s="83"/>
    </row>
    <row r="1165" spans="10:10" x14ac:dyDescent="0.25">
      <c r="J1165" s="83"/>
    </row>
    <row r="1166" spans="10:10" x14ac:dyDescent="0.25">
      <c r="J1166" s="83"/>
    </row>
    <row r="1167" spans="10:10" x14ac:dyDescent="0.25">
      <c r="J1167" s="83"/>
    </row>
    <row r="1168" spans="10:10" x14ac:dyDescent="0.25">
      <c r="J1168" s="83"/>
    </row>
    <row r="1169" spans="10:10" x14ac:dyDescent="0.25">
      <c r="J1169" s="83"/>
    </row>
    <row r="1170" spans="10:10" x14ac:dyDescent="0.25">
      <c r="J1170" s="83"/>
    </row>
    <row r="1171" spans="10:10" x14ac:dyDescent="0.25">
      <c r="J1171" s="83"/>
    </row>
    <row r="1172" spans="10:10" x14ac:dyDescent="0.25">
      <c r="J1172" s="83"/>
    </row>
    <row r="1173" spans="10:10" x14ac:dyDescent="0.25">
      <c r="J1173" s="83"/>
    </row>
    <row r="1174" spans="10:10" x14ac:dyDescent="0.25">
      <c r="J1174" s="83"/>
    </row>
    <row r="1175" spans="10:10" x14ac:dyDescent="0.25">
      <c r="J1175" s="83"/>
    </row>
    <row r="1176" spans="10:10" x14ac:dyDescent="0.25">
      <c r="J1176" s="83"/>
    </row>
    <row r="1177" spans="10:10" x14ac:dyDescent="0.25">
      <c r="J1177" s="83"/>
    </row>
    <row r="1178" spans="10:10" x14ac:dyDescent="0.25">
      <c r="J1178" s="83"/>
    </row>
    <row r="1179" spans="10:10" x14ac:dyDescent="0.25">
      <c r="J1179" s="83"/>
    </row>
    <row r="1180" spans="10:10" x14ac:dyDescent="0.25">
      <c r="J1180" s="83"/>
    </row>
    <row r="1181" spans="10:10" x14ac:dyDescent="0.25">
      <c r="J1181" s="83"/>
    </row>
    <row r="1182" spans="10:10" x14ac:dyDescent="0.25">
      <c r="J1182" s="83"/>
    </row>
    <row r="1183" spans="10:10" x14ac:dyDescent="0.25">
      <c r="J1183" s="83"/>
    </row>
    <row r="1184" spans="10:10" x14ac:dyDescent="0.25">
      <c r="J1184" s="83"/>
    </row>
    <row r="1185" spans="10:10" x14ac:dyDescent="0.25">
      <c r="J1185" s="83"/>
    </row>
    <row r="1186" spans="10:10" x14ac:dyDescent="0.25">
      <c r="J1186" s="83"/>
    </row>
    <row r="1187" spans="10:10" x14ac:dyDescent="0.25">
      <c r="J1187" s="83"/>
    </row>
    <row r="1188" spans="10:10" x14ac:dyDescent="0.25">
      <c r="J1188" s="83"/>
    </row>
    <row r="1189" spans="10:10" x14ac:dyDescent="0.25">
      <c r="J1189" s="83"/>
    </row>
    <row r="1190" spans="10:10" x14ac:dyDescent="0.25">
      <c r="J1190" s="83"/>
    </row>
    <row r="1191" spans="10:10" x14ac:dyDescent="0.25">
      <c r="J1191" s="83"/>
    </row>
    <row r="1192" spans="10:10" x14ac:dyDescent="0.25">
      <c r="J1192" s="83"/>
    </row>
    <row r="1193" spans="10:10" x14ac:dyDescent="0.25">
      <c r="J1193" s="83"/>
    </row>
    <row r="1194" spans="10:10" x14ac:dyDescent="0.25">
      <c r="J1194" s="83"/>
    </row>
    <row r="1195" spans="10:10" x14ac:dyDescent="0.25">
      <c r="J1195" s="83"/>
    </row>
    <row r="1196" spans="10:10" x14ac:dyDescent="0.25">
      <c r="J1196" s="83"/>
    </row>
    <row r="1197" spans="10:10" x14ac:dyDescent="0.25">
      <c r="J1197" s="83"/>
    </row>
    <row r="1198" spans="10:10" x14ac:dyDescent="0.25">
      <c r="J1198" s="83"/>
    </row>
    <row r="1199" spans="10:10" x14ac:dyDescent="0.25">
      <c r="J1199" s="83"/>
    </row>
    <row r="1200" spans="10:10" x14ac:dyDescent="0.25">
      <c r="J1200" s="83"/>
    </row>
    <row r="1201" spans="10:10" x14ac:dyDescent="0.25">
      <c r="J1201" s="83"/>
    </row>
    <row r="1202" spans="10:10" x14ac:dyDescent="0.25">
      <c r="J1202" s="83"/>
    </row>
    <row r="1203" spans="10:10" x14ac:dyDescent="0.25">
      <c r="J1203" s="83"/>
    </row>
    <row r="1204" spans="10:10" x14ac:dyDescent="0.25">
      <c r="J1204" s="83"/>
    </row>
    <row r="1205" spans="10:10" x14ac:dyDescent="0.25">
      <c r="J1205" s="83"/>
    </row>
    <row r="1206" spans="10:10" x14ac:dyDescent="0.25">
      <c r="J1206" s="83"/>
    </row>
    <row r="1207" spans="10:10" x14ac:dyDescent="0.25">
      <c r="J1207" s="83"/>
    </row>
    <row r="1208" spans="10:10" x14ac:dyDescent="0.25">
      <c r="J1208" s="83"/>
    </row>
    <row r="1209" spans="10:10" x14ac:dyDescent="0.25">
      <c r="J1209" s="83"/>
    </row>
    <row r="1210" spans="10:10" x14ac:dyDescent="0.25">
      <c r="J1210" s="83"/>
    </row>
    <row r="1211" spans="10:10" x14ac:dyDescent="0.25">
      <c r="J1211" s="83"/>
    </row>
    <row r="1212" spans="10:10" x14ac:dyDescent="0.25">
      <c r="J1212" s="83"/>
    </row>
    <row r="1213" spans="10:10" x14ac:dyDescent="0.25">
      <c r="J1213" s="83"/>
    </row>
    <row r="1214" spans="10:10" x14ac:dyDescent="0.25">
      <c r="J1214" s="83"/>
    </row>
    <row r="1215" spans="10:10" x14ac:dyDescent="0.25">
      <c r="J1215" s="83"/>
    </row>
    <row r="1216" spans="10:10" x14ac:dyDescent="0.25">
      <c r="J1216" s="83"/>
    </row>
    <row r="1217" spans="10:10" x14ac:dyDescent="0.25">
      <c r="J1217" s="83"/>
    </row>
    <row r="1218" spans="10:10" x14ac:dyDescent="0.25">
      <c r="J1218" s="83"/>
    </row>
    <row r="1219" spans="10:10" x14ac:dyDescent="0.25">
      <c r="J1219" s="83"/>
    </row>
    <row r="1220" spans="10:10" x14ac:dyDescent="0.25">
      <c r="J1220" s="83"/>
    </row>
    <row r="1221" spans="10:10" x14ac:dyDescent="0.25">
      <c r="J1221" s="83"/>
    </row>
    <row r="1222" spans="10:10" x14ac:dyDescent="0.25">
      <c r="J1222" s="83"/>
    </row>
    <row r="1223" spans="10:10" x14ac:dyDescent="0.25">
      <c r="J1223" s="83"/>
    </row>
    <row r="1224" spans="10:10" x14ac:dyDescent="0.25">
      <c r="J1224" s="83"/>
    </row>
    <row r="1225" spans="10:10" x14ac:dyDescent="0.25">
      <c r="J1225" s="83"/>
    </row>
    <row r="1226" spans="10:10" x14ac:dyDescent="0.25">
      <c r="J1226" s="83"/>
    </row>
    <row r="1227" spans="10:10" x14ac:dyDescent="0.25">
      <c r="J1227" s="83"/>
    </row>
    <row r="1228" spans="10:10" x14ac:dyDescent="0.25">
      <c r="J1228" s="83"/>
    </row>
    <row r="1229" spans="10:10" x14ac:dyDescent="0.25">
      <c r="J1229" s="83"/>
    </row>
    <row r="1230" spans="10:10" x14ac:dyDescent="0.25">
      <c r="J1230" s="83"/>
    </row>
    <row r="1231" spans="10:10" x14ac:dyDescent="0.25">
      <c r="J1231" s="83"/>
    </row>
    <row r="1232" spans="10:10" x14ac:dyDescent="0.25">
      <c r="J1232" s="83"/>
    </row>
    <row r="1233" spans="10:10" x14ac:dyDescent="0.25">
      <c r="J1233" s="83"/>
    </row>
    <row r="1234" spans="10:10" x14ac:dyDescent="0.25">
      <c r="J1234" s="83"/>
    </row>
    <row r="1235" spans="10:10" x14ac:dyDescent="0.25">
      <c r="J1235" s="83"/>
    </row>
    <row r="1236" spans="10:10" x14ac:dyDescent="0.25">
      <c r="J1236" s="83"/>
    </row>
    <row r="1237" spans="10:10" x14ac:dyDescent="0.25">
      <c r="J1237" s="83"/>
    </row>
    <row r="1238" spans="10:10" x14ac:dyDescent="0.25">
      <c r="J1238" s="83"/>
    </row>
    <row r="1239" spans="10:10" x14ac:dyDescent="0.25">
      <c r="J1239" s="83"/>
    </row>
    <row r="1240" spans="10:10" x14ac:dyDescent="0.25">
      <c r="J1240" s="83"/>
    </row>
    <row r="1241" spans="10:10" x14ac:dyDescent="0.25">
      <c r="J1241" s="83"/>
    </row>
    <row r="1242" spans="10:10" x14ac:dyDescent="0.25">
      <c r="J1242" s="83"/>
    </row>
    <row r="1243" spans="10:10" x14ac:dyDescent="0.25">
      <c r="J1243" s="83"/>
    </row>
    <row r="1244" spans="10:10" x14ac:dyDescent="0.25">
      <c r="J1244" s="83"/>
    </row>
    <row r="1245" spans="10:10" x14ac:dyDescent="0.25">
      <c r="J1245" s="83"/>
    </row>
    <row r="1246" spans="10:10" x14ac:dyDescent="0.25">
      <c r="J1246" s="83"/>
    </row>
    <row r="1247" spans="10:10" x14ac:dyDescent="0.25">
      <c r="J1247" s="83"/>
    </row>
    <row r="1248" spans="10:10" x14ac:dyDescent="0.25">
      <c r="J1248" s="83"/>
    </row>
    <row r="1249" spans="10:10" x14ac:dyDescent="0.25">
      <c r="J1249" s="83"/>
    </row>
    <row r="1250" spans="10:10" x14ac:dyDescent="0.25">
      <c r="J1250" s="83"/>
    </row>
    <row r="1251" spans="10:10" x14ac:dyDescent="0.25">
      <c r="J1251" s="83"/>
    </row>
    <row r="1252" spans="10:10" x14ac:dyDescent="0.25">
      <c r="J1252" s="83"/>
    </row>
    <row r="1253" spans="10:10" x14ac:dyDescent="0.25">
      <c r="J1253" s="83"/>
    </row>
    <row r="1254" spans="10:10" x14ac:dyDescent="0.25">
      <c r="J1254" s="83"/>
    </row>
    <row r="1255" spans="10:10" x14ac:dyDescent="0.25">
      <c r="J1255" s="83"/>
    </row>
    <row r="1256" spans="10:10" x14ac:dyDescent="0.25">
      <c r="J1256" s="83"/>
    </row>
    <row r="1257" spans="10:10" x14ac:dyDescent="0.25">
      <c r="J1257" s="83"/>
    </row>
    <row r="1258" spans="10:10" x14ac:dyDescent="0.25">
      <c r="J1258" s="83"/>
    </row>
    <row r="1259" spans="10:10" x14ac:dyDescent="0.25">
      <c r="J1259" s="83"/>
    </row>
    <row r="1260" spans="10:10" x14ac:dyDescent="0.25">
      <c r="J1260" s="83"/>
    </row>
    <row r="1261" spans="10:10" x14ac:dyDescent="0.25">
      <c r="J1261" s="83"/>
    </row>
    <row r="1262" spans="10:10" x14ac:dyDescent="0.25">
      <c r="J1262" s="83"/>
    </row>
    <row r="1263" spans="10:10" x14ac:dyDescent="0.25">
      <c r="J1263" s="83"/>
    </row>
    <row r="1264" spans="10:10" x14ac:dyDescent="0.25">
      <c r="J1264" s="83"/>
    </row>
    <row r="1265" spans="10:10" x14ac:dyDescent="0.25">
      <c r="J1265" s="83"/>
    </row>
    <row r="1266" spans="10:10" x14ac:dyDescent="0.25">
      <c r="J1266" s="83"/>
    </row>
    <row r="1267" spans="10:10" x14ac:dyDescent="0.25">
      <c r="J1267" s="83"/>
    </row>
    <row r="1268" spans="10:10" x14ac:dyDescent="0.25">
      <c r="J1268" s="83"/>
    </row>
    <row r="1269" spans="10:10" x14ac:dyDescent="0.25">
      <c r="J1269" s="83"/>
    </row>
    <row r="1270" spans="10:10" x14ac:dyDescent="0.25">
      <c r="J1270" s="83"/>
    </row>
    <row r="1271" spans="10:10" x14ac:dyDescent="0.25">
      <c r="J1271" s="83"/>
    </row>
    <row r="1272" spans="10:10" x14ac:dyDescent="0.25">
      <c r="J1272" s="83"/>
    </row>
    <row r="1273" spans="10:10" x14ac:dyDescent="0.25">
      <c r="J1273" s="83"/>
    </row>
    <row r="1274" spans="10:10" x14ac:dyDescent="0.25">
      <c r="J1274" s="83"/>
    </row>
    <row r="1275" spans="10:10" x14ac:dyDescent="0.25">
      <c r="J1275" s="83"/>
    </row>
    <row r="1276" spans="10:10" x14ac:dyDescent="0.25">
      <c r="J1276" s="83"/>
    </row>
    <row r="1277" spans="10:10" x14ac:dyDescent="0.25">
      <c r="J1277" s="83"/>
    </row>
    <row r="1278" spans="10:10" x14ac:dyDescent="0.25">
      <c r="J1278" s="83"/>
    </row>
    <row r="1279" spans="10:10" x14ac:dyDescent="0.25">
      <c r="J1279" s="83"/>
    </row>
    <row r="1280" spans="10:10" x14ac:dyDescent="0.25">
      <c r="J1280" s="83"/>
    </row>
    <row r="1281" spans="10:10" x14ac:dyDescent="0.25">
      <c r="J1281" s="83"/>
    </row>
    <row r="1282" spans="10:10" x14ac:dyDescent="0.25">
      <c r="J1282" s="83"/>
    </row>
    <row r="1283" spans="10:10" x14ac:dyDescent="0.25">
      <c r="J1283" s="83"/>
    </row>
    <row r="1284" spans="10:10" x14ac:dyDescent="0.25">
      <c r="J1284" s="83"/>
    </row>
    <row r="1285" spans="10:10" x14ac:dyDescent="0.25">
      <c r="J1285" s="83"/>
    </row>
    <row r="1286" spans="10:10" x14ac:dyDescent="0.25">
      <c r="J1286" s="83"/>
    </row>
    <row r="1287" spans="10:10" x14ac:dyDescent="0.25">
      <c r="J1287" s="83"/>
    </row>
    <row r="1288" spans="10:10" x14ac:dyDescent="0.25">
      <c r="J1288" s="83"/>
    </row>
    <row r="1289" spans="10:10" x14ac:dyDescent="0.25">
      <c r="J1289" s="83"/>
    </row>
    <row r="1290" spans="10:10" x14ac:dyDescent="0.25">
      <c r="J1290" s="83"/>
    </row>
    <row r="1291" spans="10:10" x14ac:dyDescent="0.25">
      <c r="J1291" s="83"/>
    </row>
    <row r="1292" spans="10:10" x14ac:dyDescent="0.25">
      <c r="J1292" s="83"/>
    </row>
    <row r="1293" spans="10:10" x14ac:dyDescent="0.25">
      <c r="J1293" s="83"/>
    </row>
    <row r="1294" spans="10:10" x14ac:dyDescent="0.25">
      <c r="J1294" s="83"/>
    </row>
    <row r="1295" spans="10:10" x14ac:dyDescent="0.25">
      <c r="J1295" s="83"/>
    </row>
    <row r="1296" spans="10:10" x14ac:dyDescent="0.25">
      <c r="J1296" s="83"/>
    </row>
    <row r="1297" spans="10:10" x14ac:dyDescent="0.25">
      <c r="J1297" s="83"/>
    </row>
    <row r="1298" spans="10:10" x14ac:dyDescent="0.25">
      <c r="J1298" s="83"/>
    </row>
    <row r="1299" spans="10:10" x14ac:dyDescent="0.25">
      <c r="J1299" s="83"/>
    </row>
    <row r="1300" spans="10:10" x14ac:dyDescent="0.25">
      <c r="J1300" s="83"/>
    </row>
    <row r="1301" spans="10:10" x14ac:dyDescent="0.25">
      <c r="J1301" s="83"/>
    </row>
    <row r="1302" spans="10:10" x14ac:dyDescent="0.25">
      <c r="J1302" s="83"/>
    </row>
    <row r="1303" spans="10:10" x14ac:dyDescent="0.25">
      <c r="J1303" s="83"/>
    </row>
    <row r="1304" spans="10:10" x14ac:dyDescent="0.25">
      <c r="J1304" s="83"/>
    </row>
    <row r="1305" spans="10:10" x14ac:dyDescent="0.25">
      <c r="J1305" s="83"/>
    </row>
    <row r="1306" spans="10:10" x14ac:dyDescent="0.25">
      <c r="J1306" s="83"/>
    </row>
    <row r="1307" spans="10:10" x14ac:dyDescent="0.25">
      <c r="J1307" s="83"/>
    </row>
    <row r="1308" spans="10:10" x14ac:dyDescent="0.25">
      <c r="J1308" s="83"/>
    </row>
    <row r="1309" spans="10:10" x14ac:dyDescent="0.25">
      <c r="J1309" s="83"/>
    </row>
    <row r="1310" spans="10:10" x14ac:dyDescent="0.25">
      <c r="J1310" s="83"/>
    </row>
    <row r="1311" spans="10:10" x14ac:dyDescent="0.25">
      <c r="J1311" s="83"/>
    </row>
    <row r="1312" spans="10:10" x14ac:dyDescent="0.25">
      <c r="J1312" s="83"/>
    </row>
    <row r="1313" spans="10:10" x14ac:dyDescent="0.25">
      <c r="J1313" s="83"/>
    </row>
    <row r="1314" spans="10:10" x14ac:dyDescent="0.25">
      <c r="J1314" s="83"/>
    </row>
    <row r="1315" spans="10:10" x14ac:dyDescent="0.25">
      <c r="J1315" s="83"/>
    </row>
    <row r="1316" spans="10:10" x14ac:dyDescent="0.25">
      <c r="J1316" s="83"/>
    </row>
    <row r="1317" spans="10:10" x14ac:dyDescent="0.25">
      <c r="J1317" s="83"/>
    </row>
    <row r="1318" spans="10:10" x14ac:dyDescent="0.25">
      <c r="J1318" s="83"/>
    </row>
    <row r="1319" spans="10:10" x14ac:dyDescent="0.25">
      <c r="J1319" s="83"/>
    </row>
    <row r="1320" spans="10:10" x14ac:dyDescent="0.25">
      <c r="J1320" s="83"/>
    </row>
    <row r="1321" spans="10:10" x14ac:dyDescent="0.25">
      <c r="J1321" s="83"/>
    </row>
    <row r="1322" spans="10:10" x14ac:dyDescent="0.25">
      <c r="J1322" s="83"/>
    </row>
    <row r="1323" spans="10:10" x14ac:dyDescent="0.25">
      <c r="J1323" s="83"/>
    </row>
    <row r="1324" spans="10:10" x14ac:dyDescent="0.25">
      <c r="J1324" s="83"/>
    </row>
    <row r="1325" spans="10:10" x14ac:dyDescent="0.25">
      <c r="J1325" s="83"/>
    </row>
    <row r="1326" spans="10:10" x14ac:dyDescent="0.25">
      <c r="J1326" s="83"/>
    </row>
    <row r="1327" spans="10:10" x14ac:dyDescent="0.25">
      <c r="J1327" s="83"/>
    </row>
    <row r="1328" spans="10:10" x14ac:dyDescent="0.25">
      <c r="J1328" s="83"/>
    </row>
    <row r="1329" spans="10:10" x14ac:dyDescent="0.25">
      <c r="J1329" s="83"/>
    </row>
    <row r="1330" spans="10:10" x14ac:dyDescent="0.25">
      <c r="J1330" s="83"/>
    </row>
    <row r="1331" spans="10:10" x14ac:dyDescent="0.25">
      <c r="J1331" s="83"/>
    </row>
    <row r="1332" spans="10:10" x14ac:dyDescent="0.25">
      <c r="J1332" s="83"/>
    </row>
    <row r="1333" spans="10:10" x14ac:dyDescent="0.25">
      <c r="J1333" s="83"/>
    </row>
    <row r="1334" spans="10:10" x14ac:dyDescent="0.25">
      <c r="J1334" s="83"/>
    </row>
    <row r="1335" spans="10:10" x14ac:dyDescent="0.25">
      <c r="J1335" s="83"/>
    </row>
    <row r="1336" spans="10:10" x14ac:dyDescent="0.25">
      <c r="J1336" s="83"/>
    </row>
    <row r="1337" spans="10:10" x14ac:dyDescent="0.25">
      <c r="J1337" s="83"/>
    </row>
    <row r="1338" spans="10:10" x14ac:dyDescent="0.25">
      <c r="J1338" s="83"/>
    </row>
    <row r="1339" spans="10:10" x14ac:dyDescent="0.25">
      <c r="J1339" s="83"/>
    </row>
    <row r="1340" spans="10:10" x14ac:dyDescent="0.25">
      <c r="J1340" s="83"/>
    </row>
    <row r="1341" spans="10:10" x14ac:dyDescent="0.25">
      <c r="J1341" s="83"/>
    </row>
    <row r="1342" spans="10:10" x14ac:dyDescent="0.25">
      <c r="J1342" s="83"/>
    </row>
    <row r="1343" spans="10:10" x14ac:dyDescent="0.25">
      <c r="J1343" s="83"/>
    </row>
    <row r="1344" spans="10:10" x14ac:dyDescent="0.25">
      <c r="J1344" s="83"/>
    </row>
    <row r="1345" spans="10:10" x14ac:dyDescent="0.25">
      <c r="J1345" s="83"/>
    </row>
    <row r="1346" spans="10:10" x14ac:dyDescent="0.25">
      <c r="J1346" s="83"/>
    </row>
    <row r="1347" spans="10:10" x14ac:dyDescent="0.25">
      <c r="J1347" s="83"/>
    </row>
    <row r="1348" spans="10:10" x14ac:dyDescent="0.25">
      <c r="J1348" s="83"/>
    </row>
    <row r="1349" spans="10:10" x14ac:dyDescent="0.25">
      <c r="J1349" s="83"/>
    </row>
    <row r="1350" spans="10:10" x14ac:dyDescent="0.25">
      <c r="J1350" s="83"/>
    </row>
    <row r="1351" spans="10:10" x14ac:dyDescent="0.25">
      <c r="J1351" s="83"/>
    </row>
    <row r="1352" spans="10:10" x14ac:dyDescent="0.25">
      <c r="J1352" s="83"/>
    </row>
    <row r="1353" spans="10:10" x14ac:dyDescent="0.25">
      <c r="J1353" s="83"/>
    </row>
    <row r="1354" spans="10:10" x14ac:dyDescent="0.25">
      <c r="J1354" s="83"/>
    </row>
    <row r="1355" spans="10:10" x14ac:dyDescent="0.25">
      <c r="J1355" s="83"/>
    </row>
    <row r="1356" spans="10:10" x14ac:dyDescent="0.25">
      <c r="J1356" s="83"/>
    </row>
    <row r="1357" spans="10:10" x14ac:dyDescent="0.25">
      <c r="J1357" s="83"/>
    </row>
    <row r="1358" spans="10:10" x14ac:dyDescent="0.25">
      <c r="J1358" s="83"/>
    </row>
    <row r="1359" spans="10:10" x14ac:dyDescent="0.25">
      <c r="J1359" s="83"/>
    </row>
    <row r="1360" spans="10:10" x14ac:dyDescent="0.25">
      <c r="J1360" s="83"/>
    </row>
    <row r="1361" spans="10:10" x14ac:dyDescent="0.25">
      <c r="J1361" s="83"/>
    </row>
    <row r="1362" spans="10:10" x14ac:dyDescent="0.25">
      <c r="J1362" s="83"/>
    </row>
    <row r="1363" spans="10:10" x14ac:dyDescent="0.25">
      <c r="J1363" s="83"/>
    </row>
    <row r="1364" spans="10:10" x14ac:dyDescent="0.25">
      <c r="J1364" s="83"/>
    </row>
    <row r="1365" spans="10:10" x14ac:dyDescent="0.25">
      <c r="J1365" s="83"/>
    </row>
    <row r="1366" spans="10:10" x14ac:dyDescent="0.25">
      <c r="J1366" s="83"/>
    </row>
    <row r="1367" spans="10:10" x14ac:dyDescent="0.25">
      <c r="J1367" s="83"/>
    </row>
    <row r="1368" spans="10:10" x14ac:dyDescent="0.25">
      <c r="J1368" s="83"/>
    </row>
    <row r="1369" spans="10:10" x14ac:dyDescent="0.25">
      <c r="J1369" s="83"/>
    </row>
    <row r="1370" spans="10:10" x14ac:dyDescent="0.25">
      <c r="J1370" s="83"/>
    </row>
    <row r="1371" spans="10:10" x14ac:dyDescent="0.25">
      <c r="J1371" s="83"/>
    </row>
    <row r="1372" spans="10:10" x14ac:dyDescent="0.25">
      <c r="J1372" s="83"/>
    </row>
    <row r="1373" spans="10:10" x14ac:dyDescent="0.25">
      <c r="J1373" s="83"/>
    </row>
    <row r="1374" spans="10:10" x14ac:dyDescent="0.25">
      <c r="J1374" s="83"/>
    </row>
    <row r="1375" spans="10:10" x14ac:dyDescent="0.25">
      <c r="J1375" s="83"/>
    </row>
    <row r="1376" spans="10:10" x14ac:dyDescent="0.25">
      <c r="J1376" s="83"/>
    </row>
    <row r="1377" spans="10:10" x14ac:dyDescent="0.25">
      <c r="J1377" s="83"/>
    </row>
    <row r="1378" spans="10:10" x14ac:dyDescent="0.25">
      <c r="J1378" s="83"/>
    </row>
    <row r="1379" spans="10:10" x14ac:dyDescent="0.25">
      <c r="J1379" s="83"/>
    </row>
    <row r="1380" spans="10:10" x14ac:dyDescent="0.25">
      <c r="J1380" s="83"/>
    </row>
    <row r="1381" spans="10:10" x14ac:dyDescent="0.25">
      <c r="J1381" s="83"/>
    </row>
    <row r="1382" spans="10:10" x14ac:dyDescent="0.25">
      <c r="J1382" s="83"/>
    </row>
    <row r="1383" spans="10:10" x14ac:dyDescent="0.25">
      <c r="J1383" s="83"/>
    </row>
    <row r="1384" spans="10:10" x14ac:dyDescent="0.25">
      <c r="J1384" s="83"/>
    </row>
    <row r="1385" spans="10:10" x14ac:dyDescent="0.25">
      <c r="J1385" s="83"/>
    </row>
    <row r="1386" spans="10:10" x14ac:dyDescent="0.25">
      <c r="J1386" s="83"/>
    </row>
    <row r="1387" spans="10:10" x14ac:dyDescent="0.25">
      <c r="J1387" s="83"/>
    </row>
    <row r="1388" spans="10:10" x14ac:dyDescent="0.25">
      <c r="J1388" s="83"/>
    </row>
    <row r="1389" spans="10:10" x14ac:dyDescent="0.25">
      <c r="J1389" s="83"/>
    </row>
    <row r="1390" spans="10:10" x14ac:dyDescent="0.25">
      <c r="J1390" s="83"/>
    </row>
    <row r="1391" spans="10:10" x14ac:dyDescent="0.25">
      <c r="J1391" s="83"/>
    </row>
    <row r="1392" spans="10:10" x14ac:dyDescent="0.25">
      <c r="J1392" s="83"/>
    </row>
    <row r="1393" spans="10:10" x14ac:dyDescent="0.25">
      <c r="J1393" s="83"/>
    </row>
    <row r="1394" spans="10:10" x14ac:dyDescent="0.25">
      <c r="J1394" s="83"/>
    </row>
    <row r="1395" spans="10:10" x14ac:dyDescent="0.25">
      <c r="J1395" s="83"/>
    </row>
    <row r="1396" spans="10:10" x14ac:dyDescent="0.25">
      <c r="J1396" s="83"/>
    </row>
    <row r="1397" spans="10:10" x14ac:dyDescent="0.25">
      <c r="J1397" s="83"/>
    </row>
    <row r="1398" spans="10:10" x14ac:dyDescent="0.25">
      <c r="J1398" s="83"/>
    </row>
    <row r="1399" spans="10:10" x14ac:dyDescent="0.25">
      <c r="J1399" s="83"/>
    </row>
    <row r="1400" spans="10:10" x14ac:dyDescent="0.25">
      <c r="J1400" s="83"/>
    </row>
    <row r="1401" spans="10:10" x14ac:dyDescent="0.25">
      <c r="J1401" s="83"/>
    </row>
    <row r="1402" spans="10:10" x14ac:dyDescent="0.25">
      <c r="J1402" s="83"/>
    </row>
    <row r="1403" spans="10:10" x14ac:dyDescent="0.25">
      <c r="J1403" s="83"/>
    </row>
    <row r="1404" spans="10:10" x14ac:dyDescent="0.25">
      <c r="J1404" s="83"/>
    </row>
    <row r="1405" spans="10:10" x14ac:dyDescent="0.25">
      <c r="J1405" s="83"/>
    </row>
    <row r="1406" spans="10:10" x14ac:dyDescent="0.25">
      <c r="J1406" s="83"/>
    </row>
    <row r="1407" spans="10:10" x14ac:dyDescent="0.25">
      <c r="J1407" s="83"/>
    </row>
    <row r="1408" spans="10:10" x14ac:dyDescent="0.25">
      <c r="J1408" s="83"/>
    </row>
    <row r="1409" spans="10:10" x14ac:dyDescent="0.25">
      <c r="J1409" s="83"/>
    </row>
    <row r="1410" spans="10:10" x14ac:dyDescent="0.25">
      <c r="J1410" s="83"/>
    </row>
    <row r="1411" spans="10:10" x14ac:dyDescent="0.25">
      <c r="J1411" s="83"/>
    </row>
    <row r="1412" spans="10:10" x14ac:dyDescent="0.25">
      <c r="J1412" s="83"/>
    </row>
    <row r="1413" spans="10:10" x14ac:dyDescent="0.25">
      <c r="J1413" s="83"/>
    </row>
    <row r="1414" spans="10:10" x14ac:dyDescent="0.25">
      <c r="J1414" s="83"/>
    </row>
    <row r="1415" spans="10:10" x14ac:dyDescent="0.25">
      <c r="J1415" s="83"/>
    </row>
    <row r="1416" spans="10:10" x14ac:dyDescent="0.25">
      <c r="J1416" s="83"/>
    </row>
    <row r="1417" spans="10:10" x14ac:dyDescent="0.25">
      <c r="J1417" s="83"/>
    </row>
    <row r="1418" spans="10:10" x14ac:dyDescent="0.25">
      <c r="J1418" s="83"/>
    </row>
    <row r="1419" spans="10:10" x14ac:dyDescent="0.25">
      <c r="J1419" s="83"/>
    </row>
    <row r="1420" spans="10:10" x14ac:dyDescent="0.25">
      <c r="J1420" s="83"/>
    </row>
    <row r="1421" spans="10:10" x14ac:dyDescent="0.25">
      <c r="J1421" s="83"/>
    </row>
    <row r="1422" spans="10:10" x14ac:dyDescent="0.25">
      <c r="J1422" s="83"/>
    </row>
    <row r="1423" spans="10:10" x14ac:dyDescent="0.25">
      <c r="J1423" s="83"/>
    </row>
    <row r="1424" spans="10:10" x14ac:dyDescent="0.25">
      <c r="J1424" s="83"/>
    </row>
    <row r="1425" spans="10:10" x14ac:dyDescent="0.25">
      <c r="J1425" s="83"/>
    </row>
    <row r="1426" spans="10:10" x14ac:dyDescent="0.25">
      <c r="J1426" s="83"/>
    </row>
    <row r="1427" spans="10:10" x14ac:dyDescent="0.25">
      <c r="J1427" s="83"/>
    </row>
    <row r="1428" spans="10:10" x14ac:dyDescent="0.25">
      <c r="J1428" s="83"/>
    </row>
    <row r="1429" spans="10:10" x14ac:dyDescent="0.25">
      <c r="J1429" s="83"/>
    </row>
    <row r="1430" spans="10:10" x14ac:dyDescent="0.25">
      <c r="J1430" s="83"/>
    </row>
    <row r="1431" spans="10:10" x14ac:dyDescent="0.25">
      <c r="J1431" s="83"/>
    </row>
    <row r="1432" spans="10:10" x14ac:dyDescent="0.25">
      <c r="J1432" s="83"/>
    </row>
    <row r="1433" spans="10:10" x14ac:dyDescent="0.25">
      <c r="J1433" s="83"/>
    </row>
    <row r="1434" spans="10:10" x14ac:dyDescent="0.25">
      <c r="J1434" s="83"/>
    </row>
    <row r="1435" spans="10:10" x14ac:dyDescent="0.25">
      <c r="J1435" s="83"/>
    </row>
    <row r="1436" spans="10:10" x14ac:dyDescent="0.25">
      <c r="J1436" s="83"/>
    </row>
    <row r="1437" spans="10:10" x14ac:dyDescent="0.25">
      <c r="J1437" s="83"/>
    </row>
    <row r="1438" spans="10:10" x14ac:dyDescent="0.25">
      <c r="J1438" s="83"/>
    </row>
    <row r="1439" spans="10:10" x14ac:dyDescent="0.25">
      <c r="J1439" s="83"/>
    </row>
    <row r="1440" spans="10:10" x14ac:dyDescent="0.25">
      <c r="J1440" s="83"/>
    </row>
    <row r="1441" spans="10:10" x14ac:dyDescent="0.25">
      <c r="J1441" s="83"/>
    </row>
    <row r="1442" spans="10:10" x14ac:dyDescent="0.25">
      <c r="J1442" s="83"/>
    </row>
    <row r="1443" spans="10:10" x14ac:dyDescent="0.25">
      <c r="J1443" s="83"/>
    </row>
    <row r="1444" spans="10:10" x14ac:dyDescent="0.25">
      <c r="J1444" s="83"/>
    </row>
    <row r="1445" spans="10:10" x14ac:dyDescent="0.25">
      <c r="J1445" s="83"/>
    </row>
    <row r="1446" spans="10:10" x14ac:dyDescent="0.25">
      <c r="J1446" s="83"/>
    </row>
    <row r="1447" spans="10:10" x14ac:dyDescent="0.25">
      <c r="J1447" s="83"/>
    </row>
    <row r="1448" spans="10:10" x14ac:dyDescent="0.25">
      <c r="J1448" s="83"/>
    </row>
    <row r="1449" spans="10:10" x14ac:dyDescent="0.25">
      <c r="J1449" s="83"/>
    </row>
    <row r="1450" spans="10:10" x14ac:dyDescent="0.25">
      <c r="J1450" s="83"/>
    </row>
    <row r="1451" spans="10:10" x14ac:dyDescent="0.25">
      <c r="J1451" s="83"/>
    </row>
    <row r="1452" spans="10:10" x14ac:dyDescent="0.25">
      <c r="J1452" s="83"/>
    </row>
    <row r="1453" spans="10:10" x14ac:dyDescent="0.25">
      <c r="J1453" s="83"/>
    </row>
    <row r="1454" spans="10:10" x14ac:dyDescent="0.25">
      <c r="J1454" s="83"/>
    </row>
    <row r="1455" spans="10:10" x14ac:dyDescent="0.25">
      <c r="J1455" s="83"/>
    </row>
    <row r="1456" spans="10:10" x14ac:dyDescent="0.25">
      <c r="J1456" s="83"/>
    </row>
    <row r="1457" spans="10:10" x14ac:dyDescent="0.25">
      <c r="J1457" s="83"/>
    </row>
    <row r="1458" spans="10:10" x14ac:dyDescent="0.25">
      <c r="J1458" s="83"/>
    </row>
    <row r="1459" spans="10:10" x14ac:dyDescent="0.25">
      <c r="J1459" s="83"/>
    </row>
    <row r="1460" spans="10:10" x14ac:dyDescent="0.25">
      <c r="J1460" s="83"/>
    </row>
    <row r="1461" spans="10:10" x14ac:dyDescent="0.25">
      <c r="J1461" s="83"/>
    </row>
    <row r="1462" spans="10:10" x14ac:dyDescent="0.25">
      <c r="J1462" s="83"/>
    </row>
    <row r="1463" spans="10:10" x14ac:dyDescent="0.25">
      <c r="J1463" s="83"/>
    </row>
    <row r="1464" spans="10:10" x14ac:dyDescent="0.25">
      <c r="J1464" s="83"/>
    </row>
    <row r="1465" spans="10:10" x14ac:dyDescent="0.25">
      <c r="J1465" s="83"/>
    </row>
    <row r="1466" spans="10:10" x14ac:dyDescent="0.25">
      <c r="J1466" s="83"/>
    </row>
    <row r="1467" spans="10:10" x14ac:dyDescent="0.25">
      <c r="J1467" s="83"/>
    </row>
    <row r="1468" spans="10:10" x14ac:dyDescent="0.25">
      <c r="J1468" s="83"/>
    </row>
    <row r="1469" spans="10:10" x14ac:dyDescent="0.25">
      <c r="J1469" s="83"/>
    </row>
    <row r="1470" spans="10:10" x14ac:dyDescent="0.25">
      <c r="J1470" s="83"/>
    </row>
    <row r="1471" spans="10:10" x14ac:dyDescent="0.25">
      <c r="J1471" s="83"/>
    </row>
    <row r="1472" spans="10:10" x14ac:dyDescent="0.25">
      <c r="J1472" s="83"/>
    </row>
    <row r="1473" spans="10:10" x14ac:dyDescent="0.25">
      <c r="J1473" s="83"/>
    </row>
    <row r="1474" spans="10:10" x14ac:dyDescent="0.25">
      <c r="J1474" s="83"/>
    </row>
    <row r="1475" spans="10:10" x14ac:dyDescent="0.25">
      <c r="J1475" s="83"/>
    </row>
    <row r="1476" spans="10:10" x14ac:dyDescent="0.25">
      <c r="J1476" s="83"/>
    </row>
    <row r="1477" spans="10:10" x14ac:dyDescent="0.25">
      <c r="J1477" s="83"/>
    </row>
    <row r="1478" spans="10:10" x14ac:dyDescent="0.25">
      <c r="J1478" s="83"/>
    </row>
    <row r="1479" spans="10:10" x14ac:dyDescent="0.25">
      <c r="J1479" s="83"/>
    </row>
    <row r="1480" spans="10:10" x14ac:dyDescent="0.25">
      <c r="J1480" s="83"/>
    </row>
    <row r="1481" spans="10:10" x14ac:dyDescent="0.25">
      <c r="J1481" s="83"/>
    </row>
    <row r="1482" spans="10:10" x14ac:dyDescent="0.25">
      <c r="J1482" s="83"/>
    </row>
    <row r="1483" spans="10:10" x14ac:dyDescent="0.25">
      <c r="J1483" s="83"/>
    </row>
    <row r="1484" spans="10:10" x14ac:dyDescent="0.25">
      <c r="J1484" s="83"/>
    </row>
    <row r="1485" spans="10:10" x14ac:dyDescent="0.25">
      <c r="J1485" s="83"/>
    </row>
    <row r="1486" spans="10:10" x14ac:dyDescent="0.25">
      <c r="J1486" s="83"/>
    </row>
    <row r="1487" spans="10:10" x14ac:dyDescent="0.25">
      <c r="J1487" s="83"/>
    </row>
    <row r="1488" spans="10:10" x14ac:dyDescent="0.25">
      <c r="J1488" s="83"/>
    </row>
    <row r="1489" spans="10:10" x14ac:dyDescent="0.25">
      <c r="J1489" s="83"/>
    </row>
    <row r="1490" spans="10:10" x14ac:dyDescent="0.25">
      <c r="J1490" s="83"/>
    </row>
    <row r="1491" spans="10:10" x14ac:dyDescent="0.25">
      <c r="J1491" s="83"/>
    </row>
    <row r="1492" spans="10:10" x14ac:dyDescent="0.25">
      <c r="J1492" s="83"/>
    </row>
    <row r="1493" spans="10:10" x14ac:dyDescent="0.25">
      <c r="J1493" s="83"/>
    </row>
    <row r="1494" spans="10:10" x14ac:dyDescent="0.25">
      <c r="J1494" s="83"/>
    </row>
    <row r="1495" spans="10:10" x14ac:dyDescent="0.25">
      <c r="J1495" s="83"/>
    </row>
    <row r="1496" spans="10:10" x14ac:dyDescent="0.25">
      <c r="J1496" s="83"/>
    </row>
    <row r="1497" spans="10:10" x14ac:dyDescent="0.25">
      <c r="J1497" s="83"/>
    </row>
    <row r="1498" spans="10:10" x14ac:dyDescent="0.25">
      <c r="J1498" s="83"/>
    </row>
    <row r="1499" spans="10:10" x14ac:dyDescent="0.25">
      <c r="J1499" s="83"/>
    </row>
    <row r="1500" spans="10:10" x14ac:dyDescent="0.25">
      <c r="J1500" s="83"/>
    </row>
    <row r="1501" spans="10:10" x14ac:dyDescent="0.25">
      <c r="J1501" s="83"/>
    </row>
    <row r="1502" spans="10:10" x14ac:dyDescent="0.25">
      <c r="J1502" s="83"/>
    </row>
    <row r="1503" spans="10:10" x14ac:dyDescent="0.25">
      <c r="J1503" s="83"/>
    </row>
    <row r="1504" spans="10:10" x14ac:dyDescent="0.25">
      <c r="J1504" s="83"/>
    </row>
    <row r="1505" spans="10:10" x14ac:dyDescent="0.25">
      <c r="J1505" s="83"/>
    </row>
    <row r="1506" spans="10:10" x14ac:dyDescent="0.25">
      <c r="J1506" s="83"/>
    </row>
    <row r="1507" spans="10:10" x14ac:dyDescent="0.25">
      <c r="J1507" s="83"/>
    </row>
    <row r="1508" spans="10:10" x14ac:dyDescent="0.25">
      <c r="J1508" s="83"/>
    </row>
    <row r="1509" spans="10:10" x14ac:dyDescent="0.25">
      <c r="J1509" s="83"/>
    </row>
    <row r="1510" spans="10:10" x14ac:dyDescent="0.25">
      <c r="J1510" s="83"/>
    </row>
    <row r="1511" spans="10:10" x14ac:dyDescent="0.25">
      <c r="J1511" s="83"/>
    </row>
    <row r="1512" spans="10:10" x14ac:dyDescent="0.25">
      <c r="J1512" s="83"/>
    </row>
    <row r="1513" spans="10:10" x14ac:dyDescent="0.25">
      <c r="J1513" s="83"/>
    </row>
    <row r="1514" spans="10:10" x14ac:dyDescent="0.25">
      <c r="J1514" s="83"/>
    </row>
    <row r="1515" spans="10:10" x14ac:dyDescent="0.25">
      <c r="J1515" s="83"/>
    </row>
    <row r="1516" spans="10:10" x14ac:dyDescent="0.25">
      <c r="J1516" s="83"/>
    </row>
    <row r="1517" spans="10:10" x14ac:dyDescent="0.25">
      <c r="J1517" s="83"/>
    </row>
    <row r="1518" spans="10:10" x14ac:dyDescent="0.25">
      <c r="J1518" s="83"/>
    </row>
    <row r="1519" spans="10:10" x14ac:dyDescent="0.25">
      <c r="J1519" s="83"/>
    </row>
    <row r="1520" spans="10:10" x14ac:dyDescent="0.25">
      <c r="J1520" s="83"/>
    </row>
    <row r="1521" spans="10:10" x14ac:dyDescent="0.25">
      <c r="J1521" s="83"/>
    </row>
    <row r="1522" spans="10:10" x14ac:dyDescent="0.25">
      <c r="J1522" s="83"/>
    </row>
    <row r="1523" spans="10:10" x14ac:dyDescent="0.25">
      <c r="J1523" s="83"/>
    </row>
    <row r="1524" spans="10:10" x14ac:dyDescent="0.25">
      <c r="J1524" s="83"/>
    </row>
    <row r="1525" spans="10:10" x14ac:dyDescent="0.25">
      <c r="J1525" s="83"/>
    </row>
    <row r="1526" spans="10:10" x14ac:dyDescent="0.25">
      <c r="J1526" s="83"/>
    </row>
    <row r="1527" spans="10:10" x14ac:dyDescent="0.25">
      <c r="J1527" s="83"/>
    </row>
    <row r="1528" spans="10:10" x14ac:dyDescent="0.25">
      <c r="J1528" s="83"/>
    </row>
    <row r="1529" spans="10:10" x14ac:dyDescent="0.25">
      <c r="J1529" s="83"/>
    </row>
    <row r="1530" spans="10:10" x14ac:dyDescent="0.25">
      <c r="J1530" s="83"/>
    </row>
    <row r="1531" spans="10:10" x14ac:dyDescent="0.25">
      <c r="J1531" s="83"/>
    </row>
    <row r="1532" spans="10:10" x14ac:dyDescent="0.25">
      <c r="J1532" s="83"/>
    </row>
    <row r="1533" spans="10:10" x14ac:dyDescent="0.25">
      <c r="J1533" s="83"/>
    </row>
    <row r="1534" spans="10:10" x14ac:dyDescent="0.25">
      <c r="J1534" s="83"/>
    </row>
    <row r="1535" spans="10:10" x14ac:dyDescent="0.25">
      <c r="J1535" s="83"/>
    </row>
    <row r="1536" spans="10:10" x14ac:dyDescent="0.25">
      <c r="J1536" s="83"/>
    </row>
    <row r="1537" spans="10:10" x14ac:dyDescent="0.25">
      <c r="J1537" s="83"/>
    </row>
    <row r="1538" spans="10:10" x14ac:dyDescent="0.25">
      <c r="J1538" s="83"/>
    </row>
    <row r="1539" spans="10:10" x14ac:dyDescent="0.25">
      <c r="J1539" s="83"/>
    </row>
    <row r="1540" spans="10:10" x14ac:dyDescent="0.25">
      <c r="J1540" s="83"/>
    </row>
    <row r="1541" spans="10:10" x14ac:dyDescent="0.25">
      <c r="J1541" s="83"/>
    </row>
    <row r="1542" spans="10:10" x14ac:dyDescent="0.25">
      <c r="J1542" s="83"/>
    </row>
    <row r="1543" spans="10:10" x14ac:dyDescent="0.25">
      <c r="J1543" s="83"/>
    </row>
    <row r="1544" spans="10:10" x14ac:dyDescent="0.25">
      <c r="J1544" s="83"/>
    </row>
    <row r="1545" spans="10:10" x14ac:dyDescent="0.25">
      <c r="J1545" s="83"/>
    </row>
    <row r="1546" spans="10:10" x14ac:dyDescent="0.25">
      <c r="J1546" s="83"/>
    </row>
    <row r="1547" spans="10:10" x14ac:dyDescent="0.25">
      <c r="J1547" s="83"/>
    </row>
    <row r="1548" spans="10:10" x14ac:dyDescent="0.25">
      <c r="J1548" s="83"/>
    </row>
    <row r="1549" spans="10:10" x14ac:dyDescent="0.25">
      <c r="J1549" s="83"/>
    </row>
    <row r="1550" spans="10:10" x14ac:dyDescent="0.25">
      <c r="J1550" s="83"/>
    </row>
    <row r="1551" spans="10:10" x14ac:dyDescent="0.25">
      <c r="J1551" s="83"/>
    </row>
    <row r="1552" spans="10:10" x14ac:dyDescent="0.25">
      <c r="J1552" s="83"/>
    </row>
    <row r="1553" spans="10:10" x14ac:dyDescent="0.25">
      <c r="J1553" s="83"/>
    </row>
    <row r="1554" spans="10:10" x14ac:dyDescent="0.25">
      <c r="J1554" s="83"/>
    </row>
    <row r="1555" spans="10:10" x14ac:dyDescent="0.25">
      <c r="J1555" s="83"/>
    </row>
    <row r="1556" spans="10:10" x14ac:dyDescent="0.25">
      <c r="J1556" s="83"/>
    </row>
    <row r="1557" spans="10:10" x14ac:dyDescent="0.25">
      <c r="J1557" s="83"/>
    </row>
    <row r="1558" spans="10:10" x14ac:dyDescent="0.25">
      <c r="J1558" s="83"/>
    </row>
    <row r="1559" spans="10:10" x14ac:dyDescent="0.25">
      <c r="J1559" s="83"/>
    </row>
    <row r="1560" spans="10:10" x14ac:dyDescent="0.25">
      <c r="J1560" s="83"/>
    </row>
    <row r="1561" spans="10:10" x14ac:dyDescent="0.25">
      <c r="J1561" s="83"/>
    </row>
    <row r="1562" spans="10:10" x14ac:dyDescent="0.25">
      <c r="J1562" s="83"/>
    </row>
    <row r="1563" spans="10:10" x14ac:dyDescent="0.25">
      <c r="J1563" s="83"/>
    </row>
    <row r="1564" spans="10:10" x14ac:dyDescent="0.25">
      <c r="J1564" s="83"/>
    </row>
    <row r="1565" spans="10:10" x14ac:dyDescent="0.25">
      <c r="J1565" s="83"/>
    </row>
    <row r="1566" spans="10:10" x14ac:dyDescent="0.25">
      <c r="J1566" s="83"/>
    </row>
    <row r="1567" spans="10:10" x14ac:dyDescent="0.25">
      <c r="J1567" s="83"/>
    </row>
    <row r="1568" spans="10:10" x14ac:dyDescent="0.25">
      <c r="J1568" s="83"/>
    </row>
    <row r="1569" spans="10:10" x14ac:dyDescent="0.25">
      <c r="J1569" s="83"/>
    </row>
    <row r="1570" spans="10:10" x14ac:dyDescent="0.25">
      <c r="J1570" s="83"/>
    </row>
    <row r="1571" spans="10:10" x14ac:dyDescent="0.25">
      <c r="J1571" s="83"/>
    </row>
    <row r="1572" spans="10:10" x14ac:dyDescent="0.25">
      <c r="J1572" s="83"/>
    </row>
    <row r="1573" spans="10:10" x14ac:dyDescent="0.25">
      <c r="J1573" s="83"/>
    </row>
    <row r="1574" spans="10:10" x14ac:dyDescent="0.25">
      <c r="J1574" s="83"/>
    </row>
    <row r="1575" spans="10:10" x14ac:dyDescent="0.25">
      <c r="J1575" s="83"/>
    </row>
    <row r="1576" spans="10:10" x14ac:dyDescent="0.25">
      <c r="J1576" s="83"/>
    </row>
    <row r="1577" spans="10:10" x14ac:dyDescent="0.25">
      <c r="J1577" s="83"/>
    </row>
    <row r="1578" spans="10:10" x14ac:dyDescent="0.25">
      <c r="J1578" s="83"/>
    </row>
    <row r="1579" spans="10:10" x14ac:dyDescent="0.25">
      <c r="J1579" s="83"/>
    </row>
    <row r="1580" spans="10:10" x14ac:dyDescent="0.25">
      <c r="J1580" s="83"/>
    </row>
    <row r="1581" spans="10:10" x14ac:dyDescent="0.25">
      <c r="J1581" s="83"/>
    </row>
    <row r="1582" spans="10:10" x14ac:dyDescent="0.25">
      <c r="J1582" s="83"/>
    </row>
    <row r="1583" spans="10:10" x14ac:dyDescent="0.25">
      <c r="J1583" s="83"/>
    </row>
    <row r="1584" spans="10:10" x14ac:dyDescent="0.25">
      <c r="J1584" s="83"/>
    </row>
    <row r="1585" spans="10:10" x14ac:dyDescent="0.25">
      <c r="J1585" s="83"/>
    </row>
    <row r="1586" spans="10:10" x14ac:dyDescent="0.25">
      <c r="J1586" s="83"/>
    </row>
    <row r="1587" spans="10:10" x14ac:dyDescent="0.25">
      <c r="J1587" s="83"/>
    </row>
    <row r="1588" spans="10:10" x14ac:dyDescent="0.25">
      <c r="J1588" s="83"/>
    </row>
    <row r="1589" spans="10:10" x14ac:dyDescent="0.25">
      <c r="J1589" s="83"/>
    </row>
    <row r="1590" spans="10:10" x14ac:dyDescent="0.25">
      <c r="J1590" s="83"/>
    </row>
    <row r="1591" spans="10:10" x14ac:dyDescent="0.25">
      <c r="J1591" s="83"/>
    </row>
    <row r="1592" spans="10:10" x14ac:dyDescent="0.25">
      <c r="J1592" s="83"/>
    </row>
    <row r="1593" spans="10:10" x14ac:dyDescent="0.25">
      <c r="J1593" s="83"/>
    </row>
    <row r="1594" spans="10:10" x14ac:dyDescent="0.25">
      <c r="J1594" s="83"/>
    </row>
    <row r="1595" spans="10:10" x14ac:dyDescent="0.25">
      <c r="J1595" s="83"/>
    </row>
    <row r="1596" spans="10:10" x14ac:dyDescent="0.25">
      <c r="J1596" s="83"/>
    </row>
    <row r="1597" spans="10:10" x14ac:dyDescent="0.25">
      <c r="J1597" s="83"/>
    </row>
    <row r="1598" spans="10:10" x14ac:dyDescent="0.25">
      <c r="J1598" s="83"/>
    </row>
    <row r="1599" spans="10:10" x14ac:dyDescent="0.25">
      <c r="J1599" s="83"/>
    </row>
    <row r="1600" spans="10:10" x14ac:dyDescent="0.25">
      <c r="J1600" s="83"/>
    </row>
    <row r="1601" spans="10:10" x14ac:dyDescent="0.25">
      <c r="J1601" s="83"/>
    </row>
    <row r="1602" spans="10:10" x14ac:dyDescent="0.25">
      <c r="J1602" s="83"/>
    </row>
    <row r="1603" spans="10:10" x14ac:dyDescent="0.25">
      <c r="J1603" s="83"/>
    </row>
    <row r="1604" spans="10:10" x14ac:dyDescent="0.25">
      <c r="J1604" s="83"/>
    </row>
    <row r="1605" spans="10:10" x14ac:dyDescent="0.25">
      <c r="J1605" s="83"/>
    </row>
    <row r="1606" spans="10:10" x14ac:dyDescent="0.25">
      <c r="J1606" s="83"/>
    </row>
    <row r="1607" spans="10:10" x14ac:dyDescent="0.25">
      <c r="J1607" s="83"/>
    </row>
    <row r="1608" spans="10:10" x14ac:dyDescent="0.25">
      <c r="J1608" s="83"/>
    </row>
    <row r="1609" spans="10:10" x14ac:dyDescent="0.25">
      <c r="J1609" s="83"/>
    </row>
    <row r="1610" spans="10:10" x14ac:dyDescent="0.25">
      <c r="J1610" s="83"/>
    </row>
    <row r="1611" spans="10:10" x14ac:dyDescent="0.25">
      <c r="J1611" s="83"/>
    </row>
    <row r="1612" spans="10:10" x14ac:dyDescent="0.25">
      <c r="J1612" s="83"/>
    </row>
    <row r="1613" spans="10:10" x14ac:dyDescent="0.25">
      <c r="J1613" s="83"/>
    </row>
    <row r="1614" spans="10:10" x14ac:dyDescent="0.25">
      <c r="J1614" s="83"/>
    </row>
    <row r="1615" spans="10:10" x14ac:dyDescent="0.25">
      <c r="J1615" s="83"/>
    </row>
    <row r="1616" spans="10:10" x14ac:dyDescent="0.25">
      <c r="J1616" s="83"/>
    </row>
    <row r="1617" spans="10:10" x14ac:dyDescent="0.25">
      <c r="J1617" s="83"/>
    </row>
    <row r="1618" spans="10:10" x14ac:dyDescent="0.25">
      <c r="J1618" s="83"/>
    </row>
    <row r="1619" spans="10:10" x14ac:dyDescent="0.25">
      <c r="J1619" s="83"/>
    </row>
    <row r="1620" spans="10:10" x14ac:dyDescent="0.25">
      <c r="J1620" s="83"/>
    </row>
    <row r="1621" spans="10:10" x14ac:dyDescent="0.25">
      <c r="J1621" s="83"/>
    </row>
    <row r="1622" spans="10:10" x14ac:dyDescent="0.25">
      <c r="J1622" s="83"/>
    </row>
    <row r="1623" spans="10:10" x14ac:dyDescent="0.25">
      <c r="J1623" s="83"/>
    </row>
    <row r="1624" spans="10:10" x14ac:dyDescent="0.25">
      <c r="J1624" s="83"/>
    </row>
    <row r="1625" spans="10:10" x14ac:dyDescent="0.25">
      <c r="J1625" s="83"/>
    </row>
    <row r="1626" spans="10:10" x14ac:dyDescent="0.25">
      <c r="J1626" s="83"/>
    </row>
    <row r="1627" spans="10:10" x14ac:dyDescent="0.25">
      <c r="J1627" s="83"/>
    </row>
    <row r="1628" spans="10:10" x14ac:dyDescent="0.25">
      <c r="J1628" s="83"/>
    </row>
    <row r="1629" spans="10:10" x14ac:dyDescent="0.25">
      <c r="J1629" s="83"/>
    </row>
    <row r="1630" spans="10:10" x14ac:dyDescent="0.25">
      <c r="J1630" s="83"/>
    </row>
    <row r="1631" spans="10:10" x14ac:dyDescent="0.25">
      <c r="J1631" s="83"/>
    </row>
    <row r="1632" spans="10:10" x14ac:dyDescent="0.25">
      <c r="J1632" s="83"/>
    </row>
    <row r="1633" spans="10:10" x14ac:dyDescent="0.25">
      <c r="J1633" s="83"/>
    </row>
    <row r="1634" spans="10:10" x14ac:dyDescent="0.25">
      <c r="J1634" s="83"/>
    </row>
    <row r="1635" spans="10:10" x14ac:dyDescent="0.25">
      <c r="J1635" s="83"/>
    </row>
    <row r="1636" spans="10:10" x14ac:dyDescent="0.25">
      <c r="J1636" s="83"/>
    </row>
    <row r="1637" spans="10:10" x14ac:dyDescent="0.25">
      <c r="J1637" s="83"/>
    </row>
    <row r="1638" spans="10:10" x14ac:dyDescent="0.25">
      <c r="J1638" s="83"/>
    </row>
    <row r="1639" spans="10:10" x14ac:dyDescent="0.25">
      <c r="J1639" s="83"/>
    </row>
    <row r="1640" spans="10:10" x14ac:dyDescent="0.25">
      <c r="J1640" s="83"/>
    </row>
    <row r="1641" spans="10:10" x14ac:dyDescent="0.25">
      <c r="J1641" s="83"/>
    </row>
    <row r="1642" spans="10:10" x14ac:dyDescent="0.25">
      <c r="J1642" s="83"/>
    </row>
    <row r="1643" spans="10:10" x14ac:dyDescent="0.25">
      <c r="J1643" s="83"/>
    </row>
    <row r="1644" spans="10:10" x14ac:dyDescent="0.25">
      <c r="J1644" s="83"/>
    </row>
    <row r="1645" spans="10:10" x14ac:dyDescent="0.25">
      <c r="J1645" s="83"/>
    </row>
    <row r="1646" spans="10:10" x14ac:dyDescent="0.25">
      <c r="J1646" s="83"/>
    </row>
    <row r="1647" spans="10:10" x14ac:dyDescent="0.25">
      <c r="J1647" s="83"/>
    </row>
    <row r="1648" spans="10:10" x14ac:dyDescent="0.25">
      <c r="J1648" s="83"/>
    </row>
    <row r="1649" spans="10:10" x14ac:dyDescent="0.25">
      <c r="J1649" s="83"/>
    </row>
    <row r="1650" spans="10:10" x14ac:dyDescent="0.25">
      <c r="J1650" s="83"/>
    </row>
    <row r="1651" spans="10:10" x14ac:dyDescent="0.25">
      <c r="J1651" s="83"/>
    </row>
    <row r="1652" spans="10:10" x14ac:dyDescent="0.25">
      <c r="J1652" s="83"/>
    </row>
    <row r="1653" spans="10:10" x14ac:dyDescent="0.25">
      <c r="J1653" s="83"/>
    </row>
    <row r="1654" spans="10:10" x14ac:dyDescent="0.25">
      <c r="J1654" s="83"/>
    </row>
    <row r="1655" spans="10:10" x14ac:dyDescent="0.25">
      <c r="J1655" s="83"/>
    </row>
    <row r="1656" spans="10:10" x14ac:dyDescent="0.25">
      <c r="J1656" s="83"/>
    </row>
    <row r="1657" spans="10:10" x14ac:dyDescent="0.25">
      <c r="J1657" s="83"/>
    </row>
    <row r="1658" spans="10:10" x14ac:dyDescent="0.25">
      <c r="J1658" s="83"/>
    </row>
    <row r="1659" spans="10:10" x14ac:dyDescent="0.25">
      <c r="J1659" s="83"/>
    </row>
    <row r="1660" spans="10:10" x14ac:dyDescent="0.25">
      <c r="J1660" s="83"/>
    </row>
    <row r="1661" spans="10:10" x14ac:dyDescent="0.25">
      <c r="J1661" s="83"/>
    </row>
    <row r="1662" spans="10:10" x14ac:dyDescent="0.25">
      <c r="J1662" s="83"/>
    </row>
    <row r="1663" spans="10:10" x14ac:dyDescent="0.25">
      <c r="J1663" s="83"/>
    </row>
    <row r="1664" spans="10:10" x14ac:dyDescent="0.25">
      <c r="J1664" s="83"/>
    </row>
    <row r="1665" spans="10:10" x14ac:dyDescent="0.25">
      <c r="J1665" s="83"/>
    </row>
    <row r="1666" spans="10:10" x14ac:dyDescent="0.25">
      <c r="J1666" s="83"/>
    </row>
    <row r="1667" spans="10:10" x14ac:dyDescent="0.25">
      <c r="J1667" s="83"/>
    </row>
    <row r="1668" spans="10:10" x14ac:dyDescent="0.25">
      <c r="J1668" s="83"/>
    </row>
    <row r="1669" spans="10:10" x14ac:dyDescent="0.25">
      <c r="J1669" s="83"/>
    </row>
    <row r="1670" spans="10:10" x14ac:dyDescent="0.25">
      <c r="J1670" s="83"/>
    </row>
    <row r="1671" spans="10:10" x14ac:dyDescent="0.25">
      <c r="J1671" s="83"/>
    </row>
    <row r="1672" spans="10:10" x14ac:dyDescent="0.25">
      <c r="J1672" s="83"/>
    </row>
    <row r="1673" spans="10:10" x14ac:dyDescent="0.25">
      <c r="J1673" s="83"/>
    </row>
    <row r="1674" spans="10:10" x14ac:dyDescent="0.25">
      <c r="J1674" s="83"/>
    </row>
    <row r="1675" spans="10:10" x14ac:dyDescent="0.25">
      <c r="J1675" s="83"/>
    </row>
    <row r="1676" spans="10:10" x14ac:dyDescent="0.25">
      <c r="J1676" s="83"/>
    </row>
    <row r="1677" spans="10:10" x14ac:dyDescent="0.25">
      <c r="J1677" s="83"/>
    </row>
    <row r="1678" spans="10:10" x14ac:dyDescent="0.25">
      <c r="J1678" s="83"/>
    </row>
    <row r="1679" spans="10:10" x14ac:dyDescent="0.25">
      <c r="J1679" s="83"/>
    </row>
    <row r="1680" spans="10:10" x14ac:dyDescent="0.25">
      <c r="J1680" s="83"/>
    </row>
    <row r="1681" spans="10:10" x14ac:dyDescent="0.25">
      <c r="J1681" s="83"/>
    </row>
    <row r="1682" spans="10:10" x14ac:dyDescent="0.25">
      <c r="J1682" s="83"/>
    </row>
    <row r="1683" spans="10:10" x14ac:dyDescent="0.25">
      <c r="J1683" s="83"/>
    </row>
    <row r="1684" spans="10:10" x14ac:dyDescent="0.25">
      <c r="J1684" s="83"/>
    </row>
    <row r="1685" spans="10:10" x14ac:dyDescent="0.25">
      <c r="J1685" s="83"/>
    </row>
    <row r="1686" spans="10:10" x14ac:dyDescent="0.25">
      <c r="J1686" s="83"/>
    </row>
    <row r="1687" spans="10:10" x14ac:dyDescent="0.25">
      <c r="J1687" s="83"/>
    </row>
    <row r="1688" spans="10:10" x14ac:dyDescent="0.25">
      <c r="J1688" s="83"/>
    </row>
    <row r="1689" spans="10:10" x14ac:dyDescent="0.25">
      <c r="J1689" s="83"/>
    </row>
    <row r="1690" spans="10:10" x14ac:dyDescent="0.25">
      <c r="J1690" s="83"/>
    </row>
    <row r="1691" spans="10:10" x14ac:dyDescent="0.25">
      <c r="J1691" s="83"/>
    </row>
    <row r="1692" spans="10:10" x14ac:dyDescent="0.25">
      <c r="J1692" s="83"/>
    </row>
    <row r="1693" spans="10:10" x14ac:dyDescent="0.25">
      <c r="J1693" s="83"/>
    </row>
    <row r="1694" spans="10:10" x14ac:dyDescent="0.25">
      <c r="J1694" s="83"/>
    </row>
    <row r="1695" spans="10:10" x14ac:dyDescent="0.25">
      <c r="J1695" s="83"/>
    </row>
    <row r="1696" spans="10:10" x14ac:dyDescent="0.25">
      <c r="J1696" s="83"/>
    </row>
    <row r="1697" spans="10:10" x14ac:dyDescent="0.25">
      <c r="J1697" s="83"/>
    </row>
    <row r="1698" spans="10:10" x14ac:dyDescent="0.25">
      <c r="J1698" s="83"/>
    </row>
    <row r="1699" spans="10:10" x14ac:dyDescent="0.25">
      <c r="J1699" s="83"/>
    </row>
    <row r="1700" spans="10:10" x14ac:dyDescent="0.25">
      <c r="J1700" s="83"/>
    </row>
    <row r="1701" spans="10:10" x14ac:dyDescent="0.25">
      <c r="J1701" s="83"/>
    </row>
    <row r="1702" spans="10:10" x14ac:dyDescent="0.25">
      <c r="J1702" s="83"/>
    </row>
    <row r="1703" spans="10:10" x14ac:dyDescent="0.25">
      <c r="J1703" s="83"/>
    </row>
    <row r="1704" spans="10:10" x14ac:dyDescent="0.25">
      <c r="J1704" s="83"/>
    </row>
    <row r="1705" spans="10:10" x14ac:dyDescent="0.25">
      <c r="J1705" s="83"/>
    </row>
    <row r="1706" spans="10:10" x14ac:dyDescent="0.25">
      <c r="J1706" s="83"/>
    </row>
    <row r="1707" spans="10:10" x14ac:dyDescent="0.25">
      <c r="J1707" s="83"/>
    </row>
    <row r="1708" spans="10:10" x14ac:dyDescent="0.25">
      <c r="J1708" s="83"/>
    </row>
    <row r="1709" spans="10:10" x14ac:dyDescent="0.25">
      <c r="J1709" s="83"/>
    </row>
    <row r="1710" spans="10:10" x14ac:dyDescent="0.25">
      <c r="J1710" s="83"/>
    </row>
    <row r="1711" spans="10:10" x14ac:dyDescent="0.25">
      <c r="J1711" s="83"/>
    </row>
    <row r="1712" spans="10:10" x14ac:dyDescent="0.25">
      <c r="J1712" s="83"/>
    </row>
    <row r="1713" spans="10:10" x14ac:dyDescent="0.25">
      <c r="J1713" s="83"/>
    </row>
    <row r="1714" spans="10:10" x14ac:dyDescent="0.25">
      <c r="J1714" s="83"/>
    </row>
    <row r="1715" spans="10:10" x14ac:dyDescent="0.25">
      <c r="J1715" s="83"/>
    </row>
    <row r="1716" spans="10:10" x14ac:dyDescent="0.25">
      <c r="J1716" s="83"/>
    </row>
    <row r="1717" spans="10:10" x14ac:dyDescent="0.25">
      <c r="J1717" s="83"/>
    </row>
    <row r="1718" spans="10:10" x14ac:dyDescent="0.25">
      <c r="J1718" s="83"/>
    </row>
    <row r="1719" spans="10:10" x14ac:dyDescent="0.25">
      <c r="J1719" s="83"/>
    </row>
    <row r="1720" spans="10:10" x14ac:dyDescent="0.25">
      <c r="J1720" s="83"/>
    </row>
    <row r="1721" spans="10:10" x14ac:dyDescent="0.25">
      <c r="J1721" s="83"/>
    </row>
    <row r="1722" spans="10:10" x14ac:dyDescent="0.25">
      <c r="J1722" s="83"/>
    </row>
    <row r="1723" spans="10:10" x14ac:dyDescent="0.25">
      <c r="J1723" s="83"/>
    </row>
    <row r="1724" spans="10:10" x14ac:dyDescent="0.25">
      <c r="J1724" s="83"/>
    </row>
    <row r="1725" spans="10:10" x14ac:dyDescent="0.25">
      <c r="J1725" s="83"/>
    </row>
    <row r="1726" spans="10:10" x14ac:dyDescent="0.25">
      <c r="J1726" s="83"/>
    </row>
    <row r="1727" spans="10:10" x14ac:dyDescent="0.25">
      <c r="J1727" s="83"/>
    </row>
    <row r="1728" spans="10:10" x14ac:dyDescent="0.25">
      <c r="J1728" s="83"/>
    </row>
    <row r="1729" spans="10:10" x14ac:dyDescent="0.25">
      <c r="J1729" s="83"/>
    </row>
    <row r="1730" spans="10:10" x14ac:dyDescent="0.25">
      <c r="J1730" s="83"/>
    </row>
    <row r="1731" spans="10:10" x14ac:dyDescent="0.25">
      <c r="J1731" s="83"/>
    </row>
    <row r="1732" spans="10:10" x14ac:dyDescent="0.25">
      <c r="J1732" s="83"/>
    </row>
    <row r="1733" spans="10:10" x14ac:dyDescent="0.25">
      <c r="J1733" s="83"/>
    </row>
    <row r="1734" spans="10:10" x14ac:dyDescent="0.25">
      <c r="J1734" s="83"/>
    </row>
    <row r="1735" spans="10:10" x14ac:dyDescent="0.25">
      <c r="J1735" s="83"/>
    </row>
    <row r="1736" spans="10:10" x14ac:dyDescent="0.25">
      <c r="J1736" s="83"/>
    </row>
    <row r="1737" spans="10:10" x14ac:dyDescent="0.25">
      <c r="J1737" s="83"/>
    </row>
    <row r="1738" spans="10:10" x14ac:dyDescent="0.25">
      <c r="J1738" s="83"/>
    </row>
    <row r="1739" spans="10:10" x14ac:dyDescent="0.25">
      <c r="J1739" s="83"/>
    </row>
    <row r="1740" spans="10:10" x14ac:dyDescent="0.25">
      <c r="J1740" s="83"/>
    </row>
    <row r="1741" spans="10:10" x14ac:dyDescent="0.25">
      <c r="J1741" s="83"/>
    </row>
    <row r="1742" spans="10:10" x14ac:dyDescent="0.25">
      <c r="J1742" s="83"/>
    </row>
    <row r="1743" spans="10:10" x14ac:dyDescent="0.25">
      <c r="J1743" s="83"/>
    </row>
    <row r="1744" spans="10:10" x14ac:dyDescent="0.25">
      <c r="J1744" s="83"/>
    </row>
    <row r="1745" spans="10:10" x14ac:dyDescent="0.25">
      <c r="J1745" s="83"/>
    </row>
    <row r="1746" spans="10:10" x14ac:dyDescent="0.25">
      <c r="J1746" s="83"/>
    </row>
    <row r="1747" spans="10:10" x14ac:dyDescent="0.25">
      <c r="J1747" s="83"/>
    </row>
    <row r="1748" spans="10:10" x14ac:dyDescent="0.25">
      <c r="J1748" s="83"/>
    </row>
    <row r="1749" spans="10:10" x14ac:dyDescent="0.25">
      <c r="J1749" s="83"/>
    </row>
    <row r="1750" spans="10:10" x14ac:dyDescent="0.25">
      <c r="J1750" s="83"/>
    </row>
    <row r="1751" spans="10:10" x14ac:dyDescent="0.25">
      <c r="J1751" s="83"/>
    </row>
    <row r="1752" spans="10:10" x14ac:dyDescent="0.25">
      <c r="J1752" s="83"/>
    </row>
    <row r="1753" spans="10:10" x14ac:dyDescent="0.25">
      <c r="J1753" s="83"/>
    </row>
    <row r="1754" spans="10:10" x14ac:dyDescent="0.25">
      <c r="J1754" s="83"/>
    </row>
    <row r="1755" spans="10:10" x14ac:dyDescent="0.25">
      <c r="J1755" s="83"/>
    </row>
    <row r="1756" spans="10:10" x14ac:dyDescent="0.25">
      <c r="J1756" s="83"/>
    </row>
    <row r="1757" spans="10:10" x14ac:dyDescent="0.25">
      <c r="J1757" s="83"/>
    </row>
    <row r="1758" spans="10:10" x14ac:dyDescent="0.25">
      <c r="J1758" s="83"/>
    </row>
    <row r="1759" spans="10:10" x14ac:dyDescent="0.25">
      <c r="J1759" s="83"/>
    </row>
    <row r="1760" spans="10:10" x14ac:dyDescent="0.25">
      <c r="J1760" s="83"/>
    </row>
    <row r="1761" spans="10:10" x14ac:dyDescent="0.25">
      <c r="J1761" s="83"/>
    </row>
    <row r="1762" spans="10:10" x14ac:dyDescent="0.25">
      <c r="J1762" s="83"/>
    </row>
    <row r="1763" spans="10:10" x14ac:dyDescent="0.25">
      <c r="J1763" s="83"/>
    </row>
    <row r="1764" spans="10:10" x14ac:dyDescent="0.25">
      <c r="J1764" s="83"/>
    </row>
    <row r="1765" spans="10:10" x14ac:dyDescent="0.25">
      <c r="J1765" s="83"/>
    </row>
    <row r="1766" spans="10:10" x14ac:dyDescent="0.25">
      <c r="J1766" s="83"/>
    </row>
    <row r="1767" spans="10:10" x14ac:dyDescent="0.25">
      <c r="J1767" s="83"/>
    </row>
    <row r="1768" spans="10:10" x14ac:dyDescent="0.25">
      <c r="J1768" s="83"/>
    </row>
    <row r="1769" spans="10:10" x14ac:dyDescent="0.25">
      <c r="J1769" s="83"/>
    </row>
    <row r="1770" spans="10:10" x14ac:dyDescent="0.25">
      <c r="J1770" s="83"/>
    </row>
    <row r="1771" spans="10:10" x14ac:dyDescent="0.25">
      <c r="J1771" s="83"/>
    </row>
    <row r="1772" spans="10:10" x14ac:dyDescent="0.25">
      <c r="J1772" s="83"/>
    </row>
    <row r="1773" spans="10:10" x14ac:dyDescent="0.25">
      <c r="J1773" s="83"/>
    </row>
    <row r="1774" spans="10:10" x14ac:dyDescent="0.25">
      <c r="J1774" s="83"/>
    </row>
    <row r="1775" spans="10:10" x14ac:dyDescent="0.25">
      <c r="J1775" s="83"/>
    </row>
    <row r="1776" spans="10:10" x14ac:dyDescent="0.25">
      <c r="J1776" s="83"/>
    </row>
    <row r="1777" spans="10:10" x14ac:dyDescent="0.25">
      <c r="J1777" s="83"/>
    </row>
    <row r="1778" spans="10:10" x14ac:dyDescent="0.25">
      <c r="J1778" s="83"/>
    </row>
    <row r="1779" spans="10:10" x14ac:dyDescent="0.25">
      <c r="J1779" s="83"/>
    </row>
    <row r="1780" spans="10:10" x14ac:dyDescent="0.25">
      <c r="J1780" s="83"/>
    </row>
    <row r="1781" spans="10:10" x14ac:dyDescent="0.25">
      <c r="J1781" s="83"/>
    </row>
    <row r="1782" spans="10:10" x14ac:dyDescent="0.25">
      <c r="J1782" s="83"/>
    </row>
    <row r="1783" spans="10:10" x14ac:dyDescent="0.25">
      <c r="J1783" s="83"/>
    </row>
    <row r="1784" spans="10:10" x14ac:dyDescent="0.25">
      <c r="J1784" s="83"/>
    </row>
    <row r="1785" spans="10:10" x14ac:dyDescent="0.25">
      <c r="J1785" s="83"/>
    </row>
    <row r="1786" spans="10:10" x14ac:dyDescent="0.25">
      <c r="J1786" s="83"/>
    </row>
    <row r="1787" spans="10:10" x14ac:dyDescent="0.25">
      <c r="J1787" s="83"/>
    </row>
    <row r="1788" spans="10:10" x14ac:dyDescent="0.25">
      <c r="J1788" s="83"/>
    </row>
    <row r="1789" spans="10:10" x14ac:dyDescent="0.25">
      <c r="J1789" s="83"/>
    </row>
    <row r="1790" spans="10:10" x14ac:dyDescent="0.25">
      <c r="J1790" s="83"/>
    </row>
    <row r="1791" spans="10:10" x14ac:dyDescent="0.25">
      <c r="J1791" s="83"/>
    </row>
    <row r="1792" spans="10:10" x14ac:dyDescent="0.25">
      <c r="J1792" s="83"/>
    </row>
    <row r="1793" spans="10:10" x14ac:dyDescent="0.25">
      <c r="J1793" s="83"/>
    </row>
    <row r="1794" spans="10:10" x14ac:dyDescent="0.25">
      <c r="J1794" s="83"/>
    </row>
    <row r="1795" spans="10:10" x14ac:dyDescent="0.25">
      <c r="J1795" s="83"/>
    </row>
    <row r="1796" spans="10:10" x14ac:dyDescent="0.25">
      <c r="J1796" s="83"/>
    </row>
    <row r="1797" spans="10:10" x14ac:dyDescent="0.25">
      <c r="J1797" s="83"/>
    </row>
    <row r="1798" spans="10:10" x14ac:dyDescent="0.25">
      <c r="J1798" s="83"/>
    </row>
    <row r="1799" spans="10:10" x14ac:dyDescent="0.25">
      <c r="J1799" s="83"/>
    </row>
    <row r="1800" spans="10:10" x14ac:dyDescent="0.25">
      <c r="J1800" s="83"/>
    </row>
    <row r="1801" spans="10:10" x14ac:dyDescent="0.25">
      <c r="J1801" s="83"/>
    </row>
    <row r="1802" spans="10:10" x14ac:dyDescent="0.25">
      <c r="J1802" s="83"/>
    </row>
    <row r="1803" spans="10:10" x14ac:dyDescent="0.25">
      <c r="J1803" s="83"/>
    </row>
    <row r="1804" spans="10:10" x14ac:dyDescent="0.25">
      <c r="J1804" s="83"/>
    </row>
    <row r="1805" spans="10:10" x14ac:dyDescent="0.25">
      <c r="J1805" s="83"/>
    </row>
    <row r="1806" spans="10:10" x14ac:dyDescent="0.25">
      <c r="J1806" s="83"/>
    </row>
    <row r="1807" spans="10:10" x14ac:dyDescent="0.25">
      <c r="J1807" s="83"/>
    </row>
    <row r="1808" spans="10:10" x14ac:dyDescent="0.25">
      <c r="J1808" s="83"/>
    </row>
    <row r="1809" spans="10:10" x14ac:dyDescent="0.25">
      <c r="J1809" s="83"/>
    </row>
    <row r="1810" spans="10:10" x14ac:dyDescent="0.25">
      <c r="J1810" s="83"/>
    </row>
    <row r="1811" spans="10:10" x14ac:dyDescent="0.25">
      <c r="J1811" s="83"/>
    </row>
    <row r="1812" spans="10:10" x14ac:dyDescent="0.25">
      <c r="J1812" s="83"/>
    </row>
    <row r="1813" spans="10:10" x14ac:dyDescent="0.25">
      <c r="J1813" s="83"/>
    </row>
    <row r="1814" spans="10:10" x14ac:dyDescent="0.25">
      <c r="J1814" s="83"/>
    </row>
    <row r="1815" spans="10:10" x14ac:dyDescent="0.25">
      <c r="J1815" s="83"/>
    </row>
    <row r="1816" spans="10:10" x14ac:dyDescent="0.25">
      <c r="J1816" s="83"/>
    </row>
    <row r="1817" spans="10:10" x14ac:dyDescent="0.25">
      <c r="J1817" s="83"/>
    </row>
    <row r="1818" spans="10:10" x14ac:dyDescent="0.25">
      <c r="J1818" s="83"/>
    </row>
    <row r="1819" spans="10:10" x14ac:dyDescent="0.25">
      <c r="J1819" s="83"/>
    </row>
    <row r="1820" spans="10:10" x14ac:dyDescent="0.25">
      <c r="J1820" s="83"/>
    </row>
    <row r="1821" spans="10:10" x14ac:dyDescent="0.25">
      <c r="J1821" s="83"/>
    </row>
    <row r="1822" spans="10:10" x14ac:dyDescent="0.25">
      <c r="J1822" s="83"/>
    </row>
    <row r="1823" spans="10:10" x14ac:dyDescent="0.25">
      <c r="J1823" s="83"/>
    </row>
    <row r="1824" spans="10:10" x14ac:dyDescent="0.25">
      <c r="J1824" s="83"/>
    </row>
    <row r="1825" spans="10:10" x14ac:dyDescent="0.25">
      <c r="J1825" s="83"/>
    </row>
    <row r="1826" spans="10:10" x14ac:dyDescent="0.25">
      <c r="J1826" s="83"/>
    </row>
    <row r="1827" spans="10:10" x14ac:dyDescent="0.25">
      <c r="J1827" s="83"/>
    </row>
    <row r="1828" spans="10:10" x14ac:dyDescent="0.25">
      <c r="J1828" s="83"/>
    </row>
    <row r="1829" spans="10:10" x14ac:dyDescent="0.25">
      <c r="J1829" s="83"/>
    </row>
    <row r="1830" spans="10:10" x14ac:dyDescent="0.25">
      <c r="J1830" s="83"/>
    </row>
    <row r="1831" spans="10:10" x14ac:dyDescent="0.25">
      <c r="J1831" s="83"/>
    </row>
    <row r="1832" spans="10:10" x14ac:dyDescent="0.25">
      <c r="J1832" s="83"/>
    </row>
    <row r="1833" spans="10:10" x14ac:dyDescent="0.25">
      <c r="J1833" s="83"/>
    </row>
    <row r="1834" spans="10:10" x14ac:dyDescent="0.25">
      <c r="J1834" s="83"/>
    </row>
    <row r="1835" spans="10:10" x14ac:dyDescent="0.25">
      <c r="J1835" s="83"/>
    </row>
    <row r="1836" spans="10:10" x14ac:dyDescent="0.25">
      <c r="J1836" s="83"/>
    </row>
    <row r="1837" spans="10:10" x14ac:dyDescent="0.25">
      <c r="J1837" s="83"/>
    </row>
    <row r="1838" spans="10:10" x14ac:dyDescent="0.25">
      <c r="J1838" s="83"/>
    </row>
    <row r="1839" spans="10:10" x14ac:dyDescent="0.25">
      <c r="J1839" s="83"/>
    </row>
    <row r="1840" spans="10:10" x14ac:dyDescent="0.25">
      <c r="J1840" s="83"/>
    </row>
    <row r="1841" spans="10:10" x14ac:dyDescent="0.25">
      <c r="J1841" s="83"/>
    </row>
    <row r="1842" spans="10:10" x14ac:dyDescent="0.25">
      <c r="J1842" s="83"/>
    </row>
    <row r="1843" spans="10:10" x14ac:dyDescent="0.25">
      <c r="J1843" s="83"/>
    </row>
    <row r="1844" spans="10:10" x14ac:dyDescent="0.25">
      <c r="J1844" s="83"/>
    </row>
    <row r="1845" spans="10:10" x14ac:dyDescent="0.25">
      <c r="J1845" s="83"/>
    </row>
    <row r="1846" spans="10:10" x14ac:dyDescent="0.25">
      <c r="J1846" s="83"/>
    </row>
    <row r="1847" spans="10:10" x14ac:dyDescent="0.25">
      <c r="J1847" s="83"/>
    </row>
    <row r="1848" spans="10:10" x14ac:dyDescent="0.25">
      <c r="J1848" s="83"/>
    </row>
    <row r="1849" spans="10:10" x14ac:dyDescent="0.25">
      <c r="J1849" s="83"/>
    </row>
    <row r="1850" spans="10:10" x14ac:dyDescent="0.25">
      <c r="J1850" s="83"/>
    </row>
    <row r="1851" spans="10:10" x14ac:dyDescent="0.25">
      <c r="J1851" s="83"/>
    </row>
    <row r="1852" spans="10:10" x14ac:dyDescent="0.25">
      <c r="J1852" s="83"/>
    </row>
    <row r="1853" spans="10:10" x14ac:dyDescent="0.25">
      <c r="J1853" s="83"/>
    </row>
    <row r="1854" spans="10:10" x14ac:dyDescent="0.25">
      <c r="J1854" s="83"/>
    </row>
    <row r="1855" spans="10:10" x14ac:dyDescent="0.25">
      <c r="J1855" s="83"/>
    </row>
    <row r="1856" spans="10:10" x14ac:dyDescent="0.25">
      <c r="J1856" s="83"/>
    </row>
    <row r="1857" spans="10:10" x14ac:dyDescent="0.25">
      <c r="J1857" s="83"/>
    </row>
    <row r="1858" spans="10:10" x14ac:dyDescent="0.25">
      <c r="J1858" s="83"/>
    </row>
    <row r="1859" spans="10:10" x14ac:dyDescent="0.25">
      <c r="J1859" s="83"/>
    </row>
    <row r="1860" spans="10:10" x14ac:dyDescent="0.25">
      <c r="J1860" s="83"/>
    </row>
    <row r="1861" spans="10:10" x14ac:dyDescent="0.25">
      <c r="J1861" s="83"/>
    </row>
    <row r="1862" spans="10:10" x14ac:dyDescent="0.25">
      <c r="J1862" s="83"/>
    </row>
    <row r="1863" spans="10:10" x14ac:dyDescent="0.25">
      <c r="J1863" s="83"/>
    </row>
    <row r="1864" spans="10:10" x14ac:dyDescent="0.25">
      <c r="J1864" s="83"/>
    </row>
    <row r="1865" spans="10:10" x14ac:dyDescent="0.25">
      <c r="J1865" s="83"/>
    </row>
    <row r="1866" spans="10:10" x14ac:dyDescent="0.25">
      <c r="J1866" s="83"/>
    </row>
    <row r="1867" spans="10:10" x14ac:dyDescent="0.25">
      <c r="J1867" s="83"/>
    </row>
    <row r="1868" spans="10:10" x14ac:dyDescent="0.25">
      <c r="J1868" s="83"/>
    </row>
    <row r="1869" spans="10:10" x14ac:dyDescent="0.25">
      <c r="J1869" s="83"/>
    </row>
    <row r="1870" spans="10:10" x14ac:dyDescent="0.25">
      <c r="J1870" s="83"/>
    </row>
    <row r="1871" spans="10:10" x14ac:dyDescent="0.25">
      <c r="J1871" s="83"/>
    </row>
    <row r="1872" spans="10:10" x14ac:dyDescent="0.25">
      <c r="J1872" s="83"/>
    </row>
    <row r="1873" spans="10:10" x14ac:dyDescent="0.25">
      <c r="J1873" s="83"/>
    </row>
    <row r="1874" spans="10:10" x14ac:dyDescent="0.25">
      <c r="J1874" s="83"/>
    </row>
    <row r="1875" spans="10:10" x14ac:dyDescent="0.25">
      <c r="J1875" s="83"/>
    </row>
    <row r="1876" spans="10:10" x14ac:dyDescent="0.25">
      <c r="J1876" s="83"/>
    </row>
    <row r="1877" spans="10:10" x14ac:dyDescent="0.25">
      <c r="J1877" s="83"/>
    </row>
    <row r="1878" spans="10:10" x14ac:dyDescent="0.25">
      <c r="J1878" s="83"/>
    </row>
    <row r="1879" spans="10:10" x14ac:dyDescent="0.25">
      <c r="J1879" s="83"/>
    </row>
    <row r="1880" spans="10:10" x14ac:dyDescent="0.25">
      <c r="J1880" s="83"/>
    </row>
    <row r="1881" spans="10:10" x14ac:dyDescent="0.25">
      <c r="J1881" s="83"/>
    </row>
    <row r="1882" spans="10:10" x14ac:dyDescent="0.25">
      <c r="J1882" s="83"/>
    </row>
    <row r="1883" spans="10:10" x14ac:dyDescent="0.25">
      <c r="J1883" s="83"/>
    </row>
    <row r="1884" spans="10:10" x14ac:dyDescent="0.25">
      <c r="J1884" s="83"/>
    </row>
    <row r="1885" spans="10:10" x14ac:dyDescent="0.25">
      <c r="J1885" s="83"/>
    </row>
    <row r="1886" spans="10:10" x14ac:dyDescent="0.25">
      <c r="J1886" s="83"/>
    </row>
    <row r="1887" spans="10:10" x14ac:dyDescent="0.25">
      <c r="J1887" s="83"/>
    </row>
    <row r="1888" spans="10:10" x14ac:dyDescent="0.25">
      <c r="J1888" s="83"/>
    </row>
    <row r="1889" spans="10:10" x14ac:dyDescent="0.25">
      <c r="J1889" s="83"/>
    </row>
    <row r="1890" spans="10:10" x14ac:dyDescent="0.25">
      <c r="J1890" s="83"/>
    </row>
    <row r="1891" spans="10:10" x14ac:dyDescent="0.25">
      <c r="J1891" s="83"/>
    </row>
    <row r="1892" spans="10:10" x14ac:dyDescent="0.25">
      <c r="J1892" s="83"/>
    </row>
    <row r="1893" spans="10:10" x14ac:dyDescent="0.25">
      <c r="J1893" s="83"/>
    </row>
    <row r="1894" spans="10:10" x14ac:dyDescent="0.25">
      <c r="J1894" s="83"/>
    </row>
    <row r="1895" spans="10:10" x14ac:dyDescent="0.25">
      <c r="J1895" s="83"/>
    </row>
    <row r="1896" spans="10:10" x14ac:dyDescent="0.25">
      <c r="J1896" s="83"/>
    </row>
    <row r="1897" spans="10:10" x14ac:dyDescent="0.25">
      <c r="J1897" s="83"/>
    </row>
    <row r="1898" spans="10:10" x14ac:dyDescent="0.25">
      <c r="J1898" s="83"/>
    </row>
    <row r="1899" spans="10:10" x14ac:dyDescent="0.25">
      <c r="J1899" s="83"/>
    </row>
    <row r="1900" spans="10:10" x14ac:dyDescent="0.25">
      <c r="J1900" s="83"/>
    </row>
    <row r="1901" spans="10:10" x14ac:dyDescent="0.25">
      <c r="J1901" s="83"/>
    </row>
    <row r="1902" spans="10:10" x14ac:dyDescent="0.25">
      <c r="J1902" s="83"/>
    </row>
    <row r="1903" spans="10:10" x14ac:dyDescent="0.25">
      <c r="J1903" s="83"/>
    </row>
    <row r="1904" spans="10:10" x14ac:dyDescent="0.25">
      <c r="J1904" s="83"/>
    </row>
    <row r="1905" spans="10:10" x14ac:dyDescent="0.25">
      <c r="J1905" s="83"/>
    </row>
    <row r="1906" spans="10:10" x14ac:dyDescent="0.25">
      <c r="J1906" s="83"/>
    </row>
    <row r="1907" spans="10:10" x14ac:dyDescent="0.25">
      <c r="J1907" s="83"/>
    </row>
    <row r="1908" spans="10:10" x14ac:dyDescent="0.25">
      <c r="J1908" s="83"/>
    </row>
    <row r="1909" spans="10:10" x14ac:dyDescent="0.25">
      <c r="J1909" s="83"/>
    </row>
    <row r="1910" spans="10:10" x14ac:dyDescent="0.25">
      <c r="J1910" s="83"/>
    </row>
    <row r="1911" spans="10:10" x14ac:dyDescent="0.25">
      <c r="J1911" s="83"/>
    </row>
    <row r="1912" spans="10:10" x14ac:dyDescent="0.25">
      <c r="J1912" s="83"/>
    </row>
    <row r="1913" spans="10:10" x14ac:dyDescent="0.25">
      <c r="J1913" s="83"/>
    </row>
    <row r="1914" spans="10:10" x14ac:dyDescent="0.25">
      <c r="J1914" s="83"/>
    </row>
    <row r="1915" spans="10:10" x14ac:dyDescent="0.25">
      <c r="J1915" s="83"/>
    </row>
    <row r="1916" spans="10:10" x14ac:dyDescent="0.25">
      <c r="J1916" s="83"/>
    </row>
    <row r="1917" spans="10:10" x14ac:dyDescent="0.25">
      <c r="J1917" s="83"/>
    </row>
    <row r="1918" spans="10:10" x14ac:dyDescent="0.25">
      <c r="J1918" s="83"/>
    </row>
    <row r="1919" spans="10:10" x14ac:dyDescent="0.25">
      <c r="J1919" s="83"/>
    </row>
    <row r="1920" spans="10:10" x14ac:dyDescent="0.25">
      <c r="J1920" s="83"/>
    </row>
    <row r="1921" spans="10:10" x14ac:dyDescent="0.25">
      <c r="J1921" s="83"/>
    </row>
    <row r="1922" spans="10:10" x14ac:dyDescent="0.25">
      <c r="J1922" s="83"/>
    </row>
    <row r="1923" spans="10:10" x14ac:dyDescent="0.25">
      <c r="J1923" s="83"/>
    </row>
    <row r="1924" spans="10:10" x14ac:dyDescent="0.25">
      <c r="J1924" s="83"/>
    </row>
    <row r="1925" spans="10:10" x14ac:dyDescent="0.25">
      <c r="J1925" s="83"/>
    </row>
    <row r="1926" spans="10:10" x14ac:dyDescent="0.25">
      <c r="J1926" s="83"/>
    </row>
    <row r="1927" spans="10:10" x14ac:dyDescent="0.25">
      <c r="J1927" s="83"/>
    </row>
    <row r="1928" spans="10:10" x14ac:dyDescent="0.25">
      <c r="J1928" s="83"/>
    </row>
    <row r="1929" spans="10:10" x14ac:dyDescent="0.25">
      <c r="J1929" s="83"/>
    </row>
    <row r="1930" spans="10:10" x14ac:dyDescent="0.25">
      <c r="J1930" s="83"/>
    </row>
    <row r="1931" spans="10:10" x14ac:dyDescent="0.25">
      <c r="J1931" s="83"/>
    </row>
    <row r="1932" spans="10:10" x14ac:dyDescent="0.25">
      <c r="J1932" s="83"/>
    </row>
    <row r="1933" spans="10:10" x14ac:dyDescent="0.25">
      <c r="J1933" s="83"/>
    </row>
    <row r="1934" spans="10:10" x14ac:dyDescent="0.25">
      <c r="J1934" s="83"/>
    </row>
    <row r="1935" spans="10:10" x14ac:dyDescent="0.25">
      <c r="J1935" s="83"/>
    </row>
    <row r="1936" spans="10:10" x14ac:dyDescent="0.25">
      <c r="J1936" s="83"/>
    </row>
    <row r="1937" spans="10:10" x14ac:dyDescent="0.25">
      <c r="J1937" s="83"/>
    </row>
    <row r="1938" spans="10:10" x14ac:dyDescent="0.25">
      <c r="J1938" s="83"/>
    </row>
    <row r="1939" spans="10:10" x14ac:dyDescent="0.25">
      <c r="J1939" s="83"/>
    </row>
    <row r="1940" spans="10:10" x14ac:dyDescent="0.25">
      <c r="J1940" s="83"/>
    </row>
    <row r="1941" spans="10:10" x14ac:dyDescent="0.25">
      <c r="J1941" s="83"/>
    </row>
    <row r="1942" spans="10:10" x14ac:dyDescent="0.25">
      <c r="J1942" s="83"/>
    </row>
    <row r="1943" spans="10:10" x14ac:dyDescent="0.25">
      <c r="J1943" s="83"/>
    </row>
    <row r="1944" spans="10:10" x14ac:dyDescent="0.25">
      <c r="J1944" s="83"/>
    </row>
    <row r="1945" spans="10:10" x14ac:dyDescent="0.25">
      <c r="J1945" s="83"/>
    </row>
    <row r="1946" spans="10:10" x14ac:dyDescent="0.25">
      <c r="J1946" s="83"/>
    </row>
    <row r="1947" spans="10:10" x14ac:dyDescent="0.25">
      <c r="J1947" s="83"/>
    </row>
    <row r="1948" spans="10:10" x14ac:dyDescent="0.25">
      <c r="J1948" s="83"/>
    </row>
    <row r="1949" spans="10:10" x14ac:dyDescent="0.25">
      <c r="J1949" s="83"/>
    </row>
    <row r="1950" spans="10:10" x14ac:dyDescent="0.25">
      <c r="J1950" s="83"/>
    </row>
    <row r="1951" spans="10:10" x14ac:dyDescent="0.25">
      <c r="J1951" s="83"/>
    </row>
    <row r="1952" spans="10:10" x14ac:dyDescent="0.25">
      <c r="J1952" s="83"/>
    </row>
    <row r="1953" spans="10:10" x14ac:dyDescent="0.25">
      <c r="J1953" s="83"/>
    </row>
    <row r="1954" spans="10:10" x14ac:dyDescent="0.25">
      <c r="J1954" s="83"/>
    </row>
    <row r="1955" spans="10:10" x14ac:dyDescent="0.25">
      <c r="J1955" s="83"/>
    </row>
    <row r="1956" spans="10:10" x14ac:dyDescent="0.25">
      <c r="J1956" s="83"/>
    </row>
    <row r="1957" spans="10:10" x14ac:dyDescent="0.25">
      <c r="J1957" s="83"/>
    </row>
    <row r="1958" spans="10:10" x14ac:dyDescent="0.25">
      <c r="J1958" s="83"/>
    </row>
    <row r="1959" spans="10:10" x14ac:dyDescent="0.25">
      <c r="J1959" s="83"/>
    </row>
    <row r="1960" spans="10:10" x14ac:dyDescent="0.25">
      <c r="J1960" s="83"/>
    </row>
    <row r="1961" spans="10:10" x14ac:dyDescent="0.25">
      <c r="J1961" s="83"/>
    </row>
    <row r="1962" spans="10:10" x14ac:dyDescent="0.25">
      <c r="J1962" s="83"/>
    </row>
    <row r="1963" spans="10:10" x14ac:dyDescent="0.25">
      <c r="J1963" s="83"/>
    </row>
    <row r="1964" spans="10:10" x14ac:dyDescent="0.25">
      <c r="J1964" s="83"/>
    </row>
    <row r="1965" spans="10:10" x14ac:dyDescent="0.25">
      <c r="J1965" s="83"/>
    </row>
    <row r="1966" spans="10:10" x14ac:dyDescent="0.25">
      <c r="J1966" s="83"/>
    </row>
    <row r="1967" spans="10:10" x14ac:dyDescent="0.25">
      <c r="J1967" s="83"/>
    </row>
    <row r="1968" spans="10:10" x14ac:dyDescent="0.25">
      <c r="J1968" s="83"/>
    </row>
    <row r="1969" spans="10:10" x14ac:dyDescent="0.25">
      <c r="J1969" s="83"/>
    </row>
    <row r="1970" spans="10:10" x14ac:dyDescent="0.25">
      <c r="J1970" s="83"/>
    </row>
    <row r="1971" spans="10:10" x14ac:dyDescent="0.25">
      <c r="J1971" s="83"/>
    </row>
    <row r="1972" spans="10:10" x14ac:dyDescent="0.25">
      <c r="J1972" s="83"/>
    </row>
    <row r="1973" spans="10:10" x14ac:dyDescent="0.25">
      <c r="J1973" s="83"/>
    </row>
    <row r="1974" spans="10:10" x14ac:dyDescent="0.25">
      <c r="J1974" s="83"/>
    </row>
    <row r="1975" spans="10:10" x14ac:dyDescent="0.25">
      <c r="J1975" s="83"/>
    </row>
    <row r="1976" spans="10:10" x14ac:dyDescent="0.25">
      <c r="J1976" s="83"/>
    </row>
    <row r="1977" spans="10:10" x14ac:dyDescent="0.25">
      <c r="J1977" s="83"/>
    </row>
    <row r="1978" spans="10:10" x14ac:dyDescent="0.25">
      <c r="J1978" s="83"/>
    </row>
    <row r="1979" spans="10:10" x14ac:dyDescent="0.25">
      <c r="J1979" s="83"/>
    </row>
    <row r="1980" spans="10:10" x14ac:dyDescent="0.25">
      <c r="J1980" s="83"/>
    </row>
    <row r="1981" spans="10:10" x14ac:dyDescent="0.25">
      <c r="J1981" s="83"/>
    </row>
    <row r="1982" spans="10:10" x14ac:dyDescent="0.25">
      <c r="J1982" s="83"/>
    </row>
    <row r="1983" spans="10:10" x14ac:dyDescent="0.25">
      <c r="J1983" s="83"/>
    </row>
    <row r="1984" spans="10:10" x14ac:dyDescent="0.25">
      <c r="J1984" s="83"/>
    </row>
    <row r="1985" spans="10:10" x14ac:dyDescent="0.25">
      <c r="J1985" s="83"/>
    </row>
    <row r="1986" spans="10:10" x14ac:dyDescent="0.25">
      <c r="J1986" s="83"/>
    </row>
    <row r="1987" spans="10:10" x14ac:dyDescent="0.25">
      <c r="J1987" s="83"/>
    </row>
    <row r="1988" spans="10:10" x14ac:dyDescent="0.25">
      <c r="J1988" s="83"/>
    </row>
    <row r="1989" spans="10:10" x14ac:dyDescent="0.25">
      <c r="J1989" s="83"/>
    </row>
    <row r="1990" spans="10:10" x14ac:dyDescent="0.25">
      <c r="J1990" s="83"/>
    </row>
    <row r="1991" spans="10:10" x14ac:dyDescent="0.25">
      <c r="J1991" s="83"/>
    </row>
    <row r="1992" spans="10:10" x14ac:dyDescent="0.25">
      <c r="J1992" s="83"/>
    </row>
    <row r="1993" spans="10:10" x14ac:dyDescent="0.25">
      <c r="J1993" s="83"/>
    </row>
    <row r="1994" spans="10:10" x14ac:dyDescent="0.25">
      <c r="J1994" s="83"/>
    </row>
    <row r="1995" spans="10:10" x14ac:dyDescent="0.25">
      <c r="J1995" s="83"/>
    </row>
    <row r="1996" spans="10:10" x14ac:dyDescent="0.25">
      <c r="J1996" s="83"/>
    </row>
    <row r="1997" spans="10:10" x14ac:dyDescent="0.25">
      <c r="J1997" s="83"/>
    </row>
    <row r="1998" spans="10:10" x14ac:dyDescent="0.25">
      <c r="J1998" s="83"/>
    </row>
    <row r="1999" spans="10:10" x14ac:dyDescent="0.25">
      <c r="J1999" s="83"/>
    </row>
    <row r="2000" spans="10:10" x14ac:dyDescent="0.25">
      <c r="J2000" s="83"/>
    </row>
    <row r="2001" spans="10:10" x14ac:dyDescent="0.25">
      <c r="J2001" s="83"/>
    </row>
    <row r="2002" spans="10:10" x14ac:dyDescent="0.25">
      <c r="J2002" s="83"/>
    </row>
    <row r="2003" spans="10:10" x14ac:dyDescent="0.25">
      <c r="J2003" s="83"/>
    </row>
    <row r="2004" spans="10:10" x14ac:dyDescent="0.25">
      <c r="J2004" s="83"/>
    </row>
    <row r="2005" spans="10:10" x14ac:dyDescent="0.25">
      <c r="J2005" s="83"/>
    </row>
    <row r="2006" spans="10:10" x14ac:dyDescent="0.25">
      <c r="J2006" s="83"/>
    </row>
    <row r="2007" spans="10:10" x14ac:dyDescent="0.25">
      <c r="J2007" s="83"/>
    </row>
    <row r="2008" spans="10:10" x14ac:dyDescent="0.25">
      <c r="J2008" s="83"/>
    </row>
    <row r="2009" spans="10:10" x14ac:dyDescent="0.25">
      <c r="J2009" s="83"/>
    </row>
    <row r="2010" spans="10:10" x14ac:dyDescent="0.25">
      <c r="J2010" s="83"/>
    </row>
    <row r="2011" spans="10:10" x14ac:dyDescent="0.25">
      <c r="J2011" s="83"/>
    </row>
    <row r="2012" spans="10:10" x14ac:dyDescent="0.25">
      <c r="J2012" s="83"/>
    </row>
    <row r="2013" spans="10:10" x14ac:dyDescent="0.25">
      <c r="J2013" s="83"/>
    </row>
    <row r="2014" spans="10:10" x14ac:dyDescent="0.25">
      <c r="J2014" s="83"/>
    </row>
    <row r="2015" spans="10:10" x14ac:dyDescent="0.25">
      <c r="J2015" s="83"/>
    </row>
    <row r="2016" spans="10:10" x14ac:dyDescent="0.25">
      <c r="J2016" s="83"/>
    </row>
    <row r="2017" spans="10:10" x14ac:dyDescent="0.25">
      <c r="J2017" s="83"/>
    </row>
    <row r="2018" spans="10:10" x14ac:dyDescent="0.25">
      <c r="J2018" s="83"/>
    </row>
    <row r="2019" spans="10:10" x14ac:dyDescent="0.25">
      <c r="J2019" s="83"/>
    </row>
    <row r="2020" spans="10:10" x14ac:dyDescent="0.25">
      <c r="J2020" s="83"/>
    </row>
    <row r="2021" spans="10:10" x14ac:dyDescent="0.25">
      <c r="J2021" s="83"/>
    </row>
    <row r="2022" spans="10:10" x14ac:dyDescent="0.25">
      <c r="J2022" s="83"/>
    </row>
    <row r="2023" spans="10:10" x14ac:dyDescent="0.25">
      <c r="J2023" s="83"/>
    </row>
    <row r="2024" spans="10:10" x14ac:dyDescent="0.25">
      <c r="J2024" s="83"/>
    </row>
    <row r="2025" spans="10:10" x14ac:dyDescent="0.25">
      <c r="J2025" s="83"/>
    </row>
    <row r="2026" spans="10:10" x14ac:dyDescent="0.25">
      <c r="J2026" s="83"/>
    </row>
    <row r="2027" spans="10:10" x14ac:dyDescent="0.25">
      <c r="J2027" s="83"/>
    </row>
    <row r="2028" spans="10:10" x14ac:dyDescent="0.25">
      <c r="J2028" s="83"/>
    </row>
    <row r="2029" spans="10:10" x14ac:dyDescent="0.25">
      <c r="J2029" s="83"/>
    </row>
    <row r="2030" spans="10:10" x14ac:dyDescent="0.25">
      <c r="J2030" s="83"/>
    </row>
    <row r="2031" spans="10:10" x14ac:dyDescent="0.25">
      <c r="J2031" s="83"/>
    </row>
    <row r="2032" spans="10:10" x14ac:dyDescent="0.25">
      <c r="J2032" s="83"/>
    </row>
    <row r="2033" spans="10:10" x14ac:dyDescent="0.25">
      <c r="J2033" s="83"/>
    </row>
    <row r="2034" spans="10:10" x14ac:dyDescent="0.25">
      <c r="J2034" s="83"/>
    </row>
    <row r="2035" spans="10:10" x14ac:dyDescent="0.25">
      <c r="J2035" s="83"/>
    </row>
    <row r="2036" spans="10:10" x14ac:dyDescent="0.25">
      <c r="J2036" s="83"/>
    </row>
    <row r="2037" spans="10:10" x14ac:dyDescent="0.25">
      <c r="J2037" s="83"/>
    </row>
    <row r="2038" spans="10:10" x14ac:dyDescent="0.25">
      <c r="J2038" s="83"/>
    </row>
    <row r="2039" spans="10:10" x14ac:dyDescent="0.25">
      <c r="J2039" s="83"/>
    </row>
    <row r="2040" spans="10:10" x14ac:dyDescent="0.25">
      <c r="J2040" s="83"/>
    </row>
    <row r="2041" spans="10:10" x14ac:dyDescent="0.25">
      <c r="J2041" s="83"/>
    </row>
    <row r="2042" spans="10:10" x14ac:dyDescent="0.25">
      <c r="J2042" s="83"/>
    </row>
    <row r="2043" spans="10:10" x14ac:dyDescent="0.25">
      <c r="J2043" s="83"/>
    </row>
    <row r="2044" spans="10:10" x14ac:dyDescent="0.25">
      <c r="J2044" s="83"/>
    </row>
    <row r="2045" spans="10:10" x14ac:dyDescent="0.25">
      <c r="J2045" s="83"/>
    </row>
    <row r="2046" spans="10:10" x14ac:dyDescent="0.25">
      <c r="J2046" s="83"/>
    </row>
    <row r="2047" spans="10:10" x14ac:dyDescent="0.25">
      <c r="J2047" s="83"/>
    </row>
    <row r="2048" spans="10:10" x14ac:dyDescent="0.25">
      <c r="J2048" s="83"/>
    </row>
    <row r="2049" spans="10:10" x14ac:dyDescent="0.25">
      <c r="J2049" s="83"/>
    </row>
    <row r="2050" spans="10:10" x14ac:dyDescent="0.25">
      <c r="J2050" s="83"/>
    </row>
    <row r="2051" spans="10:10" x14ac:dyDescent="0.25">
      <c r="J2051" s="83"/>
    </row>
    <row r="2052" spans="10:10" x14ac:dyDescent="0.25">
      <c r="J2052" s="83"/>
    </row>
    <row r="2053" spans="10:10" x14ac:dyDescent="0.25">
      <c r="J2053" s="83"/>
    </row>
    <row r="2054" spans="10:10" x14ac:dyDescent="0.25">
      <c r="J2054" s="83"/>
    </row>
    <row r="2055" spans="10:10" x14ac:dyDescent="0.25">
      <c r="J2055" s="83"/>
    </row>
    <row r="2056" spans="10:10" x14ac:dyDescent="0.25">
      <c r="J2056" s="83"/>
    </row>
    <row r="2057" spans="10:10" x14ac:dyDescent="0.25">
      <c r="J2057" s="83"/>
    </row>
    <row r="2058" spans="10:10" x14ac:dyDescent="0.25">
      <c r="J2058" s="83"/>
    </row>
    <row r="2059" spans="10:10" x14ac:dyDescent="0.25">
      <c r="J2059" s="83"/>
    </row>
    <row r="2060" spans="10:10" x14ac:dyDescent="0.25">
      <c r="J2060" s="83"/>
    </row>
    <row r="2061" spans="10:10" x14ac:dyDescent="0.25">
      <c r="J2061" s="83"/>
    </row>
    <row r="2062" spans="10:10" x14ac:dyDescent="0.25">
      <c r="J2062" s="83"/>
    </row>
    <row r="2063" spans="10:10" x14ac:dyDescent="0.25">
      <c r="J2063" s="83"/>
    </row>
    <row r="2064" spans="10:10" x14ac:dyDescent="0.25">
      <c r="J2064" s="83"/>
    </row>
    <row r="2065" spans="10:10" x14ac:dyDescent="0.25">
      <c r="J2065" s="83"/>
    </row>
    <row r="2066" spans="10:10" x14ac:dyDescent="0.25">
      <c r="J2066" s="83"/>
    </row>
    <row r="2067" spans="10:10" x14ac:dyDescent="0.25">
      <c r="J2067" s="83"/>
    </row>
    <row r="2068" spans="10:10" x14ac:dyDescent="0.25">
      <c r="J2068" s="83"/>
    </row>
    <row r="2069" spans="10:10" x14ac:dyDescent="0.25">
      <c r="J2069" s="83"/>
    </row>
    <row r="2070" spans="10:10" x14ac:dyDescent="0.25">
      <c r="J2070" s="83"/>
    </row>
    <row r="2071" spans="10:10" x14ac:dyDescent="0.25">
      <c r="J2071" s="83"/>
    </row>
    <row r="2072" spans="10:10" x14ac:dyDescent="0.25">
      <c r="J2072" s="83"/>
    </row>
    <row r="2073" spans="10:10" x14ac:dyDescent="0.25">
      <c r="J2073" s="83"/>
    </row>
    <row r="2074" spans="10:10" x14ac:dyDescent="0.25">
      <c r="J2074" s="83"/>
    </row>
    <row r="2075" spans="10:10" x14ac:dyDescent="0.25">
      <c r="J2075" s="83"/>
    </row>
    <row r="2076" spans="10:10" x14ac:dyDescent="0.25">
      <c r="J2076" s="83"/>
    </row>
    <row r="2077" spans="10:10" x14ac:dyDescent="0.25">
      <c r="J2077" s="83"/>
    </row>
    <row r="2078" spans="10:10" x14ac:dyDescent="0.25">
      <c r="J2078" s="83"/>
    </row>
    <row r="2079" spans="10:10" x14ac:dyDescent="0.25">
      <c r="J2079" s="83"/>
    </row>
    <row r="2080" spans="10:10" x14ac:dyDescent="0.25">
      <c r="J2080" s="83"/>
    </row>
    <row r="2081" spans="10:10" x14ac:dyDescent="0.25">
      <c r="J2081" s="83"/>
    </row>
    <row r="2082" spans="10:10" x14ac:dyDescent="0.25">
      <c r="J2082" s="83"/>
    </row>
    <row r="2083" spans="10:10" x14ac:dyDescent="0.25">
      <c r="J2083" s="83"/>
    </row>
    <row r="2084" spans="10:10" x14ac:dyDescent="0.25">
      <c r="J2084" s="83"/>
    </row>
    <row r="2085" spans="10:10" x14ac:dyDescent="0.25">
      <c r="J2085" s="83"/>
    </row>
    <row r="2086" spans="10:10" x14ac:dyDescent="0.25">
      <c r="J2086" s="83"/>
    </row>
    <row r="2087" spans="10:10" x14ac:dyDescent="0.25">
      <c r="J2087" s="83"/>
    </row>
    <row r="2088" spans="10:10" x14ac:dyDescent="0.25">
      <c r="J2088" s="83"/>
    </row>
    <row r="2089" spans="10:10" x14ac:dyDescent="0.25">
      <c r="J2089" s="83"/>
    </row>
    <row r="2090" spans="10:10" x14ac:dyDescent="0.25">
      <c r="J2090" s="83"/>
    </row>
    <row r="2091" spans="10:10" x14ac:dyDescent="0.25">
      <c r="J2091" s="83"/>
    </row>
    <row r="2092" spans="10:10" x14ac:dyDescent="0.25">
      <c r="J2092" s="83"/>
    </row>
    <row r="2093" spans="10:10" x14ac:dyDescent="0.25">
      <c r="J2093" s="83"/>
    </row>
    <row r="2094" spans="10:10" x14ac:dyDescent="0.25">
      <c r="J2094" s="83"/>
    </row>
    <row r="2095" spans="10:10" x14ac:dyDescent="0.25">
      <c r="J2095" s="83"/>
    </row>
    <row r="2096" spans="10:10" x14ac:dyDescent="0.25">
      <c r="J2096" s="83"/>
    </row>
    <row r="2097" spans="10:10" x14ac:dyDescent="0.25">
      <c r="J2097" s="83"/>
    </row>
    <row r="2098" spans="10:10" x14ac:dyDescent="0.25">
      <c r="J2098" s="83"/>
    </row>
    <row r="2099" spans="10:10" x14ac:dyDescent="0.25">
      <c r="J2099" s="83"/>
    </row>
    <row r="2100" spans="10:10" x14ac:dyDescent="0.25">
      <c r="J2100" s="83"/>
    </row>
    <row r="2101" spans="10:10" x14ac:dyDescent="0.25">
      <c r="J2101" s="83"/>
    </row>
    <row r="2102" spans="10:10" x14ac:dyDescent="0.25">
      <c r="J2102" s="83"/>
    </row>
    <row r="2103" spans="10:10" x14ac:dyDescent="0.25">
      <c r="J2103" s="83"/>
    </row>
    <row r="2104" spans="10:10" x14ac:dyDescent="0.25">
      <c r="J2104" s="83"/>
    </row>
    <row r="2105" spans="10:10" x14ac:dyDescent="0.25">
      <c r="J2105" s="83"/>
    </row>
    <row r="2106" spans="10:10" x14ac:dyDescent="0.25">
      <c r="J2106" s="83"/>
    </row>
    <row r="2107" spans="10:10" x14ac:dyDescent="0.25">
      <c r="J2107" s="83"/>
    </row>
    <row r="2108" spans="10:10" x14ac:dyDescent="0.25">
      <c r="J2108" s="83"/>
    </row>
    <row r="2109" spans="10:10" x14ac:dyDescent="0.25">
      <c r="J2109" s="83"/>
    </row>
    <row r="2110" spans="10:10" x14ac:dyDescent="0.25">
      <c r="J2110" s="83"/>
    </row>
    <row r="2111" spans="10:10" x14ac:dyDescent="0.25">
      <c r="J2111" s="83"/>
    </row>
    <row r="2112" spans="10:10" x14ac:dyDescent="0.25">
      <c r="J2112" s="83"/>
    </row>
    <row r="2113" spans="10:10" x14ac:dyDescent="0.25">
      <c r="J2113" s="83"/>
    </row>
    <row r="2114" spans="10:10" x14ac:dyDescent="0.25">
      <c r="J2114" s="83"/>
    </row>
    <row r="2115" spans="10:10" x14ac:dyDescent="0.25">
      <c r="J2115" s="83"/>
    </row>
    <row r="2116" spans="10:10" x14ac:dyDescent="0.25">
      <c r="J2116" s="83"/>
    </row>
    <row r="2117" spans="10:10" x14ac:dyDescent="0.25">
      <c r="J2117" s="83"/>
    </row>
    <row r="2118" spans="10:10" x14ac:dyDescent="0.25">
      <c r="J2118" s="83"/>
    </row>
    <row r="2119" spans="10:10" x14ac:dyDescent="0.25">
      <c r="J2119" s="83"/>
    </row>
    <row r="2120" spans="10:10" x14ac:dyDescent="0.25">
      <c r="J2120" s="83"/>
    </row>
    <row r="2121" spans="10:10" x14ac:dyDescent="0.25">
      <c r="J2121" s="83"/>
    </row>
    <row r="2122" spans="10:10" x14ac:dyDescent="0.25">
      <c r="J2122" s="83"/>
    </row>
    <row r="2123" spans="10:10" x14ac:dyDescent="0.25">
      <c r="J2123" s="83"/>
    </row>
    <row r="2124" spans="10:10" x14ac:dyDescent="0.25">
      <c r="J2124" s="83"/>
    </row>
    <row r="2125" spans="10:10" x14ac:dyDescent="0.25">
      <c r="J2125" s="83"/>
    </row>
    <row r="2126" spans="10:10" x14ac:dyDescent="0.25">
      <c r="J2126" s="83"/>
    </row>
    <row r="2127" spans="10:10" x14ac:dyDescent="0.25">
      <c r="J2127" s="83"/>
    </row>
    <row r="2128" spans="10:10" x14ac:dyDescent="0.25">
      <c r="J2128" s="83"/>
    </row>
    <row r="2129" spans="10:10" x14ac:dyDescent="0.25">
      <c r="J2129" s="83"/>
    </row>
    <row r="2130" spans="10:10" x14ac:dyDescent="0.25">
      <c r="J2130" s="83"/>
    </row>
    <row r="2131" spans="10:10" x14ac:dyDescent="0.25">
      <c r="J2131" s="83"/>
    </row>
    <row r="2132" spans="10:10" x14ac:dyDescent="0.25">
      <c r="J2132" s="83"/>
    </row>
    <row r="2133" spans="10:10" x14ac:dyDescent="0.25">
      <c r="J2133" s="83"/>
    </row>
    <row r="2134" spans="10:10" x14ac:dyDescent="0.25">
      <c r="J2134" s="83"/>
    </row>
    <row r="2135" spans="10:10" x14ac:dyDescent="0.25">
      <c r="J2135" s="83"/>
    </row>
    <row r="2136" spans="10:10" x14ac:dyDescent="0.25">
      <c r="J2136" s="83"/>
    </row>
    <row r="2137" spans="10:10" x14ac:dyDescent="0.25">
      <c r="J2137" s="83"/>
    </row>
    <row r="2138" spans="10:10" x14ac:dyDescent="0.25">
      <c r="J2138" s="83"/>
    </row>
    <row r="2139" spans="10:10" x14ac:dyDescent="0.25">
      <c r="J2139" s="83"/>
    </row>
    <row r="2140" spans="10:10" x14ac:dyDescent="0.25">
      <c r="J2140" s="83"/>
    </row>
    <row r="2141" spans="10:10" x14ac:dyDescent="0.25">
      <c r="J2141" s="83"/>
    </row>
    <row r="2142" spans="10:10" x14ac:dyDescent="0.25">
      <c r="J2142" s="83"/>
    </row>
    <row r="2143" spans="10:10" x14ac:dyDescent="0.25">
      <c r="J2143" s="83"/>
    </row>
    <row r="2144" spans="10:10" x14ac:dyDescent="0.25">
      <c r="J2144" s="83"/>
    </row>
    <row r="2145" spans="10:10" x14ac:dyDescent="0.25">
      <c r="J2145" s="83"/>
    </row>
    <row r="2146" spans="10:10" x14ac:dyDescent="0.25">
      <c r="J2146" s="83"/>
    </row>
    <row r="2147" spans="10:10" x14ac:dyDescent="0.25">
      <c r="J2147" s="83"/>
    </row>
    <row r="2148" spans="10:10" x14ac:dyDescent="0.25">
      <c r="J2148" s="83"/>
    </row>
    <row r="2149" spans="10:10" x14ac:dyDescent="0.25">
      <c r="J2149" s="83"/>
    </row>
    <row r="2150" spans="10:10" x14ac:dyDescent="0.25">
      <c r="J2150" s="83"/>
    </row>
    <row r="2151" spans="10:10" x14ac:dyDescent="0.25">
      <c r="J2151" s="83"/>
    </row>
    <row r="2152" spans="10:10" x14ac:dyDescent="0.25">
      <c r="J2152" s="83"/>
    </row>
    <row r="2153" spans="10:10" x14ac:dyDescent="0.25">
      <c r="J2153" s="83"/>
    </row>
    <row r="2154" spans="10:10" x14ac:dyDescent="0.25">
      <c r="J2154" s="83"/>
    </row>
    <row r="2155" spans="10:10" x14ac:dyDescent="0.25">
      <c r="J2155" s="83"/>
    </row>
    <row r="2156" spans="10:10" x14ac:dyDescent="0.25">
      <c r="J2156" s="83"/>
    </row>
    <row r="2157" spans="10:10" x14ac:dyDescent="0.25">
      <c r="J2157" s="83"/>
    </row>
    <row r="2158" spans="10:10" x14ac:dyDescent="0.25">
      <c r="J2158" s="83"/>
    </row>
    <row r="2159" spans="10:10" x14ac:dyDescent="0.25">
      <c r="J2159" s="83"/>
    </row>
    <row r="2160" spans="10:10" x14ac:dyDescent="0.25">
      <c r="J2160" s="83"/>
    </row>
    <row r="2161" spans="10:10" x14ac:dyDescent="0.25">
      <c r="J2161" s="83"/>
    </row>
    <row r="2162" spans="10:10" x14ac:dyDescent="0.25">
      <c r="J2162" s="83"/>
    </row>
    <row r="2163" spans="10:10" x14ac:dyDescent="0.25">
      <c r="J2163" s="83"/>
    </row>
    <row r="2164" spans="10:10" x14ac:dyDescent="0.25">
      <c r="J2164" s="83"/>
    </row>
    <row r="2165" spans="10:10" x14ac:dyDescent="0.25">
      <c r="J2165" s="83"/>
    </row>
    <row r="2166" spans="10:10" x14ac:dyDescent="0.25">
      <c r="J2166" s="83"/>
    </row>
    <row r="2167" spans="10:10" x14ac:dyDescent="0.25">
      <c r="J2167" s="83"/>
    </row>
    <row r="2168" spans="10:10" x14ac:dyDescent="0.25">
      <c r="J2168" s="83"/>
    </row>
    <row r="2169" spans="10:10" x14ac:dyDescent="0.25">
      <c r="J2169" s="83"/>
    </row>
    <row r="2170" spans="10:10" x14ac:dyDescent="0.25">
      <c r="J2170" s="83"/>
    </row>
    <row r="2171" spans="10:10" x14ac:dyDescent="0.25">
      <c r="J2171" s="83"/>
    </row>
    <row r="2172" spans="10:10" x14ac:dyDescent="0.25">
      <c r="J2172" s="83"/>
    </row>
    <row r="2173" spans="10:10" x14ac:dyDescent="0.25">
      <c r="J2173" s="83"/>
    </row>
    <row r="2174" spans="10:10" x14ac:dyDescent="0.25">
      <c r="J2174" s="83"/>
    </row>
    <row r="2175" spans="10:10" x14ac:dyDescent="0.25">
      <c r="J2175" s="83"/>
    </row>
    <row r="2176" spans="10:10" x14ac:dyDescent="0.25">
      <c r="J2176" s="83"/>
    </row>
    <row r="2177" spans="10:10" x14ac:dyDescent="0.25">
      <c r="J2177" s="83"/>
    </row>
    <row r="2178" spans="10:10" x14ac:dyDescent="0.25">
      <c r="J2178" s="83"/>
    </row>
    <row r="2179" spans="10:10" x14ac:dyDescent="0.25">
      <c r="J2179" s="83"/>
    </row>
    <row r="2180" spans="10:10" x14ac:dyDescent="0.25">
      <c r="J2180" s="83"/>
    </row>
    <row r="2181" spans="10:10" x14ac:dyDescent="0.25">
      <c r="J2181" s="83"/>
    </row>
    <row r="2182" spans="10:10" x14ac:dyDescent="0.25">
      <c r="J2182" s="83"/>
    </row>
    <row r="2183" spans="10:10" x14ac:dyDescent="0.25">
      <c r="J2183" s="83"/>
    </row>
    <row r="2184" spans="10:10" x14ac:dyDescent="0.25">
      <c r="J2184" s="83"/>
    </row>
    <row r="2185" spans="10:10" x14ac:dyDescent="0.25">
      <c r="J2185" s="83"/>
    </row>
    <row r="2186" spans="10:10" x14ac:dyDescent="0.25">
      <c r="J2186" s="83"/>
    </row>
    <row r="2187" spans="10:10" x14ac:dyDescent="0.25">
      <c r="J2187" s="83"/>
    </row>
    <row r="2188" spans="10:10" x14ac:dyDescent="0.25">
      <c r="J2188" s="83"/>
    </row>
    <row r="2189" spans="10:10" x14ac:dyDescent="0.25">
      <c r="J2189" s="83"/>
    </row>
    <row r="2190" spans="10:10" x14ac:dyDescent="0.25">
      <c r="J2190" s="83"/>
    </row>
    <row r="2191" spans="10:10" x14ac:dyDescent="0.25">
      <c r="J2191" s="83"/>
    </row>
    <row r="2192" spans="10:10" x14ac:dyDescent="0.25">
      <c r="J2192" s="83"/>
    </row>
    <row r="2193" spans="10:10" x14ac:dyDescent="0.25">
      <c r="J2193" s="83"/>
    </row>
    <row r="2194" spans="10:10" x14ac:dyDescent="0.25">
      <c r="J2194" s="83"/>
    </row>
    <row r="2195" spans="10:10" x14ac:dyDescent="0.25">
      <c r="J2195" s="83"/>
    </row>
    <row r="2196" spans="10:10" x14ac:dyDescent="0.25">
      <c r="J2196" s="83"/>
    </row>
    <row r="2197" spans="10:10" x14ac:dyDescent="0.25">
      <c r="J2197" s="83"/>
    </row>
    <row r="2198" spans="10:10" x14ac:dyDescent="0.25">
      <c r="J2198" s="83"/>
    </row>
    <row r="2199" spans="10:10" x14ac:dyDescent="0.25">
      <c r="J2199" s="83"/>
    </row>
    <row r="2200" spans="10:10" x14ac:dyDescent="0.25">
      <c r="J2200" s="83"/>
    </row>
    <row r="2201" spans="10:10" x14ac:dyDescent="0.25">
      <c r="J2201" s="83"/>
    </row>
    <row r="2202" spans="10:10" x14ac:dyDescent="0.25">
      <c r="J2202" s="83"/>
    </row>
    <row r="2203" spans="10:10" x14ac:dyDescent="0.25">
      <c r="J2203" s="83"/>
    </row>
    <row r="2204" spans="10:10" x14ac:dyDescent="0.25">
      <c r="J2204" s="83"/>
    </row>
    <row r="2205" spans="10:10" x14ac:dyDescent="0.25">
      <c r="J2205" s="83"/>
    </row>
    <row r="2206" spans="10:10" x14ac:dyDescent="0.25">
      <c r="J2206" s="83"/>
    </row>
    <row r="2207" spans="10:10" x14ac:dyDescent="0.25">
      <c r="J2207" s="83"/>
    </row>
    <row r="2208" spans="10:10" x14ac:dyDescent="0.25">
      <c r="J2208" s="83"/>
    </row>
    <row r="2209" spans="10:10" x14ac:dyDescent="0.25">
      <c r="J2209" s="83"/>
    </row>
    <row r="2210" spans="10:10" x14ac:dyDescent="0.25">
      <c r="J2210" s="83"/>
    </row>
    <row r="2211" spans="10:10" x14ac:dyDescent="0.25">
      <c r="J2211" s="83"/>
    </row>
    <row r="2212" spans="10:10" x14ac:dyDescent="0.25">
      <c r="J2212" s="83"/>
    </row>
    <row r="2213" spans="10:10" x14ac:dyDescent="0.25">
      <c r="J2213" s="83"/>
    </row>
    <row r="2214" spans="10:10" x14ac:dyDescent="0.25">
      <c r="J2214" s="83"/>
    </row>
    <row r="2215" spans="10:10" x14ac:dyDescent="0.25">
      <c r="J2215" s="83"/>
    </row>
    <row r="2216" spans="10:10" x14ac:dyDescent="0.25">
      <c r="J2216" s="83"/>
    </row>
    <row r="2217" spans="10:10" x14ac:dyDescent="0.25">
      <c r="J2217" s="83"/>
    </row>
    <row r="2218" spans="10:10" x14ac:dyDescent="0.25">
      <c r="J2218" s="83"/>
    </row>
    <row r="2219" spans="10:10" x14ac:dyDescent="0.25">
      <c r="J2219" s="83"/>
    </row>
    <row r="2220" spans="10:10" x14ac:dyDescent="0.25">
      <c r="J2220" s="83"/>
    </row>
    <row r="2221" spans="10:10" x14ac:dyDescent="0.25">
      <c r="J2221" s="83"/>
    </row>
    <row r="2222" spans="10:10" x14ac:dyDescent="0.25">
      <c r="J2222" s="83"/>
    </row>
    <row r="2223" spans="10:10" x14ac:dyDescent="0.25">
      <c r="J2223" s="83"/>
    </row>
    <row r="2224" spans="10:10" x14ac:dyDescent="0.25">
      <c r="J2224" s="83"/>
    </row>
    <row r="2225" spans="10:10" x14ac:dyDescent="0.25">
      <c r="J2225" s="83"/>
    </row>
    <row r="2226" spans="10:10" x14ac:dyDescent="0.25">
      <c r="J2226" s="83"/>
    </row>
    <row r="2227" spans="10:10" x14ac:dyDescent="0.25">
      <c r="J2227" s="83"/>
    </row>
    <row r="2228" spans="10:10" x14ac:dyDescent="0.25">
      <c r="J2228" s="83"/>
    </row>
    <row r="2229" spans="10:10" x14ac:dyDescent="0.25">
      <c r="J2229" s="83"/>
    </row>
    <row r="2230" spans="10:10" x14ac:dyDescent="0.25">
      <c r="J2230" s="83"/>
    </row>
    <row r="2231" spans="10:10" x14ac:dyDescent="0.25">
      <c r="J2231" s="83"/>
    </row>
    <row r="2232" spans="10:10" x14ac:dyDescent="0.25">
      <c r="J2232" s="83"/>
    </row>
    <row r="2233" spans="10:10" x14ac:dyDescent="0.25">
      <c r="J2233" s="83"/>
    </row>
    <row r="2234" spans="10:10" x14ac:dyDescent="0.25">
      <c r="J2234" s="83"/>
    </row>
    <row r="2235" spans="10:10" x14ac:dyDescent="0.25">
      <c r="J2235" s="83"/>
    </row>
    <row r="2236" spans="10:10" x14ac:dyDescent="0.25">
      <c r="J2236" s="83"/>
    </row>
    <row r="2237" spans="10:10" x14ac:dyDescent="0.25">
      <c r="J2237" s="83"/>
    </row>
    <row r="2238" spans="10:10" x14ac:dyDescent="0.25">
      <c r="J2238" s="83"/>
    </row>
    <row r="2239" spans="10:10" x14ac:dyDescent="0.25">
      <c r="J2239" s="83"/>
    </row>
    <row r="2240" spans="10:10" x14ac:dyDescent="0.25">
      <c r="J2240" s="83"/>
    </row>
    <row r="2241" spans="10:10" x14ac:dyDescent="0.25">
      <c r="J2241" s="83"/>
    </row>
    <row r="2242" spans="10:10" x14ac:dyDescent="0.25">
      <c r="J2242" s="83"/>
    </row>
    <row r="2243" spans="10:10" x14ac:dyDescent="0.25">
      <c r="J2243" s="83"/>
    </row>
    <row r="2244" spans="10:10" x14ac:dyDescent="0.25">
      <c r="J2244" s="83"/>
    </row>
    <row r="2245" spans="10:10" x14ac:dyDescent="0.25">
      <c r="J2245" s="83"/>
    </row>
    <row r="2246" spans="10:10" x14ac:dyDescent="0.25">
      <c r="J2246" s="83"/>
    </row>
    <row r="2247" spans="10:10" x14ac:dyDescent="0.25">
      <c r="J2247" s="83"/>
    </row>
    <row r="2248" spans="10:10" x14ac:dyDescent="0.25">
      <c r="J2248" s="83"/>
    </row>
    <row r="2249" spans="10:10" x14ac:dyDescent="0.25">
      <c r="J2249" s="83"/>
    </row>
    <row r="2250" spans="10:10" x14ac:dyDescent="0.25">
      <c r="J2250" s="83"/>
    </row>
    <row r="2251" spans="10:10" x14ac:dyDescent="0.25">
      <c r="J2251" s="83"/>
    </row>
    <row r="2252" spans="10:10" x14ac:dyDescent="0.25">
      <c r="J2252" s="83"/>
    </row>
    <row r="2253" spans="10:10" x14ac:dyDescent="0.25">
      <c r="J2253" s="83"/>
    </row>
    <row r="2254" spans="10:10" x14ac:dyDescent="0.25">
      <c r="J2254" s="83"/>
    </row>
    <row r="2255" spans="10:10" x14ac:dyDescent="0.25">
      <c r="J2255" s="83"/>
    </row>
    <row r="2256" spans="10:10" x14ac:dyDescent="0.25">
      <c r="J2256" s="83"/>
    </row>
    <row r="2257" spans="10:10" x14ac:dyDescent="0.25">
      <c r="J2257" s="83"/>
    </row>
    <row r="2258" spans="10:10" x14ac:dyDescent="0.25">
      <c r="J2258" s="83"/>
    </row>
    <row r="2259" spans="10:10" x14ac:dyDescent="0.25">
      <c r="J2259" s="83"/>
    </row>
    <row r="2260" spans="10:10" x14ac:dyDescent="0.25">
      <c r="J2260" s="83"/>
    </row>
    <row r="2261" spans="10:10" x14ac:dyDescent="0.25">
      <c r="J2261" s="83"/>
    </row>
    <row r="2262" spans="10:10" x14ac:dyDescent="0.25">
      <c r="J2262" s="83"/>
    </row>
    <row r="2263" spans="10:10" x14ac:dyDescent="0.25">
      <c r="J2263" s="83"/>
    </row>
    <row r="2264" spans="10:10" x14ac:dyDescent="0.25">
      <c r="J2264" s="83"/>
    </row>
    <row r="2265" spans="10:10" x14ac:dyDescent="0.25">
      <c r="J2265" s="83"/>
    </row>
    <row r="2266" spans="10:10" x14ac:dyDescent="0.25">
      <c r="J2266" s="83"/>
    </row>
    <row r="2267" spans="10:10" x14ac:dyDescent="0.25">
      <c r="J2267" s="83"/>
    </row>
    <row r="2268" spans="10:10" x14ac:dyDescent="0.25">
      <c r="J2268" s="83"/>
    </row>
    <row r="2269" spans="10:10" x14ac:dyDescent="0.25">
      <c r="J2269" s="83"/>
    </row>
    <row r="2270" spans="10:10" x14ac:dyDescent="0.25">
      <c r="J2270" s="83"/>
    </row>
    <row r="2271" spans="10:10" x14ac:dyDescent="0.25">
      <c r="J2271" s="83"/>
    </row>
    <row r="2272" spans="10:10" x14ac:dyDescent="0.25">
      <c r="J2272" s="83"/>
    </row>
    <row r="2273" spans="10:10" x14ac:dyDescent="0.25">
      <c r="J2273" s="83"/>
    </row>
    <row r="2274" spans="10:10" x14ac:dyDescent="0.25">
      <c r="J2274" s="83"/>
    </row>
    <row r="2275" spans="10:10" x14ac:dyDescent="0.25">
      <c r="J2275" s="83"/>
    </row>
    <row r="2276" spans="10:10" x14ac:dyDescent="0.25">
      <c r="J2276" s="83"/>
    </row>
    <row r="2277" spans="10:10" x14ac:dyDescent="0.25">
      <c r="J2277" s="83"/>
    </row>
    <row r="2278" spans="10:10" x14ac:dyDescent="0.25">
      <c r="J2278" s="83"/>
    </row>
    <row r="2279" spans="10:10" x14ac:dyDescent="0.25">
      <c r="J2279" s="83"/>
    </row>
    <row r="2280" spans="10:10" x14ac:dyDescent="0.25">
      <c r="J2280" s="83"/>
    </row>
    <row r="2281" spans="10:10" x14ac:dyDescent="0.25">
      <c r="J2281" s="83"/>
    </row>
    <row r="2282" spans="10:10" x14ac:dyDescent="0.25">
      <c r="J2282" s="83"/>
    </row>
    <row r="2283" spans="10:10" x14ac:dyDescent="0.25">
      <c r="J2283" s="83"/>
    </row>
    <row r="2284" spans="10:10" x14ac:dyDescent="0.25">
      <c r="J2284" s="83"/>
    </row>
    <row r="2285" spans="10:10" x14ac:dyDescent="0.25">
      <c r="J2285" s="83"/>
    </row>
    <row r="2286" spans="10:10" x14ac:dyDescent="0.25">
      <c r="J2286" s="83"/>
    </row>
    <row r="2287" spans="10:10" x14ac:dyDescent="0.25">
      <c r="J2287" s="83"/>
    </row>
    <row r="2288" spans="10:10" x14ac:dyDescent="0.25">
      <c r="J2288" s="83"/>
    </row>
    <row r="2289" spans="10:10" x14ac:dyDescent="0.25">
      <c r="J2289" s="83"/>
    </row>
    <row r="2290" spans="10:10" x14ac:dyDescent="0.25">
      <c r="J2290" s="83"/>
    </row>
    <row r="2291" spans="10:10" x14ac:dyDescent="0.25">
      <c r="J2291" s="83"/>
    </row>
    <row r="2292" spans="10:10" x14ac:dyDescent="0.25">
      <c r="J2292" s="83"/>
    </row>
    <row r="2293" spans="10:10" x14ac:dyDescent="0.25">
      <c r="J2293" s="83"/>
    </row>
    <row r="2294" spans="10:10" x14ac:dyDescent="0.25">
      <c r="J2294" s="83"/>
    </row>
    <row r="2295" spans="10:10" x14ac:dyDescent="0.25">
      <c r="J2295" s="83"/>
    </row>
    <row r="2296" spans="10:10" x14ac:dyDescent="0.25">
      <c r="J2296" s="83"/>
    </row>
    <row r="2297" spans="10:10" x14ac:dyDescent="0.25">
      <c r="J2297" s="83"/>
    </row>
    <row r="2298" spans="10:10" x14ac:dyDescent="0.25">
      <c r="J2298" s="83"/>
    </row>
    <row r="2299" spans="10:10" x14ac:dyDescent="0.25">
      <c r="J2299" s="83"/>
    </row>
    <row r="2300" spans="10:10" x14ac:dyDescent="0.25">
      <c r="J2300" s="83"/>
    </row>
    <row r="2301" spans="10:10" x14ac:dyDescent="0.25">
      <c r="J2301" s="83"/>
    </row>
    <row r="2302" spans="10:10" x14ac:dyDescent="0.25">
      <c r="J2302" s="83"/>
    </row>
    <row r="2303" spans="10:10" x14ac:dyDescent="0.25">
      <c r="J2303" s="83"/>
    </row>
    <row r="2304" spans="10:10" x14ac:dyDescent="0.25">
      <c r="J2304" s="83"/>
    </row>
    <row r="2305" spans="10:10" x14ac:dyDescent="0.25">
      <c r="J2305" s="83"/>
    </row>
    <row r="2306" spans="10:10" x14ac:dyDescent="0.25">
      <c r="J2306" s="83"/>
    </row>
    <row r="2307" spans="10:10" x14ac:dyDescent="0.25">
      <c r="J2307" s="83"/>
    </row>
    <row r="2308" spans="10:10" x14ac:dyDescent="0.25">
      <c r="J2308" s="83"/>
    </row>
    <row r="2309" spans="10:10" x14ac:dyDescent="0.25">
      <c r="J2309" s="83"/>
    </row>
    <row r="2310" spans="10:10" x14ac:dyDescent="0.25">
      <c r="J2310" s="83"/>
    </row>
    <row r="2311" spans="10:10" x14ac:dyDescent="0.25">
      <c r="J2311" s="83"/>
    </row>
    <row r="2312" spans="10:10" x14ac:dyDescent="0.25">
      <c r="J2312" s="83"/>
    </row>
    <row r="2313" spans="10:10" x14ac:dyDescent="0.25">
      <c r="J2313" s="83"/>
    </row>
    <row r="2314" spans="10:10" x14ac:dyDescent="0.25">
      <c r="J2314" s="83"/>
    </row>
    <row r="2315" spans="10:10" x14ac:dyDescent="0.25">
      <c r="J2315" s="83"/>
    </row>
    <row r="2316" spans="10:10" x14ac:dyDescent="0.25">
      <c r="J2316" s="83"/>
    </row>
    <row r="2317" spans="10:10" x14ac:dyDescent="0.25">
      <c r="J2317" s="83"/>
    </row>
    <row r="2318" spans="10:10" x14ac:dyDescent="0.25">
      <c r="J2318" s="83"/>
    </row>
    <row r="2319" spans="10:10" x14ac:dyDescent="0.25">
      <c r="J2319" s="83"/>
    </row>
    <row r="2320" spans="10:10" x14ac:dyDescent="0.25">
      <c r="J2320" s="83"/>
    </row>
    <row r="2321" spans="10:10" x14ac:dyDescent="0.25">
      <c r="J2321" s="83"/>
    </row>
    <row r="2322" spans="10:10" x14ac:dyDescent="0.25">
      <c r="J2322" s="83"/>
    </row>
    <row r="2323" spans="10:10" x14ac:dyDescent="0.25">
      <c r="J2323" s="83"/>
    </row>
    <row r="2324" spans="10:10" x14ac:dyDescent="0.25">
      <c r="J2324" s="83"/>
    </row>
    <row r="2325" spans="10:10" x14ac:dyDescent="0.25">
      <c r="J2325" s="83"/>
    </row>
    <row r="2326" spans="10:10" x14ac:dyDescent="0.25">
      <c r="J2326" s="83"/>
    </row>
    <row r="2327" spans="10:10" x14ac:dyDescent="0.25">
      <c r="J2327" s="83"/>
    </row>
    <row r="2328" spans="10:10" x14ac:dyDescent="0.25">
      <c r="J2328" s="83"/>
    </row>
    <row r="2329" spans="10:10" x14ac:dyDescent="0.25">
      <c r="J2329" s="83"/>
    </row>
    <row r="2330" spans="10:10" x14ac:dyDescent="0.25">
      <c r="J2330" s="83"/>
    </row>
    <row r="2331" spans="10:10" x14ac:dyDescent="0.25">
      <c r="J2331" s="83"/>
    </row>
    <row r="2332" spans="10:10" x14ac:dyDescent="0.25">
      <c r="J2332" s="83"/>
    </row>
    <row r="2333" spans="10:10" x14ac:dyDescent="0.25">
      <c r="J2333" s="83"/>
    </row>
    <row r="2334" spans="10:10" x14ac:dyDescent="0.25">
      <c r="J2334" s="83"/>
    </row>
    <row r="2335" spans="10:10" x14ac:dyDescent="0.25">
      <c r="J2335" s="83"/>
    </row>
    <row r="2336" spans="10:10" x14ac:dyDescent="0.25">
      <c r="J2336" s="83"/>
    </row>
    <row r="2337" spans="10:10" x14ac:dyDescent="0.25">
      <c r="J2337" s="83"/>
    </row>
    <row r="2338" spans="10:10" x14ac:dyDescent="0.25">
      <c r="J2338" s="83"/>
    </row>
    <row r="2339" spans="10:10" x14ac:dyDescent="0.25">
      <c r="J2339" s="83"/>
    </row>
    <row r="2340" spans="10:10" x14ac:dyDescent="0.25">
      <c r="J2340" s="83"/>
    </row>
    <row r="2341" spans="10:10" x14ac:dyDescent="0.25">
      <c r="J2341" s="83"/>
    </row>
    <row r="2342" spans="10:10" x14ac:dyDescent="0.25">
      <c r="J2342" s="83"/>
    </row>
    <row r="2343" spans="10:10" x14ac:dyDescent="0.25">
      <c r="J2343" s="83"/>
    </row>
    <row r="2344" spans="10:10" x14ac:dyDescent="0.25">
      <c r="J2344" s="83"/>
    </row>
    <row r="2345" spans="10:10" x14ac:dyDescent="0.25">
      <c r="J2345" s="83"/>
    </row>
    <row r="2346" spans="10:10" x14ac:dyDescent="0.25">
      <c r="J2346" s="83"/>
    </row>
    <row r="2347" spans="10:10" x14ac:dyDescent="0.25">
      <c r="J2347" s="83"/>
    </row>
    <row r="2348" spans="10:10" x14ac:dyDescent="0.25">
      <c r="J2348" s="83"/>
    </row>
    <row r="2349" spans="10:10" x14ac:dyDescent="0.25">
      <c r="J2349" s="83"/>
    </row>
    <row r="2350" spans="10:10" x14ac:dyDescent="0.25">
      <c r="J2350" s="83"/>
    </row>
    <row r="2351" spans="10:10" x14ac:dyDescent="0.25">
      <c r="J2351" s="83"/>
    </row>
    <row r="2352" spans="10:10" x14ac:dyDescent="0.25">
      <c r="J2352" s="83"/>
    </row>
    <row r="2353" spans="10:10" x14ac:dyDescent="0.25">
      <c r="J2353" s="83"/>
    </row>
    <row r="2354" spans="10:10" x14ac:dyDescent="0.25">
      <c r="J2354" s="83"/>
    </row>
    <row r="2355" spans="10:10" x14ac:dyDescent="0.25">
      <c r="J2355" s="83"/>
    </row>
    <row r="2356" spans="10:10" x14ac:dyDescent="0.25">
      <c r="J2356" s="83"/>
    </row>
    <row r="2357" spans="10:10" x14ac:dyDescent="0.25">
      <c r="J2357" s="83"/>
    </row>
    <row r="2358" spans="10:10" x14ac:dyDescent="0.25">
      <c r="J2358" s="83"/>
    </row>
    <row r="2359" spans="10:10" x14ac:dyDescent="0.25">
      <c r="J2359" s="83"/>
    </row>
    <row r="2360" spans="10:10" x14ac:dyDescent="0.25">
      <c r="J2360" s="83"/>
    </row>
    <row r="2361" spans="10:10" x14ac:dyDescent="0.25">
      <c r="J2361" s="83"/>
    </row>
    <row r="2362" spans="10:10" x14ac:dyDescent="0.25">
      <c r="J2362" s="83"/>
    </row>
    <row r="2363" spans="10:10" x14ac:dyDescent="0.25">
      <c r="J2363" s="83"/>
    </row>
    <row r="2364" spans="10:10" x14ac:dyDescent="0.25">
      <c r="J2364" s="83"/>
    </row>
    <row r="2365" spans="10:10" x14ac:dyDescent="0.25">
      <c r="J2365" s="83"/>
    </row>
    <row r="2366" spans="10:10" x14ac:dyDescent="0.25">
      <c r="J2366" s="83"/>
    </row>
    <row r="2367" spans="10:10" x14ac:dyDescent="0.25">
      <c r="J2367" s="83"/>
    </row>
    <row r="2368" spans="10:10" x14ac:dyDescent="0.25">
      <c r="J2368" s="83"/>
    </row>
    <row r="2369" spans="10:10" x14ac:dyDescent="0.25">
      <c r="J2369" s="83"/>
    </row>
    <row r="2370" spans="10:10" x14ac:dyDescent="0.25">
      <c r="J2370" s="83"/>
    </row>
    <row r="2371" spans="10:10" x14ac:dyDescent="0.25">
      <c r="J2371" s="83"/>
    </row>
    <row r="2372" spans="10:10" x14ac:dyDescent="0.25">
      <c r="J2372" s="83"/>
    </row>
    <row r="2373" spans="10:10" x14ac:dyDescent="0.25">
      <c r="J2373" s="83"/>
    </row>
    <row r="2374" spans="10:10" x14ac:dyDescent="0.25">
      <c r="J2374" s="83"/>
    </row>
    <row r="2375" spans="10:10" x14ac:dyDescent="0.25">
      <c r="J2375" s="83"/>
    </row>
    <row r="2376" spans="10:10" x14ac:dyDescent="0.25">
      <c r="J2376" s="83"/>
    </row>
    <row r="2377" spans="10:10" x14ac:dyDescent="0.25">
      <c r="J2377" s="83"/>
    </row>
    <row r="2378" spans="10:10" x14ac:dyDescent="0.25">
      <c r="J2378" s="83"/>
    </row>
    <row r="2379" spans="10:10" x14ac:dyDescent="0.25">
      <c r="J2379" s="83"/>
    </row>
    <row r="2380" spans="10:10" x14ac:dyDescent="0.25">
      <c r="J2380" s="83"/>
    </row>
    <row r="2381" spans="10:10" x14ac:dyDescent="0.25">
      <c r="J2381" s="83"/>
    </row>
    <row r="2382" spans="10:10" x14ac:dyDescent="0.25">
      <c r="J2382" s="83"/>
    </row>
    <row r="2383" spans="10:10" x14ac:dyDescent="0.25">
      <c r="J2383" s="83"/>
    </row>
    <row r="2384" spans="10:10" x14ac:dyDescent="0.25">
      <c r="J2384" s="83"/>
    </row>
    <row r="2385" spans="10:10" x14ac:dyDescent="0.25">
      <c r="J2385" s="83"/>
    </row>
    <row r="2386" spans="10:10" x14ac:dyDescent="0.25">
      <c r="J2386" s="83"/>
    </row>
    <row r="2387" spans="10:10" x14ac:dyDescent="0.25">
      <c r="J2387" s="83"/>
    </row>
    <row r="2388" spans="10:10" x14ac:dyDescent="0.25">
      <c r="J2388" s="83"/>
    </row>
    <row r="2389" spans="10:10" x14ac:dyDescent="0.25">
      <c r="J2389" s="83"/>
    </row>
    <row r="2390" spans="10:10" x14ac:dyDescent="0.25">
      <c r="J2390" s="83"/>
    </row>
    <row r="2391" spans="10:10" x14ac:dyDescent="0.25">
      <c r="J2391" s="83"/>
    </row>
    <row r="2392" spans="10:10" x14ac:dyDescent="0.25">
      <c r="J2392" s="83"/>
    </row>
    <row r="2393" spans="10:10" x14ac:dyDescent="0.25">
      <c r="J2393" s="83"/>
    </row>
    <row r="2394" spans="10:10" x14ac:dyDescent="0.25">
      <c r="J2394" s="83"/>
    </row>
    <row r="2395" spans="10:10" x14ac:dyDescent="0.25">
      <c r="J2395" s="83"/>
    </row>
    <row r="2396" spans="10:10" x14ac:dyDescent="0.25">
      <c r="J2396" s="83"/>
    </row>
    <row r="2397" spans="10:10" x14ac:dyDescent="0.25">
      <c r="J2397" s="83"/>
    </row>
    <row r="2398" spans="10:10" x14ac:dyDescent="0.25">
      <c r="J2398" s="83"/>
    </row>
    <row r="2399" spans="10:10" x14ac:dyDescent="0.25">
      <c r="J2399" s="83"/>
    </row>
    <row r="2400" spans="10:10" x14ac:dyDescent="0.25">
      <c r="J2400" s="83"/>
    </row>
    <row r="2401" spans="10:10" x14ac:dyDescent="0.25">
      <c r="J2401" s="83"/>
    </row>
    <row r="2402" spans="10:10" x14ac:dyDescent="0.25">
      <c r="J2402" s="83"/>
    </row>
    <row r="2403" spans="10:10" x14ac:dyDescent="0.25">
      <c r="J2403" s="83"/>
    </row>
    <row r="2404" spans="10:10" x14ac:dyDescent="0.25">
      <c r="J2404" s="83"/>
    </row>
    <row r="2405" spans="10:10" x14ac:dyDescent="0.25">
      <c r="J2405" s="83"/>
    </row>
    <row r="2406" spans="10:10" x14ac:dyDescent="0.25">
      <c r="J2406" s="83"/>
    </row>
    <row r="2407" spans="10:10" x14ac:dyDescent="0.25">
      <c r="J2407" s="83"/>
    </row>
    <row r="2408" spans="10:10" x14ac:dyDescent="0.25">
      <c r="J2408" s="83"/>
    </row>
    <row r="2409" spans="10:10" x14ac:dyDescent="0.25">
      <c r="J2409" s="83"/>
    </row>
    <row r="2410" spans="10:10" x14ac:dyDescent="0.25">
      <c r="J2410" s="83"/>
    </row>
    <row r="2411" spans="10:10" x14ac:dyDescent="0.25">
      <c r="J2411" s="83"/>
    </row>
    <row r="2412" spans="10:10" x14ac:dyDescent="0.25">
      <c r="J2412" s="83"/>
    </row>
    <row r="2413" spans="10:10" x14ac:dyDescent="0.25">
      <c r="J2413" s="83"/>
    </row>
    <row r="2414" spans="10:10" x14ac:dyDescent="0.25">
      <c r="J2414" s="83"/>
    </row>
    <row r="2415" spans="10:10" x14ac:dyDescent="0.25">
      <c r="J2415" s="83"/>
    </row>
    <row r="2416" spans="10:10" x14ac:dyDescent="0.25">
      <c r="J2416" s="83"/>
    </row>
    <row r="2417" spans="10:10" x14ac:dyDescent="0.25">
      <c r="J2417" s="83"/>
    </row>
    <row r="2418" spans="10:10" x14ac:dyDescent="0.25">
      <c r="J2418" s="83"/>
    </row>
    <row r="2419" spans="10:10" x14ac:dyDescent="0.25">
      <c r="J2419" s="83"/>
    </row>
    <row r="2420" spans="10:10" x14ac:dyDescent="0.25">
      <c r="J2420" s="83"/>
    </row>
    <row r="2421" spans="10:10" x14ac:dyDescent="0.25">
      <c r="J2421" s="83"/>
    </row>
    <row r="2422" spans="10:10" x14ac:dyDescent="0.25">
      <c r="J2422" s="83"/>
    </row>
    <row r="2423" spans="10:10" x14ac:dyDescent="0.25">
      <c r="J2423" s="83"/>
    </row>
    <row r="2424" spans="10:10" x14ac:dyDescent="0.25">
      <c r="J2424" s="83"/>
    </row>
    <row r="2425" spans="10:10" x14ac:dyDescent="0.25">
      <c r="J2425" s="83"/>
    </row>
    <row r="2426" spans="10:10" x14ac:dyDescent="0.25">
      <c r="J2426" s="83"/>
    </row>
    <row r="2427" spans="10:10" x14ac:dyDescent="0.25">
      <c r="J2427" s="83"/>
    </row>
    <row r="2428" spans="10:10" x14ac:dyDescent="0.25">
      <c r="J2428" s="83"/>
    </row>
    <row r="2429" spans="10:10" x14ac:dyDescent="0.25">
      <c r="J2429" s="83"/>
    </row>
    <row r="2430" spans="10:10" x14ac:dyDescent="0.25">
      <c r="J2430" s="83"/>
    </row>
    <row r="2431" spans="10:10" x14ac:dyDescent="0.25">
      <c r="J2431" s="83"/>
    </row>
    <row r="2432" spans="10:10" x14ac:dyDescent="0.25">
      <c r="J2432" s="83"/>
    </row>
    <row r="2433" spans="10:10" x14ac:dyDescent="0.25">
      <c r="J2433" s="83"/>
    </row>
    <row r="2434" spans="10:10" x14ac:dyDescent="0.25">
      <c r="J2434" s="83"/>
    </row>
    <row r="2435" spans="10:10" x14ac:dyDescent="0.25">
      <c r="J2435" s="83"/>
    </row>
    <row r="2436" spans="10:10" x14ac:dyDescent="0.25">
      <c r="J2436" s="83"/>
    </row>
    <row r="2437" spans="10:10" x14ac:dyDescent="0.25">
      <c r="J2437" s="83"/>
    </row>
    <row r="2438" spans="10:10" x14ac:dyDescent="0.25">
      <c r="J2438" s="83"/>
    </row>
    <row r="2439" spans="10:10" x14ac:dyDescent="0.25">
      <c r="J2439" s="83"/>
    </row>
    <row r="2440" spans="10:10" x14ac:dyDescent="0.25">
      <c r="J2440" s="83"/>
    </row>
    <row r="2441" spans="10:10" x14ac:dyDescent="0.25">
      <c r="J2441" s="83"/>
    </row>
    <row r="2442" spans="10:10" x14ac:dyDescent="0.25">
      <c r="J2442" s="83"/>
    </row>
    <row r="2443" spans="10:10" x14ac:dyDescent="0.25">
      <c r="J2443" s="83"/>
    </row>
    <row r="2444" spans="10:10" x14ac:dyDescent="0.25">
      <c r="J2444" s="83"/>
    </row>
    <row r="2445" spans="10:10" x14ac:dyDescent="0.25">
      <c r="J2445" s="83"/>
    </row>
    <row r="2446" spans="10:10" x14ac:dyDescent="0.25">
      <c r="J2446" s="83"/>
    </row>
    <row r="2447" spans="10:10" x14ac:dyDescent="0.25">
      <c r="J2447" s="83"/>
    </row>
    <row r="2448" spans="10:10" x14ac:dyDescent="0.25">
      <c r="J2448" s="83"/>
    </row>
    <row r="2449" spans="10:10" x14ac:dyDescent="0.25">
      <c r="J2449" s="83"/>
    </row>
    <row r="2450" spans="10:10" x14ac:dyDescent="0.25">
      <c r="J2450" s="83"/>
    </row>
    <row r="2451" spans="10:10" x14ac:dyDescent="0.25">
      <c r="J2451" s="83"/>
    </row>
    <row r="2452" spans="10:10" x14ac:dyDescent="0.25">
      <c r="J2452" s="83"/>
    </row>
    <row r="2453" spans="10:10" x14ac:dyDescent="0.25">
      <c r="J2453" s="83"/>
    </row>
    <row r="2454" spans="10:10" x14ac:dyDescent="0.25">
      <c r="J2454" s="83"/>
    </row>
    <row r="2455" spans="10:10" x14ac:dyDescent="0.25">
      <c r="J2455" s="83"/>
    </row>
    <row r="2456" spans="10:10" x14ac:dyDescent="0.25">
      <c r="J2456" s="83"/>
    </row>
    <row r="2457" spans="10:10" x14ac:dyDescent="0.25">
      <c r="J2457" s="83"/>
    </row>
    <row r="2458" spans="10:10" x14ac:dyDescent="0.25">
      <c r="J2458" s="83"/>
    </row>
    <row r="2459" spans="10:10" x14ac:dyDescent="0.25">
      <c r="J2459" s="83"/>
    </row>
    <row r="2460" spans="10:10" x14ac:dyDescent="0.25">
      <c r="J2460" s="83"/>
    </row>
    <row r="2461" spans="10:10" x14ac:dyDescent="0.25">
      <c r="J2461" s="83"/>
    </row>
    <row r="2462" spans="10:10" x14ac:dyDescent="0.25">
      <c r="J2462" s="83"/>
    </row>
    <row r="2463" spans="10:10" x14ac:dyDescent="0.25">
      <c r="J2463" s="83"/>
    </row>
    <row r="2464" spans="10:10" x14ac:dyDescent="0.25">
      <c r="J2464" s="83"/>
    </row>
    <row r="2465" spans="10:10" x14ac:dyDescent="0.25">
      <c r="J2465" s="83"/>
    </row>
    <row r="2466" spans="10:10" x14ac:dyDescent="0.25">
      <c r="J2466" s="83"/>
    </row>
    <row r="2467" spans="10:10" x14ac:dyDescent="0.25">
      <c r="J2467" s="83"/>
    </row>
    <row r="2468" spans="10:10" x14ac:dyDescent="0.25">
      <c r="J2468" s="83"/>
    </row>
    <row r="2469" spans="10:10" x14ac:dyDescent="0.25">
      <c r="J2469" s="83"/>
    </row>
    <row r="2470" spans="10:10" x14ac:dyDescent="0.25">
      <c r="J2470" s="83"/>
    </row>
    <row r="2471" spans="10:10" x14ac:dyDescent="0.25">
      <c r="J2471" s="83"/>
    </row>
    <row r="2472" spans="10:10" x14ac:dyDescent="0.25">
      <c r="J2472" s="83"/>
    </row>
    <row r="2473" spans="10:10" x14ac:dyDescent="0.25">
      <c r="J2473" s="83"/>
    </row>
    <row r="2474" spans="10:10" x14ac:dyDescent="0.25">
      <c r="J2474" s="83"/>
    </row>
    <row r="2475" spans="10:10" x14ac:dyDescent="0.25">
      <c r="J2475" s="83"/>
    </row>
    <row r="2476" spans="10:10" x14ac:dyDescent="0.25">
      <c r="J2476" s="83"/>
    </row>
    <row r="2477" spans="10:10" x14ac:dyDescent="0.25">
      <c r="J2477" s="83"/>
    </row>
    <row r="2478" spans="10:10" x14ac:dyDescent="0.25">
      <c r="J2478" s="83"/>
    </row>
    <row r="2479" spans="10:10" x14ac:dyDescent="0.25">
      <c r="J2479" s="83"/>
    </row>
    <row r="2480" spans="10:10" x14ac:dyDescent="0.25">
      <c r="J2480" s="83"/>
    </row>
    <row r="2481" spans="10:10" x14ac:dyDescent="0.25">
      <c r="J2481" s="83"/>
    </row>
    <row r="2482" spans="10:10" x14ac:dyDescent="0.25">
      <c r="J2482" s="83"/>
    </row>
    <row r="2483" spans="10:10" x14ac:dyDescent="0.25">
      <c r="J2483" s="83"/>
    </row>
    <row r="2484" spans="10:10" x14ac:dyDescent="0.25">
      <c r="J2484" s="83"/>
    </row>
    <row r="2485" spans="10:10" x14ac:dyDescent="0.25">
      <c r="J2485" s="83"/>
    </row>
    <row r="2486" spans="10:10" x14ac:dyDescent="0.25">
      <c r="J2486" s="83"/>
    </row>
    <row r="2487" spans="10:10" x14ac:dyDescent="0.25">
      <c r="J2487" s="83"/>
    </row>
    <row r="2488" spans="10:10" x14ac:dyDescent="0.25">
      <c r="J2488" s="83"/>
    </row>
    <row r="2489" spans="10:10" x14ac:dyDescent="0.25">
      <c r="J2489" s="83"/>
    </row>
    <row r="2490" spans="10:10" x14ac:dyDescent="0.25">
      <c r="J2490" s="83"/>
    </row>
    <row r="2491" spans="10:10" x14ac:dyDescent="0.25">
      <c r="J2491" s="83"/>
    </row>
    <row r="2492" spans="10:10" x14ac:dyDescent="0.25">
      <c r="J2492" s="83"/>
    </row>
    <row r="2493" spans="10:10" x14ac:dyDescent="0.25">
      <c r="J2493" s="83"/>
    </row>
    <row r="2494" spans="10:10" x14ac:dyDescent="0.25">
      <c r="J2494" s="83"/>
    </row>
    <row r="2495" spans="10:10" x14ac:dyDescent="0.25">
      <c r="J2495" s="83"/>
    </row>
    <row r="2496" spans="10:10" x14ac:dyDescent="0.25">
      <c r="J2496" s="83"/>
    </row>
    <row r="2497" spans="10:10" x14ac:dyDescent="0.25">
      <c r="J2497" s="83"/>
    </row>
    <row r="2498" spans="10:10" x14ac:dyDescent="0.25">
      <c r="J2498" s="83"/>
    </row>
    <row r="2499" spans="10:10" x14ac:dyDescent="0.25">
      <c r="J2499" s="83"/>
    </row>
    <row r="2500" spans="10:10" x14ac:dyDescent="0.25">
      <c r="J2500" s="83"/>
    </row>
    <row r="2501" spans="10:10" x14ac:dyDescent="0.25">
      <c r="J2501" s="83"/>
    </row>
    <row r="2502" spans="10:10" x14ac:dyDescent="0.25">
      <c r="J2502" s="83"/>
    </row>
    <row r="2503" spans="10:10" x14ac:dyDescent="0.25">
      <c r="J2503" s="83"/>
    </row>
    <row r="2504" spans="10:10" x14ac:dyDescent="0.25">
      <c r="J2504" s="83"/>
    </row>
    <row r="2505" spans="10:10" x14ac:dyDescent="0.25">
      <c r="J2505" s="83"/>
    </row>
    <row r="2506" spans="10:10" x14ac:dyDescent="0.25">
      <c r="J2506" s="83"/>
    </row>
    <row r="2507" spans="10:10" x14ac:dyDescent="0.25">
      <c r="J2507" s="83"/>
    </row>
    <row r="2508" spans="10:10" x14ac:dyDescent="0.25">
      <c r="J2508" s="83"/>
    </row>
    <row r="2509" spans="10:10" x14ac:dyDescent="0.25">
      <c r="J2509" s="83"/>
    </row>
    <row r="2510" spans="10:10" x14ac:dyDescent="0.25">
      <c r="J2510" s="83"/>
    </row>
    <row r="2511" spans="10:10" x14ac:dyDescent="0.25">
      <c r="J2511" s="83"/>
    </row>
    <row r="2512" spans="10:10" x14ac:dyDescent="0.25">
      <c r="J2512" s="83"/>
    </row>
    <row r="2513" spans="10:10" x14ac:dyDescent="0.25">
      <c r="J2513" s="83"/>
    </row>
    <row r="2514" spans="10:10" x14ac:dyDescent="0.25">
      <c r="J2514" s="83"/>
    </row>
    <row r="2515" spans="10:10" x14ac:dyDescent="0.25">
      <c r="J2515" s="83"/>
    </row>
    <row r="2516" spans="10:10" x14ac:dyDescent="0.25">
      <c r="J2516" s="83"/>
    </row>
    <row r="2517" spans="10:10" x14ac:dyDescent="0.25">
      <c r="J2517" s="83"/>
    </row>
    <row r="2518" spans="10:10" x14ac:dyDescent="0.25">
      <c r="J2518" s="83"/>
    </row>
    <row r="2519" spans="10:10" x14ac:dyDescent="0.25">
      <c r="J2519" s="83"/>
    </row>
    <row r="2520" spans="10:10" x14ac:dyDescent="0.25">
      <c r="J2520" s="83"/>
    </row>
    <row r="2521" spans="10:10" x14ac:dyDescent="0.25">
      <c r="J2521" s="83"/>
    </row>
    <row r="2522" spans="10:10" x14ac:dyDescent="0.25">
      <c r="J2522" s="83"/>
    </row>
    <row r="2523" spans="10:10" x14ac:dyDescent="0.25">
      <c r="J2523" s="83"/>
    </row>
    <row r="2524" spans="10:10" x14ac:dyDescent="0.25">
      <c r="J2524" s="83"/>
    </row>
    <row r="2525" spans="10:10" x14ac:dyDescent="0.25">
      <c r="J2525" s="83"/>
    </row>
    <row r="2526" spans="10:10" x14ac:dyDescent="0.25">
      <c r="J2526" s="83"/>
    </row>
    <row r="2527" spans="10:10" x14ac:dyDescent="0.25">
      <c r="J2527" s="83"/>
    </row>
    <row r="2528" spans="10:10" x14ac:dyDescent="0.25">
      <c r="J2528" s="83"/>
    </row>
    <row r="2529" spans="10:10" x14ac:dyDescent="0.25">
      <c r="J2529" s="83"/>
    </row>
    <row r="2530" spans="10:10" x14ac:dyDescent="0.25">
      <c r="J2530" s="83"/>
    </row>
    <row r="2531" spans="10:10" x14ac:dyDescent="0.25">
      <c r="J2531" s="83"/>
    </row>
    <row r="2532" spans="10:10" x14ac:dyDescent="0.25">
      <c r="J2532" s="83"/>
    </row>
    <row r="2533" spans="10:10" x14ac:dyDescent="0.25">
      <c r="J2533" s="83"/>
    </row>
    <row r="2534" spans="10:10" x14ac:dyDescent="0.25">
      <c r="J2534" s="83"/>
    </row>
    <row r="2535" spans="10:10" x14ac:dyDescent="0.25">
      <c r="J2535" s="83"/>
    </row>
    <row r="2536" spans="10:10" x14ac:dyDescent="0.25">
      <c r="J2536" s="83"/>
    </row>
    <row r="2537" spans="10:10" x14ac:dyDescent="0.25">
      <c r="J2537" s="83"/>
    </row>
    <row r="2538" spans="10:10" x14ac:dyDescent="0.25">
      <c r="J2538" s="83"/>
    </row>
    <row r="2539" spans="10:10" x14ac:dyDescent="0.25">
      <c r="J2539" s="83"/>
    </row>
    <row r="2540" spans="10:10" x14ac:dyDescent="0.25">
      <c r="J2540" s="83"/>
    </row>
    <row r="2541" spans="10:10" x14ac:dyDescent="0.25">
      <c r="J2541" s="83"/>
    </row>
    <row r="2542" spans="10:10" x14ac:dyDescent="0.25">
      <c r="J2542" s="83"/>
    </row>
    <row r="2543" spans="10:10" x14ac:dyDescent="0.25">
      <c r="J2543" s="83"/>
    </row>
    <row r="2544" spans="10:10" x14ac:dyDescent="0.25">
      <c r="J2544" s="83"/>
    </row>
    <row r="2545" spans="10:10" x14ac:dyDescent="0.25">
      <c r="J2545" s="83"/>
    </row>
    <row r="2546" spans="10:10" x14ac:dyDescent="0.25">
      <c r="J2546" s="83"/>
    </row>
    <row r="2547" spans="10:10" x14ac:dyDescent="0.25">
      <c r="J2547" s="83"/>
    </row>
    <row r="2548" spans="10:10" x14ac:dyDescent="0.25">
      <c r="J2548" s="83"/>
    </row>
    <row r="2549" spans="10:10" x14ac:dyDescent="0.25">
      <c r="J2549" s="83"/>
    </row>
    <row r="2550" spans="10:10" x14ac:dyDescent="0.25">
      <c r="J2550" s="83"/>
    </row>
    <row r="2551" spans="10:10" x14ac:dyDescent="0.25">
      <c r="J2551" s="83"/>
    </row>
    <row r="2552" spans="10:10" x14ac:dyDescent="0.25">
      <c r="J2552" s="83"/>
    </row>
    <row r="2553" spans="10:10" x14ac:dyDescent="0.25">
      <c r="J2553" s="83"/>
    </row>
    <row r="2554" spans="10:10" x14ac:dyDescent="0.25">
      <c r="J2554" s="83"/>
    </row>
    <row r="2555" spans="10:10" x14ac:dyDescent="0.25">
      <c r="J2555" s="83"/>
    </row>
    <row r="2556" spans="10:10" x14ac:dyDescent="0.25">
      <c r="J2556" s="83"/>
    </row>
    <row r="2557" spans="10:10" x14ac:dyDescent="0.25">
      <c r="J2557" s="83"/>
    </row>
    <row r="2558" spans="10:10" x14ac:dyDescent="0.25">
      <c r="J2558" s="83"/>
    </row>
    <row r="2559" spans="10:10" x14ac:dyDescent="0.25">
      <c r="J2559" s="83"/>
    </row>
    <row r="2560" spans="10:10" x14ac:dyDescent="0.25">
      <c r="J2560" s="83"/>
    </row>
    <row r="2561" spans="10:10" x14ac:dyDescent="0.25">
      <c r="J2561" s="83"/>
    </row>
    <row r="2562" spans="10:10" x14ac:dyDescent="0.25">
      <c r="J2562" s="83"/>
    </row>
    <row r="2563" spans="10:10" x14ac:dyDescent="0.25">
      <c r="J2563" s="83"/>
    </row>
    <row r="2564" spans="10:10" x14ac:dyDescent="0.25">
      <c r="J2564" s="83"/>
    </row>
    <row r="2565" spans="10:10" x14ac:dyDescent="0.25">
      <c r="J2565" s="83"/>
    </row>
    <row r="2566" spans="10:10" x14ac:dyDescent="0.25">
      <c r="J2566" s="83"/>
    </row>
    <row r="2567" spans="10:10" x14ac:dyDescent="0.25">
      <c r="J2567" s="83"/>
    </row>
    <row r="2568" spans="10:10" x14ac:dyDescent="0.25">
      <c r="J2568" s="83"/>
    </row>
    <row r="2569" spans="10:10" x14ac:dyDescent="0.25">
      <c r="J2569" s="83"/>
    </row>
    <row r="2570" spans="10:10" x14ac:dyDescent="0.25">
      <c r="J2570" s="83"/>
    </row>
    <row r="2571" spans="10:10" x14ac:dyDescent="0.25">
      <c r="J2571" s="83"/>
    </row>
    <row r="2572" spans="10:10" x14ac:dyDescent="0.25">
      <c r="J2572" s="83"/>
    </row>
    <row r="2573" spans="10:10" x14ac:dyDescent="0.25">
      <c r="J2573" s="83"/>
    </row>
    <row r="2574" spans="10:10" x14ac:dyDescent="0.25">
      <c r="J2574" s="83"/>
    </row>
    <row r="2575" spans="10:10" x14ac:dyDescent="0.25">
      <c r="J2575" s="83"/>
    </row>
    <row r="2576" spans="10:10" x14ac:dyDescent="0.25">
      <c r="J2576" s="83"/>
    </row>
    <row r="2577" spans="10:10" x14ac:dyDescent="0.25">
      <c r="J2577" s="83"/>
    </row>
    <row r="2578" spans="10:10" x14ac:dyDescent="0.25">
      <c r="J2578" s="83"/>
    </row>
    <row r="2579" spans="10:10" x14ac:dyDescent="0.25">
      <c r="J2579" s="83"/>
    </row>
    <row r="2580" spans="10:10" x14ac:dyDescent="0.25">
      <c r="J2580" s="83"/>
    </row>
    <row r="2581" spans="10:10" x14ac:dyDescent="0.25">
      <c r="J2581" s="83"/>
    </row>
    <row r="2582" spans="10:10" x14ac:dyDescent="0.25">
      <c r="J2582" s="83"/>
    </row>
    <row r="2583" spans="10:10" x14ac:dyDescent="0.25">
      <c r="J2583" s="83"/>
    </row>
    <row r="2584" spans="10:10" x14ac:dyDescent="0.25">
      <c r="J2584" s="83"/>
    </row>
    <row r="2585" spans="10:10" x14ac:dyDescent="0.25">
      <c r="J2585" s="83"/>
    </row>
    <row r="2586" spans="10:10" x14ac:dyDescent="0.25">
      <c r="J2586" s="83"/>
    </row>
    <row r="2587" spans="10:10" x14ac:dyDescent="0.25">
      <c r="J2587" s="83"/>
    </row>
    <row r="2588" spans="10:10" x14ac:dyDescent="0.25">
      <c r="J2588" s="83"/>
    </row>
    <row r="2589" spans="10:10" x14ac:dyDescent="0.25">
      <c r="J2589" s="83"/>
    </row>
    <row r="2590" spans="10:10" x14ac:dyDescent="0.25">
      <c r="J2590" s="83"/>
    </row>
    <row r="2591" spans="10:10" x14ac:dyDescent="0.25">
      <c r="J2591" s="83"/>
    </row>
    <row r="2592" spans="10:10" x14ac:dyDescent="0.25">
      <c r="J2592" s="83"/>
    </row>
    <row r="2593" spans="10:10" x14ac:dyDescent="0.25">
      <c r="J2593" s="83"/>
    </row>
    <row r="2594" spans="10:10" x14ac:dyDescent="0.25">
      <c r="J2594" s="83"/>
    </row>
    <row r="2595" spans="10:10" x14ac:dyDescent="0.25">
      <c r="J2595" s="83"/>
    </row>
    <row r="2596" spans="10:10" x14ac:dyDescent="0.25">
      <c r="J2596" s="83"/>
    </row>
    <row r="2597" spans="10:10" x14ac:dyDescent="0.25">
      <c r="J2597" s="83"/>
    </row>
    <row r="2598" spans="10:10" x14ac:dyDescent="0.25">
      <c r="J2598" s="83"/>
    </row>
    <row r="2599" spans="10:10" x14ac:dyDescent="0.25">
      <c r="J2599" s="83"/>
    </row>
    <row r="2600" spans="10:10" x14ac:dyDescent="0.25">
      <c r="J2600" s="83"/>
    </row>
    <row r="2601" spans="10:10" x14ac:dyDescent="0.25">
      <c r="J2601" s="83"/>
    </row>
    <row r="2602" spans="10:10" x14ac:dyDescent="0.25">
      <c r="J2602" s="83"/>
    </row>
    <row r="2603" spans="10:10" x14ac:dyDescent="0.25">
      <c r="J2603" s="83"/>
    </row>
    <row r="2604" spans="10:10" x14ac:dyDescent="0.25">
      <c r="J2604" s="83"/>
    </row>
    <row r="2605" spans="10:10" x14ac:dyDescent="0.25">
      <c r="J2605" s="83"/>
    </row>
    <row r="2606" spans="10:10" x14ac:dyDescent="0.25">
      <c r="J2606" s="83"/>
    </row>
    <row r="2607" spans="10:10" x14ac:dyDescent="0.25">
      <c r="J2607" s="83"/>
    </row>
    <row r="2608" spans="10:10" x14ac:dyDescent="0.25">
      <c r="J2608" s="83"/>
    </row>
    <row r="2609" spans="10:10" x14ac:dyDescent="0.25">
      <c r="J2609" s="83"/>
    </row>
    <row r="2610" spans="10:10" x14ac:dyDescent="0.25">
      <c r="J2610" s="83"/>
    </row>
    <row r="2611" spans="10:10" x14ac:dyDescent="0.25">
      <c r="J2611" s="83"/>
    </row>
    <row r="2612" spans="10:10" x14ac:dyDescent="0.25">
      <c r="J2612" s="83"/>
    </row>
    <row r="2613" spans="10:10" x14ac:dyDescent="0.25">
      <c r="J2613" s="83"/>
    </row>
    <row r="2614" spans="10:10" x14ac:dyDescent="0.25">
      <c r="J2614" s="83"/>
    </row>
    <row r="2615" spans="10:10" x14ac:dyDescent="0.25">
      <c r="J2615" s="83"/>
    </row>
    <row r="2616" spans="10:10" x14ac:dyDescent="0.25">
      <c r="J2616" s="83"/>
    </row>
    <row r="2617" spans="10:10" x14ac:dyDescent="0.25">
      <c r="J2617" s="83"/>
    </row>
    <row r="2618" spans="10:10" x14ac:dyDescent="0.25">
      <c r="J2618" s="83"/>
    </row>
    <row r="2619" spans="10:10" x14ac:dyDescent="0.25">
      <c r="J2619" s="83"/>
    </row>
    <row r="2620" spans="10:10" x14ac:dyDescent="0.25">
      <c r="J2620" s="83"/>
    </row>
    <row r="2621" spans="10:10" x14ac:dyDescent="0.25">
      <c r="J2621" s="83"/>
    </row>
    <row r="2622" spans="10:10" x14ac:dyDescent="0.25">
      <c r="J2622" s="83"/>
    </row>
    <row r="2623" spans="10:10" x14ac:dyDescent="0.25">
      <c r="J2623" s="83"/>
    </row>
    <row r="2624" spans="10:10" x14ac:dyDescent="0.25">
      <c r="J2624" s="83"/>
    </row>
    <row r="2625" spans="10:10" x14ac:dyDescent="0.25">
      <c r="J2625" s="83"/>
    </row>
    <row r="2626" spans="10:10" x14ac:dyDescent="0.25">
      <c r="J2626" s="83"/>
    </row>
    <row r="2627" spans="10:10" x14ac:dyDescent="0.25">
      <c r="J2627" s="83"/>
    </row>
    <row r="2628" spans="10:10" x14ac:dyDescent="0.25">
      <c r="J2628" s="83"/>
    </row>
    <row r="2629" spans="10:10" x14ac:dyDescent="0.25">
      <c r="J2629" s="83"/>
    </row>
    <row r="2630" spans="10:10" x14ac:dyDescent="0.25">
      <c r="J2630" s="83"/>
    </row>
    <row r="2631" spans="10:10" x14ac:dyDescent="0.25">
      <c r="J2631" s="83"/>
    </row>
    <row r="2632" spans="10:10" x14ac:dyDescent="0.25">
      <c r="J2632" s="83"/>
    </row>
    <row r="2633" spans="10:10" x14ac:dyDescent="0.25">
      <c r="J2633" s="83"/>
    </row>
    <row r="2634" spans="10:10" x14ac:dyDescent="0.25">
      <c r="J2634" s="83"/>
    </row>
    <row r="2635" spans="10:10" x14ac:dyDescent="0.25">
      <c r="J2635" s="83"/>
    </row>
    <row r="2636" spans="10:10" x14ac:dyDescent="0.25">
      <c r="J2636" s="83"/>
    </row>
    <row r="2637" spans="10:10" x14ac:dyDescent="0.25">
      <c r="J2637" s="83"/>
    </row>
    <row r="2638" spans="10:10" x14ac:dyDescent="0.25">
      <c r="J2638" s="83"/>
    </row>
    <row r="2639" spans="10:10" x14ac:dyDescent="0.25">
      <c r="J2639" s="83"/>
    </row>
    <row r="2640" spans="10:10" x14ac:dyDescent="0.25">
      <c r="J2640" s="83"/>
    </row>
    <row r="2641" spans="10:10" x14ac:dyDescent="0.25">
      <c r="J2641" s="83"/>
    </row>
    <row r="2642" spans="10:10" x14ac:dyDescent="0.25">
      <c r="J2642" s="83"/>
    </row>
    <row r="2643" spans="10:10" x14ac:dyDescent="0.25">
      <c r="J2643" s="83"/>
    </row>
    <row r="2644" spans="10:10" x14ac:dyDescent="0.25">
      <c r="J2644" s="83"/>
    </row>
    <row r="2645" spans="10:10" x14ac:dyDescent="0.25">
      <c r="J2645" s="83"/>
    </row>
    <row r="2646" spans="10:10" x14ac:dyDescent="0.25">
      <c r="J2646" s="83"/>
    </row>
    <row r="2647" spans="10:10" x14ac:dyDescent="0.25">
      <c r="J2647" s="83"/>
    </row>
    <row r="2648" spans="10:10" x14ac:dyDescent="0.25">
      <c r="J2648" s="83"/>
    </row>
    <row r="2649" spans="10:10" x14ac:dyDescent="0.25">
      <c r="J2649" s="83"/>
    </row>
    <row r="2650" spans="10:10" x14ac:dyDescent="0.25">
      <c r="J2650" s="83"/>
    </row>
    <row r="2651" spans="10:10" x14ac:dyDescent="0.25">
      <c r="J2651" s="83"/>
    </row>
    <row r="2652" spans="10:10" x14ac:dyDescent="0.25">
      <c r="J2652" s="83"/>
    </row>
    <row r="2653" spans="10:10" x14ac:dyDescent="0.25">
      <c r="J2653" s="83"/>
    </row>
    <row r="2654" spans="10:10" x14ac:dyDescent="0.25">
      <c r="J2654" s="83"/>
    </row>
    <row r="2655" spans="10:10" x14ac:dyDescent="0.25">
      <c r="J2655" s="83"/>
    </row>
    <row r="2656" spans="10:10" x14ac:dyDescent="0.25">
      <c r="J2656" s="83"/>
    </row>
    <row r="2657" spans="10:10" x14ac:dyDescent="0.25">
      <c r="J2657" s="83"/>
    </row>
    <row r="2658" spans="10:10" x14ac:dyDescent="0.25">
      <c r="J2658" s="83"/>
    </row>
    <row r="2659" spans="10:10" x14ac:dyDescent="0.25">
      <c r="J2659" s="83"/>
    </row>
    <row r="2660" spans="10:10" x14ac:dyDescent="0.25">
      <c r="J2660" s="83"/>
    </row>
    <row r="2661" spans="10:10" x14ac:dyDescent="0.25">
      <c r="J2661" s="83"/>
    </row>
    <row r="2662" spans="10:10" x14ac:dyDescent="0.25">
      <c r="J2662" s="83"/>
    </row>
    <row r="2663" spans="10:10" x14ac:dyDescent="0.25">
      <c r="J2663" s="83"/>
    </row>
    <row r="2664" spans="10:10" x14ac:dyDescent="0.25">
      <c r="J2664" s="83"/>
    </row>
    <row r="2665" spans="10:10" x14ac:dyDescent="0.25">
      <c r="J2665" s="83"/>
    </row>
    <row r="2666" spans="10:10" x14ac:dyDescent="0.25">
      <c r="J2666" s="83"/>
    </row>
    <row r="2667" spans="10:10" x14ac:dyDescent="0.25">
      <c r="J2667" s="83"/>
    </row>
    <row r="2668" spans="10:10" x14ac:dyDescent="0.25">
      <c r="J2668" s="83"/>
    </row>
    <row r="2669" spans="10:10" x14ac:dyDescent="0.25">
      <c r="J2669" s="83"/>
    </row>
    <row r="2670" spans="10:10" x14ac:dyDescent="0.25">
      <c r="J2670" s="83"/>
    </row>
    <row r="2671" spans="10:10" x14ac:dyDescent="0.25">
      <c r="J2671" s="83"/>
    </row>
    <row r="2672" spans="10:10" x14ac:dyDescent="0.25">
      <c r="J2672" s="83"/>
    </row>
    <row r="2673" spans="10:10" x14ac:dyDescent="0.25">
      <c r="J2673" s="83"/>
    </row>
    <row r="2674" spans="10:10" x14ac:dyDescent="0.25">
      <c r="J2674" s="83"/>
    </row>
    <row r="2675" spans="10:10" x14ac:dyDescent="0.25">
      <c r="J2675" s="83"/>
    </row>
    <row r="2676" spans="10:10" x14ac:dyDescent="0.25">
      <c r="J2676" s="83"/>
    </row>
    <row r="2677" spans="10:10" x14ac:dyDescent="0.25">
      <c r="J2677" s="83"/>
    </row>
    <row r="2678" spans="10:10" x14ac:dyDescent="0.25">
      <c r="J2678" s="83"/>
    </row>
    <row r="2679" spans="10:10" x14ac:dyDescent="0.25">
      <c r="J2679" s="83"/>
    </row>
    <row r="2680" spans="10:10" x14ac:dyDescent="0.25">
      <c r="J2680" s="83"/>
    </row>
    <row r="2681" spans="10:10" x14ac:dyDescent="0.25">
      <c r="J2681" s="83"/>
    </row>
    <row r="2682" spans="10:10" x14ac:dyDescent="0.25">
      <c r="J2682" s="83"/>
    </row>
    <row r="2683" spans="10:10" x14ac:dyDescent="0.25">
      <c r="J2683" s="83"/>
    </row>
    <row r="2684" spans="10:10" x14ac:dyDescent="0.25">
      <c r="J2684" s="83"/>
    </row>
    <row r="2685" spans="10:10" x14ac:dyDescent="0.25">
      <c r="J2685" s="83"/>
    </row>
    <row r="2686" spans="10:10" x14ac:dyDescent="0.25">
      <c r="J2686" s="83"/>
    </row>
    <row r="2687" spans="10:10" x14ac:dyDescent="0.25">
      <c r="J2687" s="83"/>
    </row>
    <row r="2688" spans="10:10" x14ac:dyDescent="0.25">
      <c r="J2688" s="83"/>
    </row>
    <row r="2689" spans="10:10" x14ac:dyDescent="0.25">
      <c r="J2689" s="83"/>
    </row>
    <row r="2690" spans="10:10" x14ac:dyDescent="0.25">
      <c r="J2690" s="83"/>
    </row>
    <row r="2691" spans="10:10" x14ac:dyDescent="0.25">
      <c r="J2691" s="83"/>
    </row>
    <row r="2692" spans="10:10" x14ac:dyDescent="0.25">
      <c r="J2692" s="83"/>
    </row>
    <row r="2693" spans="10:10" x14ac:dyDescent="0.25">
      <c r="J2693" s="83"/>
    </row>
    <row r="2694" spans="10:10" x14ac:dyDescent="0.25">
      <c r="J2694" s="83"/>
    </row>
    <row r="2695" spans="10:10" x14ac:dyDescent="0.25">
      <c r="J2695" s="83"/>
    </row>
    <row r="2696" spans="10:10" x14ac:dyDescent="0.25">
      <c r="J2696" s="83"/>
    </row>
    <row r="2697" spans="10:10" x14ac:dyDescent="0.25">
      <c r="J2697" s="83"/>
    </row>
    <row r="2698" spans="10:10" x14ac:dyDescent="0.25">
      <c r="J2698" s="83"/>
    </row>
    <row r="2699" spans="10:10" x14ac:dyDescent="0.25">
      <c r="J2699" s="83"/>
    </row>
    <row r="2700" spans="10:10" x14ac:dyDescent="0.25">
      <c r="J2700" s="83"/>
    </row>
    <row r="2701" spans="10:10" x14ac:dyDescent="0.25">
      <c r="J2701" s="83"/>
    </row>
    <row r="2702" spans="10:10" x14ac:dyDescent="0.25">
      <c r="J2702" s="83"/>
    </row>
    <row r="2703" spans="10:10" x14ac:dyDescent="0.25">
      <c r="J2703" s="83"/>
    </row>
    <row r="2704" spans="10:10" x14ac:dyDescent="0.25">
      <c r="J2704" s="83"/>
    </row>
    <row r="2705" spans="10:10" x14ac:dyDescent="0.25">
      <c r="J2705" s="83"/>
    </row>
    <row r="2706" spans="10:10" x14ac:dyDescent="0.25">
      <c r="J2706" s="83"/>
    </row>
    <row r="2707" spans="10:10" x14ac:dyDescent="0.25">
      <c r="J2707" s="83"/>
    </row>
    <row r="2708" spans="10:10" x14ac:dyDescent="0.25">
      <c r="J2708" s="83"/>
    </row>
    <row r="2709" spans="10:10" x14ac:dyDescent="0.25">
      <c r="J2709" s="83"/>
    </row>
    <row r="2710" spans="10:10" x14ac:dyDescent="0.25">
      <c r="J2710" s="83"/>
    </row>
    <row r="2711" spans="10:10" x14ac:dyDescent="0.25">
      <c r="J2711" s="83"/>
    </row>
    <row r="2712" spans="10:10" x14ac:dyDescent="0.25">
      <c r="J2712" s="83"/>
    </row>
    <row r="2713" spans="10:10" x14ac:dyDescent="0.25">
      <c r="J2713" s="83"/>
    </row>
    <row r="2714" spans="10:10" x14ac:dyDescent="0.25">
      <c r="J2714" s="83"/>
    </row>
    <row r="2715" spans="10:10" x14ac:dyDescent="0.25">
      <c r="J2715" s="83"/>
    </row>
    <row r="2716" spans="10:10" x14ac:dyDescent="0.25">
      <c r="J2716" s="83"/>
    </row>
    <row r="2717" spans="10:10" x14ac:dyDescent="0.25">
      <c r="J2717" s="83"/>
    </row>
    <row r="2718" spans="10:10" x14ac:dyDescent="0.25">
      <c r="J2718" s="83"/>
    </row>
    <row r="2719" spans="10:10" x14ac:dyDescent="0.25">
      <c r="J2719" s="83"/>
    </row>
    <row r="2720" spans="10:10" x14ac:dyDescent="0.25">
      <c r="J2720" s="83"/>
    </row>
    <row r="2721" spans="10:10" x14ac:dyDescent="0.25">
      <c r="J2721" s="83"/>
    </row>
    <row r="2722" spans="10:10" x14ac:dyDescent="0.25">
      <c r="J2722" s="83"/>
    </row>
    <row r="2723" spans="10:10" x14ac:dyDescent="0.25">
      <c r="J2723" s="83"/>
    </row>
    <row r="2724" spans="10:10" x14ac:dyDescent="0.25">
      <c r="J2724" s="83"/>
    </row>
    <row r="2725" spans="10:10" x14ac:dyDescent="0.25">
      <c r="J2725" s="83"/>
    </row>
    <row r="2726" spans="10:10" x14ac:dyDescent="0.25">
      <c r="J2726" s="83"/>
    </row>
    <row r="2727" spans="10:10" x14ac:dyDescent="0.25">
      <c r="J2727" s="83"/>
    </row>
    <row r="2728" spans="10:10" x14ac:dyDescent="0.25">
      <c r="J2728" s="83"/>
    </row>
    <row r="2729" spans="10:10" x14ac:dyDescent="0.25">
      <c r="J2729" s="83"/>
    </row>
    <row r="2730" spans="10:10" x14ac:dyDescent="0.25">
      <c r="J2730" s="83"/>
    </row>
    <row r="2731" spans="10:10" x14ac:dyDescent="0.25">
      <c r="J2731" s="83"/>
    </row>
    <row r="2732" spans="10:10" x14ac:dyDescent="0.25">
      <c r="J2732" s="83"/>
    </row>
    <row r="2733" spans="10:10" x14ac:dyDescent="0.25">
      <c r="J2733" s="83"/>
    </row>
    <row r="2734" spans="10:10" x14ac:dyDescent="0.25">
      <c r="J2734" s="83"/>
    </row>
    <row r="2735" spans="10:10" x14ac:dyDescent="0.25">
      <c r="J2735" s="83"/>
    </row>
    <row r="2736" spans="10:10" x14ac:dyDescent="0.25">
      <c r="J2736" s="83"/>
    </row>
    <row r="2737" spans="10:10" x14ac:dyDescent="0.25">
      <c r="J2737" s="83"/>
    </row>
    <row r="2738" spans="10:10" x14ac:dyDescent="0.25">
      <c r="J2738" s="83"/>
    </row>
    <row r="2739" spans="10:10" x14ac:dyDescent="0.25">
      <c r="J2739" s="83"/>
    </row>
    <row r="2740" spans="10:10" x14ac:dyDescent="0.25">
      <c r="J2740" s="83"/>
    </row>
    <row r="2741" spans="10:10" x14ac:dyDescent="0.25">
      <c r="J2741" s="83"/>
    </row>
    <row r="2742" spans="10:10" x14ac:dyDescent="0.25">
      <c r="J2742" s="83"/>
    </row>
    <row r="2743" spans="10:10" x14ac:dyDescent="0.25">
      <c r="J2743" s="83"/>
    </row>
    <row r="2744" spans="10:10" x14ac:dyDescent="0.25">
      <c r="J2744" s="83"/>
    </row>
    <row r="2745" spans="10:10" x14ac:dyDescent="0.25">
      <c r="J2745" s="83"/>
    </row>
    <row r="2746" spans="10:10" x14ac:dyDescent="0.25">
      <c r="J2746" s="83"/>
    </row>
    <row r="2747" spans="10:10" x14ac:dyDescent="0.25">
      <c r="J2747" s="83"/>
    </row>
    <row r="2748" spans="10:10" x14ac:dyDescent="0.25">
      <c r="J2748" s="83"/>
    </row>
    <row r="2749" spans="10:10" x14ac:dyDescent="0.25">
      <c r="J2749" s="83"/>
    </row>
    <row r="2750" spans="10:10" x14ac:dyDescent="0.25">
      <c r="J2750" s="83"/>
    </row>
    <row r="2751" spans="10:10" x14ac:dyDescent="0.25">
      <c r="J2751" s="83"/>
    </row>
    <row r="2752" spans="10:10" x14ac:dyDescent="0.25">
      <c r="J2752" s="83"/>
    </row>
    <row r="2753" spans="10:10" x14ac:dyDescent="0.25">
      <c r="J2753" s="83"/>
    </row>
    <row r="2754" spans="10:10" x14ac:dyDescent="0.25">
      <c r="J2754" s="83"/>
    </row>
    <row r="2755" spans="10:10" x14ac:dyDescent="0.25">
      <c r="J2755" s="83"/>
    </row>
    <row r="2756" spans="10:10" x14ac:dyDescent="0.25">
      <c r="J2756" s="83"/>
    </row>
    <row r="2757" spans="10:10" x14ac:dyDescent="0.25">
      <c r="J2757" s="83"/>
    </row>
    <row r="2758" spans="10:10" x14ac:dyDescent="0.25">
      <c r="J2758" s="83"/>
    </row>
    <row r="2759" spans="10:10" x14ac:dyDescent="0.25">
      <c r="J2759" s="83"/>
    </row>
    <row r="2760" spans="10:10" x14ac:dyDescent="0.25">
      <c r="J2760" s="83"/>
    </row>
    <row r="2761" spans="10:10" x14ac:dyDescent="0.25">
      <c r="J2761" s="83"/>
    </row>
    <row r="2762" spans="10:10" x14ac:dyDescent="0.25">
      <c r="J2762" s="83"/>
    </row>
    <row r="2763" spans="10:10" x14ac:dyDescent="0.25">
      <c r="J2763" s="83"/>
    </row>
    <row r="2764" spans="10:10" x14ac:dyDescent="0.25">
      <c r="J2764" s="83"/>
    </row>
    <row r="2765" spans="10:10" x14ac:dyDescent="0.25">
      <c r="J2765" s="83"/>
    </row>
    <row r="2766" spans="10:10" x14ac:dyDescent="0.25">
      <c r="J2766" s="83"/>
    </row>
    <row r="2767" spans="10:10" x14ac:dyDescent="0.25">
      <c r="J2767" s="83"/>
    </row>
    <row r="2768" spans="10:10" x14ac:dyDescent="0.25">
      <c r="J2768" s="83"/>
    </row>
    <row r="2769" spans="10:10" x14ac:dyDescent="0.25">
      <c r="J2769" s="83"/>
    </row>
    <row r="2770" spans="10:10" x14ac:dyDescent="0.25">
      <c r="J2770" s="83"/>
    </row>
    <row r="2771" spans="10:10" x14ac:dyDescent="0.25">
      <c r="J2771" s="83"/>
    </row>
    <row r="2772" spans="10:10" x14ac:dyDescent="0.25">
      <c r="J2772" s="83"/>
    </row>
    <row r="2773" spans="10:10" x14ac:dyDescent="0.25">
      <c r="J2773" s="83"/>
    </row>
    <row r="2774" spans="10:10" x14ac:dyDescent="0.25">
      <c r="J2774" s="83"/>
    </row>
    <row r="2775" spans="10:10" x14ac:dyDescent="0.25">
      <c r="J2775" s="83"/>
    </row>
    <row r="2776" spans="10:10" x14ac:dyDescent="0.25">
      <c r="J2776" s="83"/>
    </row>
    <row r="2777" spans="10:10" x14ac:dyDescent="0.25">
      <c r="J2777" s="83"/>
    </row>
    <row r="2778" spans="10:10" x14ac:dyDescent="0.25">
      <c r="J2778" s="83"/>
    </row>
    <row r="2779" spans="10:10" x14ac:dyDescent="0.25">
      <c r="J2779" s="83"/>
    </row>
    <row r="2780" spans="10:10" x14ac:dyDescent="0.25">
      <c r="J2780" s="83"/>
    </row>
  </sheetData>
  <mergeCells count="2">
    <mergeCell ref="A1:B1"/>
    <mergeCell ref="V1:AC1"/>
  </mergeCells>
  <pageMargins left="0.7" right="0.7" top="0.78740157499999996" bottom="0.78740157499999996" header="0.3" footer="0.3"/>
  <pageSetup paperSize="8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C618D-0A80-4A01-BC39-98FE84B52C01}">
  <sheetPr>
    <tabColor rgb="FFFFFF00"/>
  </sheetPr>
  <dimension ref="A1:AR2771"/>
  <sheetViews>
    <sheetView topLeftCell="AD1" workbookViewId="0">
      <selection activeCell="AH31" sqref="AH31"/>
    </sheetView>
  </sheetViews>
  <sheetFormatPr baseColWidth="10" defaultColWidth="11.42578125" defaultRowHeight="15" x14ac:dyDescent="0.25"/>
  <cols>
    <col min="1" max="1" width="11.42578125" style="82"/>
    <col min="2" max="2" width="29.28515625" style="82" customWidth="1"/>
    <col min="3" max="3" width="24.28515625" style="82" customWidth="1"/>
    <col min="4" max="4" width="27.5703125" style="83" bestFit="1" customWidth="1"/>
    <col min="5" max="5" width="30.5703125" style="83" customWidth="1"/>
    <col min="6" max="7" width="27.7109375" style="83" customWidth="1"/>
    <col min="8" max="8" width="26.7109375" style="83" customWidth="1"/>
    <col min="9" max="9" width="23.7109375" style="83" customWidth="1"/>
    <col min="10" max="10" width="26.28515625" style="21" customWidth="1"/>
    <col min="11" max="11" width="22.7109375" style="83" customWidth="1"/>
    <col min="12" max="12" width="19.140625" style="83" customWidth="1"/>
    <col min="13" max="13" width="27.5703125" style="83" bestFit="1" customWidth="1"/>
    <col min="14" max="14" width="32.28515625" style="83" customWidth="1"/>
    <col min="15" max="15" width="28.140625" style="83" bestFit="1" customWidth="1"/>
    <col min="16" max="16" width="26" style="83" customWidth="1"/>
    <col min="17" max="17" width="26.28515625" style="83" customWidth="1"/>
    <col min="18" max="18" width="22.85546875" style="83" customWidth="1"/>
    <col min="19" max="19" width="23.85546875" style="83" customWidth="1"/>
    <col min="20" max="20" width="23.7109375" style="83" customWidth="1"/>
    <col min="21" max="21" width="14" style="83" bestFit="1" customWidth="1"/>
    <col min="22" max="23" width="21.28515625" style="83" customWidth="1"/>
    <col min="24" max="25" width="23.7109375" style="83" customWidth="1"/>
    <col min="26" max="27" width="23.28515625" style="83" customWidth="1"/>
    <col min="28" max="29" width="21.85546875" style="83" customWidth="1"/>
    <col min="30" max="30" width="17.7109375" style="83" bestFit="1" customWidth="1"/>
    <col min="31" max="31" width="17.7109375" style="83" customWidth="1"/>
    <col min="32" max="33" width="19.85546875" style="83" customWidth="1"/>
    <col min="34" max="35" width="19.7109375" style="83" customWidth="1"/>
    <col min="36" max="37" width="18.85546875" style="83" customWidth="1"/>
    <col min="38" max="38" width="8.42578125" style="83" customWidth="1"/>
    <col min="39" max="39" width="16.42578125" style="83" customWidth="1"/>
    <col min="40" max="40" width="14.7109375" style="83" customWidth="1"/>
    <col min="41" max="41" width="14.140625" style="83" customWidth="1"/>
    <col min="42" max="42" width="22.7109375" style="83" customWidth="1"/>
    <col min="43" max="44" width="18" style="83" customWidth="1"/>
    <col min="45" max="16384" width="11.42578125" style="82"/>
  </cols>
  <sheetData>
    <row r="1" spans="1:44" s="19" customFormat="1" ht="42" customHeight="1" x14ac:dyDescent="0.25">
      <c r="A1" s="206" t="s">
        <v>352</v>
      </c>
      <c r="B1" s="206"/>
      <c r="C1" s="82"/>
      <c r="D1" s="96">
        <f>1/8</f>
        <v>0.125</v>
      </c>
      <c r="E1" s="96">
        <f>1/8</f>
        <v>0.125</v>
      </c>
      <c r="F1" s="96">
        <f t="shared" ref="F1:K1" si="0">1/8</f>
        <v>0.125</v>
      </c>
      <c r="G1" s="96">
        <f t="shared" si="0"/>
        <v>0.125</v>
      </c>
      <c r="H1" s="96">
        <f t="shared" si="0"/>
        <v>0.125</v>
      </c>
      <c r="I1" s="96">
        <f t="shared" si="0"/>
        <v>0.125</v>
      </c>
      <c r="J1" s="96">
        <f t="shared" si="0"/>
        <v>0.125</v>
      </c>
      <c r="K1" s="96">
        <f t="shared" si="0"/>
        <v>0.125</v>
      </c>
      <c r="L1" s="97"/>
      <c r="M1" s="98">
        <f>7/8</f>
        <v>0.875</v>
      </c>
      <c r="N1" s="98">
        <f t="shared" ref="N1:T1" si="1">7/8</f>
        <v>0.875</v>
      </c>
      <c r="O1" s="98">
        <f t="shared" si="1"/>
        <v>0.875</v>
      </c>
      <c r="P1" s="98">
        <f t="shared" si="1"/>
        <v>0.875</v>
      </c>
      <c r="Q1" s="98">
        <f t="shared" si="1"/>
        <v>0.875</v>
      </c>
      <c r="R1" s="98">
        <f t="shared" si="1"/>
        <v>0.875</v>
      </c>
      <c r="S1" s="98">
        <f t="shared" si="1"/>
        <v>0.875</v>
      </c>
      <c r="T1" s="98">
        <f t="shared" si="1"/>
        <v>0.875</v>
      </c>
      <c r="U1" s="38"/>
      <c r="V1" s="202" t="s">
        <v>353</v>
      </c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86"/>
      <c r="AL1" s="83"/>
      <c r="AM1" s="83"/>
      <c r="AN1" s="83"/>
      <c r="AO1" s="83"/>
      <c r="AP1" s="38"/>
      <c r="AQ1" s="38"/>
      <c r="AR1" s="38"/>
    </row>
    <row r="2" spans="1:44" s="185" customFormat="1" ht="47.25" x14ac:dyDescent="0.25">
      <c r="A2" s="155" t="s">
        <v>0</v>
      </c>
      <c r="B2" s="155" t="s">
        <v>1</v>
      </c>
      <c r="C2" s="155" t="s">
        <v>2</v>
      </c>
      <c r="D2" s="170" t="s">
        <v>323</v>
      </c>
      <c r="E2" s="172" t="s">
        <v>315</v>
      </c>
      <c r="F2" s="171" t="s">
        <v>324</v>
      </c>
      <c r="G2" s="175" t="s">
        <v>318</v>
      </c>
      <c r="H2" s="176" t="s">
        <v>325</v>
      </c>
      <c r="I2" s="177" t="s">
        <v>320</v>
      </c>
      <c r="J2" s="178" t="s">
        <v>326</v>
      </c>
      <c r="K2" s="179" t="s">
        <v>322</v>
      </c>
      <c r="L2" s="180"/>
      <c r="M2" s="170" t="s">
        <v>323</v>
      </c>
      <c r="N2" s="172" t="s">
        <v>315</v>
      </c>
      <c r="O2" s="171" t="s">
        <v>317</v>
      </c>
      <c r="P2" s="175" t="s">
        <v>327</v>
      </c>
      <c r="Q2" s="176" t="s">
        <v>319</v>
      </c>
      <c r="R2" s="177" t="s">
        <v>320</v>
      </c>
      <c r="S2" s="178" t="s">
        <v>321</v>
      </c>
      <c r="T2" s="179" t="s">
        <v>328</v>
      </c>
      <c r="U2" s="181"/>
      <c r="V2" s="170" t="s">
        <v>323</v>
      </c>
      <c r="W2" s="170" t="s">
        <v>356</v>
      </c>
      <c r="X2" s="172" t="s">
        <v>315</v>
      </c>
      <c r="Y2" s="172" t="s">
        <v>355</v>
      </c>
      <c r="Z2" s="171" t="s">
        <v>317</v>
      </c>
      <c r="AA2" s="171" t="s">
        <v>354</v>
      </c>
      <c r="AB2" s="175" t="s">
        <v>327</v>
      </c>
      <c r="AC2" s="175" t="s">
        <v>354</v>
      </c>
      <c r="AD2" s="176" t="s">
        <v>319</v>
      </c>
      <c r="AE2" s="176" t="s">
        <v>354</v>
      </c>
      <c r="AF2" s="177" t="s">
        <v>320</v>
      </c>
      <c r="AG2" s="177" t="s">
        <v>354</v>
      </c>
      <c r="AH2" s="178" t="s">
        <v>321</v>
      </c>
      <c r="AI2" s="178" t="s">
        <v>354</v>
      </c>
      <c r="AJ2" s="179" t="s">
        <v>328</v>
      </c>
      <c r="AK2" s="179" t="s">
        <v>354</v>
      </c>
      <c r="AL2" s="156"/>
      <c r="AM2" s="182" t="s">
        <v>343</v>
      </c>
      <c r="AN2" s="183" t="s">
        <v>342</v>
      </c>
      <c r="AO2" s="184"/>
      <c r="AP2" s="184"/>
      <c r="AQ2" s="184"/>
      <c r="AR2" s="184"/>
    </row>
    <row r="3" spans="1:44" x14ac:dyDescent="0.25">
      <c r="A3" s="82">
        <v>60101</v>
      </c>
      <c r="B3" s="16" t="s">
        <v>3</v>
      </c>
      <c r="C3" s="16" t="s">
        <v>3</v>
      </c>
      <c r="D3" s="22">
        <f>'landesw Umlage § 2 PLAN'!F3*'Umlage Gesamt § 2_mtlAuft PLAN'!$D$1</f>
        <v>69462.212205193035</v>
      </c>
      <c r="E3" s="22">
        <f>'landesw Umlage § 2 PLAN'!G3*'Umlage Gesamt § 2_mtlAuft PLAN'!$E$1</f>
        <v>5338297.9688055022</v>
      </c>
      <c r="F3" s="22">
        <f>'landesw Umlage § 2 PLAN'!H3*'Umlage Gesamt § 2_mtlAuft PLAN'!$F$1</f>
        <v>255311.70546527242</v>
      </c>
      <c r="G3" s="22">
        <f>'landesw Umlage § 2 PLAN'!I3*'Umlage Gesamt § 2_mtlAuft PLAN'!$G$1</f>
        <v>7829967.3233171375</v>
      </c>
      <c r="H3" s="22">
        <f>'landesw Umlage § 2 PLAN'!J3*'Umlage Gesamt § 2_mtlAuft PLAN'!$H$1</f>
        <v>1331308.5590769087</v>
      </c>
      <c r="I3" s="22">
        <f>'landesw Umlage § 2 PLAN'!K3*'Umlage Gesamt § 2_mtlAuft PLAN'!$I$1</f>
        <v>2203057.5709631057</v>
      </c>
      <c r="J3" s="22">
        <f>'landesw Umlage § 2 PLAN'!L3*'Umlage Gesamt § 2_mtlAuft PLAN'!$J$1</f>
        <v>38097.388085355364</v>
      </c>
      <c r="K3" s="22">
        <f>'landesw Umlage § 2 PLAN'!M3*'Umlage Gesamt § 2_mtlAuft PLAN'!$K$1</f>
        <v>24365.759658059953</v>
      </c>
      <c r="L3" s="22"/>
      <c r="M3" s="22">
        <f>'bezirksw Umlage § 2 PLAN'!F3*'Umlage Gesamt § 2_mtlAuft PLAN'!$M$1</f>
        <v>292880</v>
      </c>
      <c r="N3" s="22">
        <f>'bezirksw Umlage § 2 PLAN'!G3*'Umlage Gesamt § 2_mtlAuft PLAN'!$N$1</f>
        <v>22264398.100000001</v>
      </c>
      <c r="O3" s="22">
        <f>'bezirksw Umlage § 2 PLAN'!H3*'Umlage Gesamt § 2_mtlAuft PLAN'!$O$1</f>
        <v>883337.84849885758</v>
      </c>
      <c r="P3" s="22">
        <f>'bezirksw Umlage § 2 PLAN'!I3*'Umlage Gesamt § 2_mtlAuft PLAN'!$P$1</f>
        <v>43353695</v>
      </c>
      <c r="Q3" s="22">
        <f>'bezirksw Umlage § 2 PLAN'!J3*'Umlage Gesamt § 2_mtlAuft PLAN'!$Q$1</f>
        <v>17864105</v>
      </c>
      <c r="R3" s="22">
        <f>'bezirksw Umlage § 2 PLAN'!K3*'Umlage Gesamt § 2_mtlAuft PLAN'!$R$1</f>
        <v>9189355</v>
      </c>
      <c r="S3" s="22">
        <f>'bezirksw Umlage § 2 PLAN'!L3*'Umlage Gesamt § 2_mtlAuft PLAN'!$S$1</f>
        <v>464240</v>
      </c>
      <c r="T3" s="22">
        <f>'bezirksw Umlage § 2 PLAN'!M3*'Umlage Gesamt § 2_mtlAuft PLAN'!$T$1</f>
        <v>143395</v>
      </c>
      <c r="U3" s="22"/>
      <c r="V3" s="22">
        <f>D3+M3</f>
        <v>362342.21220519301</v>
      </c>
      <c r="W3" s="76">
        <f>ROUND(V3/12,2)</f>
        <v>30195.18</v>
      </c>
      <c r="X3" s="22">
        <f t="shared" ref="X3:X66" si="2">E3+N3</f>
        <v>27602696.068805505</v>
      </c>
      <c r="Y3" s="78"/>
      <c r="Z3" s="22">
        <f t="shared" ref="Z3:Z66" si="3">F3+O3</f>
        <v>1138649.5539641301</v>
      </c>
      <c r="AA3" s="76">
        <f>ROUND(Z3/12,2)</f>
        <v>94887.46</v>
      </c>
      <c r="AB3" s="22">
        <f t="shared" ref="AB3:AB66" si="4">G3+P3</f>
        <v>51183662.32331714</v>
      </c>
      <c r="AC3" s="78"/>
      <c r="AD3" s="22">
        <f t="shared" ref="AD3:AD66" si="5">H3+Q3</f>
        <v>19195413.559076909</v>
      </c>
      <c r="AE3" s="78"/>
      <c r="AF3" s="22">
        <f t="shared" ref="AF3:AF66" si="6">I3+R3</f>
        <v>11392412.570963105</v>
      </c>
      <c r="AG3" s="78"/>
      <c r="AH3" s="22">
        <f t="shared" ref="AH3:AH66" si="7">J3+S3</f>
        <v>502337.38808535534</v>
      </c>
      <c r="AI3" s="76">
        <f>ROUND(AH3/12,2)</f>
        <v>41861.449999999997</v>
      </c>
      <c r="AJ3" s="22">
        <f t="shared" ref="AJ3:AJ66" si="8">K3+T3</f>
        <v>167760.75965805995</v>
      </c>
      <c r="AK3" s="76">
        <f>ROUND(AJ3/12,2)</f>
        <v>13980.06</v>
      </c>
      <c r="AM3" s="22">
        <f>V3+AH3+AJ3+Z3</f>
        <v>2171089.9139127382</v>
      </c>
      <c r="AN3" s="83">
        <f>ROUND(AM3/12,2)</f>
        <v>180924.16</v>
      </c>
      <c r="AP3" s="22"/>
      <c r="AQ3" s="160"/>
    </row>
    <row r="4" spans="1:44" x14ac:dyDescent="0.25">
      <c r="A4" s="82">
        <v>60305</v>
      </c>
      <c r="B4" s="82" t="s">
        <v>4</v>
      </c>
      <c r="C4" s="82" t="s">
        <v>5</v>
      </c>
      <c r="D4" s="83">
        <f>'landesw Umlage § 2 PLAN'!F4*'Umlage Gesamt § 2_mtlAuft PLAN'!$D$1</f>
        <v>538.39022911219479</v>
      </c>
      <c r="E4" s="83">
        <f>'landesw Umlage § 2 PLAN'!G4*'Umlage Gesamt § 2_mtlAuft PLAN'!$E$1</f>
        <v>41376.273159919459</v>
      </c>
      <c r="F4" s="83">
        <f>'landesw Umlage § 2 PLAN'!H4*'Umlage Gesamt § 2_mtlAuft PLAN'!$F$1</f>
        <v>1978.8792098129697</v>
      </c>
      <c r="G4" s="83">
        <f>'landesw Umlage § 2 PLAN'!I4*'Umlage Gesamt § 2_mtlAuft PLAN'!$G$1</f>
        <v>60688.794199194155</v>
      </c>
      <c r="H4" s="83">
        <f>'landesw Umlage § 2 PLAN'!J4*'Umlage Gesamt § 2_mtlAuft PLAN'!$H$1</f>
        <v>10318.754577281619</v>
      </c>
      <c r="I4" s="83">
        <f>'landesw Umlage § 2 PLAN'!K4*'Umlage Gesamt § 2_mtlAuft PLAN'!$I$1</f>
        <v>17075.538378685669</v>
      </c>
      <c r="J4" s="83">
        <f>'landesw Umlage § 2 PLAN'!L4*'Umlage Gesamt § 2_mtlAuft PLAN'!$J$1</f>
        <v>295.28661481813907</v>
      </c>
      <c r="K4" s="83">
        <f>'landesw Umlage § 2 PLAN'!M4*'Umlage Gesamt § 2_mtlAuft PLAN'!$K$1</f>
        <v>188.85501207539772</v>
      </c>
      <c r="M4" s="83">
        <f>'bezirksw Umlage § 2 PLAN'!F4*'Umlage Gesamt § 2_mtlAuft PLAN'!$M$1</f>
        <v>9537.879657794716</v>
      </c>
      <c r="N4" s="83">
        <f>'bezirksw Umlage § 2 PLAN'!G4*'Umlage Gesamt § 2_mtlAuft PLAN'!$N$1</f>
        <v>384168.10128467274</v>
      </c>
      <c r="O4" s="83">
        <f>'bezirksw Umlage § 2 PLAN'!H4*'Umlage Gesamt § 2_mtlAuft PLAN'!$O$1</f>
        <v>17558.271243040192</v>
      </c>
      <c r="P4" s="83">
        <f>'bezirksw Umlage § 2 PLAN'!I4*'Umlage Gesamt § 2_mtlAuft PLAN'!$P$1</f>
        <v>469037.38203843019</v>
      </c>
      <c r="Q4" s="83">
        <f>'bezirksw Umlage § 2 PLAN'!J4*'Umlage Gesamt § 2_mtlAuft PLAN'!$Q$1</f>
        <v>35034.772986560129</v>
      </c>
      <c r="R4" s="83">
        <f>'bezirksw Umlage § 2 PLAN'!K4*'Umlage Gesamt § 2_mtlAuft PLAN'!$R$1</f>
        <v>152741.17728595118</v>
      </c>
      <c r="S4" s="83">
        <f>'bezirksw Umlage § 2 PLAN'!L4*'Umlage Gesamt § 2_mtlAuft PLAN'!$S$1</f>
        <v>1456.1075377628761</v>
      </c>
      <c r="T4" s="83">
        <f>'bezirksw Umlage § 2 PLAN'!M4*'Umlage Gesamt § 2_mtlAuft PLAN'!$T$1</f>
        <v>949.47218312888572</v>
      </c>
      <c r="V4" s="83">
        <f t="shared" ref="V4:V67" si="9">D4+M4</f>
        <v>10076.26988690691</v>
      </c>
      <c r="W4" s="76">
        <f t="shared" ref="W4:W67" si="10">ROUND(V4/12,2)</f>
        <v>839.69</v>
      </c>
      <c r="X4" s="83">
        <f t="shared" si="2"/>
        <v>425544.37444459222</v>
      </c>
      <c r="Y4" s="76">
        <f>ROUND(X4/12,2)</f>
        <v>35462.03</v>
      </c>
      <c r="Z4" s="83">
        <f t="shared" si="3"/>
        <v>19537.150452853162</v>
      </c>
      <c r="AA4" s="76">
        <f>ROUND(Z4/12,2)</f>
        <v>1628.1</v>
      </c>
      <c r="AB4" s="83">
        <f t="shared" si="4"/>
        <v>529726.17623762437</v>
      </c>
      <c r="AC4" s="76">
        <f>ROUND(AB4/12,2)</f>
        <v>44143.85</v>
      </c>
      <c r="AD4" s="83">
        <f t="shared" si="5"/>
        <v>45353.527563841752</v>
      </c>
      <c r="AE4" s="76">
        <f>ROUND(AD4/12,2)</f>
        <v>3779.46</v>
      </c>
      <c r="AF4" s="83">
        <f t="shared" si="6"/>
        <v>169816.71566463687</v>
      </c>
      <c r="AG4" s="76">
        <f>ROUND(AF4/12,2)</f>
        <v>14151.39</v>
      </c>
      <c r="AH4" s="83">
        <f t="shared" si="7"/>
        <v>1751.3941525810151</v>
      </c>
      <c r="AI4" s="76">
        <f t="shared" ref="AI4:AI67" si="11">ROUND(AH4/12,2)</f>
        <v>145.94999999999999</v>
      </c>
      <c r="AJ4" s="83">
        <f t="shared" si="8"/>
        <v>1138.3271952042835</v>
      </c>
      <c r="AK4" s="76">
        <f t="shared" ref="AK4:AK67" si="12">ROUND(AJ4/12,2)</f>
        <v>94.86</v>
      </c>
      <c r="AM4" s="83">
        <f>SUM(V4+X4+Z4+AB4+AD4+AF4+AH4+AJ4)</f>
        <v>1202943.9355982407</v>
      </c>
      <c r="AN4" s="83">
        <f t="shared" ref="AN4:AN67" si="13">ROUND(AM4/12,2)</f>
        <v>100245.33</v>
      </c>
      <c r="AP4" s="22"/>
      <c r="AQ4" s="22"/>
    </row>
    <row r="5" spans="1:44" x14ac:dyDescent="0.25">
      <c r="A5" s="82">
        <v>60318</v>
      </c>
      <c r="B5" s="82" t="s">
        <v>6</v>
      </c>
      <c r="C5" s="82" t="s">
        <v>5</v>
      </c>
      <c r="D5" s="83">
        <f>'landesw Umlage § 2 PLAN'!F5*'Umlage Gesamt § 2_mtlAuft PLAN'!$D$1</f>
        <v>1103.5648913013038</v>
      </c>
      <c r="E5" s="83">
        <f>'landesw Umlage § 2 PLAN'!G5*'Umlage Gesamt § 2_mtlAuft PLAN'!$E$1</f>
        <v>84810.978957540152</v>
      </c>
      <c r="F5" s="83">
        <f>'landesw Umlage § 2 PLAN'!H5*'Umlage Gesamt § 2_mtlAuft PLAN'!$F$1</f>
        <v>4056.2058930318635</v>
      </c>
      <c r="G5" s="83">
        <f>'landesw Umlage § 2 PLAN'!I5*'Umlage Gesamt § 2_mtlAuft PLAN'!$G$1</f>
        <v>124396.80171031525</v>
      </c>
      <c r="H5" s="83">
        <f>'landesw Umlage § 2 PLAN'!J5*'Umlage Gesamt § 2_mtlAuft PLAN'!$H$1</f>
        <v>21150.857979388784</v>
      </c>
      <c r="I5" s="83">
        <f>'landesw Umlage § 2 PLAN'!K5*'Umlage Gesamt § 2_mtlAuft PLAN'!$I$1</f>
        <v>35000.569542020072</v>
      </c>
      <c r="J5" s="83">
        <f>'landesw Umlage § 2 PLAN'!L5*'Umlage Gesamt § 2_mtlAuft PLAN'!$J$1</f>
        <v>605.26347501117482</v>
      </c>
      <c r="K5" s="83">
        <f>'landesw Umlage § 2 PLAN'!M5*'Umlage Gesamt § 2_mtlAuft PLAN'!$K$1</f>
        <v>387.10539234036042</v>
      </c>
      <c r="M5" s="83">
        <f>'bezirksw Umlage § 2 PLAN'!F5*'Umlage Gesamt § 2_mtlAuft PLAN'!$M$1</f>
        <v>19550.260310548289</v>
      </c>
      <c r="N5" s="83">
        <f>'bezirksw Umlage § 2 PLAN'!G5*'Umlage Gesamt § 2_mtlAuft PLAN'!$N$1</f>
        <v>787448.22251835593</v>
      </c>
      <c r="O5" s="83">
        <f>'bezirksw Umlage § 2 PLAN'!H5*'Umlage Gesamt § 2_mtlAuft PLAN'!$O$1</f>
        <v>35990.05079961539</v>
      </c>
      <c r="P5" s="83">
        <f>'bezirksw Umlage § 2 PLAN'!I5*'Umlage Gesamt § 2_mtlAuft PLAN'!$P$1</f>
        <v>961408.9549489636</v>
      </c>
      <c r="Q5" s="83">
        <f>'bezirksw Umlage § 2 PLAN'!J5*'Umlage Gesamt § 2_mtlAuft PLAN'!$Q$1</f>
        <v>71812.494640615216</v>
      </c>
      <c r="R5" s="83">
        <f>'bezirksw Umlage § 2 PLAN'!K5*'Umlage Gesamt § 2_mtlAuft PLAN'!$R$1</f>
        <v>313081.09173295903</v>
      </c>
      <c r="S5" s="83">
        <f>'bezirksw Umlage § 2 PLAN'!L5*'Umlage Gesamt § 2_mtlAuft PLAN'!$S$1</f>
        <v>2984.6551251201008</v>
      </c>
      <c r="T5" s="83">
        <f>'bezirksw Umlage § 2 PLAN'!M5*'Umlage Gesamt § 2_mtlAuft PLAN'!$T$1</f>
        <v>1946.1797594210966</v>
      </c>
      <c r="V5" s="83">
        <f t="shared" si="9"/>
        <v>20653.825201849591</v>
      </c>
      <c r="W5" s="76">
        <f t="shared" si="10"/>
        <v>1721.15</v>
      </c>
      <c r="X5" s="83">
        <f t="shared" si="2"/>
        <v>872259.20147589606</v>
      </c>
      <c r="Y5" s="76">
        <f t="shared" ref="Y5:Y68" si="14">ROUND(X5/12,2)</f>
        <v>72688.27</v>
      </c>
      <c r="Z5" s="83">
        <f t="shared" si="3"/>
        <v>40046.25669264725</v>
      </c>
      <c r="AA5" s="76">
        <f t="shared" ref="AA5:AA68" si="15">ROUND(Z5/12,2)</f>
        <v>3337.19</v>
      </c>
      <c r="AB5" s="83">
        <f t="shared" si="4"/>
        <v>1085805.7566592789</v>
      </c>
      <c r="AC5" s="76">
        <f t="shared" ref="AC5:AC68" si="16">ROUND(AB5/12,2)</f>
        <v>90483.81</v>
      </c>
      <c r="AD5" s="83">
        <f t="shared" si="5"/>
        <v>92963.352620004007</v>
      </c>
      <c r="AE5" s="76">
        <f t="shared" ref="AE5:AE68" si="17">ROUND(AD5/12,2)</f>
        <v>7746.95</v>
      </c>
      <c r="AF5" s="83">
        <f t="shared" si="6"/>
        <v>348081.66127497912</v>
      </c>
      <c r="AG5" s="76">
        <f t="shared" ref="AG5:AG68" si="18">ROUND(AF5/12,2)</f>
        <v>29006.81</v>
      </c>
      <c r="AH5" s="83">
        <f t="shared" si="7"/>
        <v>3589.9186001312755</v>
      </c>
      <c r="AI5" s="76">
        <f t="shared" si="11"/>
        <v>299.16000000000003</v>
      </c>
      <c r="AJ5" s="83">
        <f t="shared" si="8"/>
        <v>2333.2851517614572</v>
      </c>
      <c r="AK5" s="76">
        <f t="shared" si="12"/>
        <v>194.44</v>
      </c>
      <c r="AM5" s="83">
        <f t="shared" ref="AM5:AM68" si="19">SUM(V5+X5+Z5+AB5+AD5+AF5+AH5+AJ5)</f>
        <v>2465733.2576765474</v>
      </c>
      <c r="AN5" s="83">
        <f t="shared" si="13"/>
        <v>205477.77</v>
      </c>
      <c r="AO5" s="9"/>
    </row>
    <row r="6" spans="1:44" x14ac:dyDescent="0.25">
      <c r="A6" s="82">
        <v>60323</v>
      </c>
      <c r="B6" s="82" t="s">
        <v>7</v>
      </c>
      <c r="C6" s="82" t="s">
        <v>5</v>
      </c>
      <c r="D6" s="83">
        <f>'landesw Umlage § 2 PLAN'!F6*'Umlage Gesamt § 2_mtlAuft PLAN'!$D$1</f>
        <v>233.97060580269886</v>
      </c>
      <c r="E6" s="83">
        <f>'landesw Umlage § 2 PLAN'!G6*'Umlage Gesamt § 2_mtlAuft PLAN'!$E$1</f>
        <v>17981.068700017069</v>
      </c>
      <c r="F6" s="83">
        <f>'landesw Umlage § 2 PLAN'!H6*'Umlage Gesamt § 2_mtlAuft PLAN'!$F$1</f>
        <v>859.97022697420164</v>
      </c>
      <c r="G6" s="83">
        <f>'landesw Umlage § 2 PLAN'!I6*'Umlage Gesamt § 2_mtlAuft PLAN'!$G$1</f>
        <v>26373.795764524861</v>
      </c>
      <c r="H6" s="83">
        <f>'landesw Umlage § 2 PLAN'!J6*'Umlage Gesamt § 2_mtlAuft PLAN'!$H$1</f>
        <v>4484.266483730783</v>
      </c>
      <c r="I6" s="83">
        <f>'landesw Umlage § 2 PLAN'!K6*'Umlage Gesamt § 2_mtlAuft PLAN'!$I$1</f>
        <v>7420.5916876618667</v>
      </c>
      <c r="J6" s="83">
        <f>'landesw Umlage § 2 PLAN'!L6*'Umlage Gesamt § 2_mtlAuft PLAN'!$J$1</f>
        <v>128.32400073150455</v>
      </c>
      <c r="K6" s="83">
        <f>'landesw Umlage § 2 PLAN'!M6*'Umlage Gesamt § 2_mtlAuft PLAN'!$K$1</f>
        <v>82.071551812930124</v>
      </c>
      <c r="M6" s="83">
        <f>'bezirksw Umlage § 2 PLAN'!F6*'Umlage Gesamt § 2_mtlAuft PLAN'!$M$1</f>
        <v>4144.9182413420604</v>
      </c>
      <c r="N6" s="83">
        <f>'bezirksw Umlage § 2 PLAN'!G6*'Umlage Gesamt § 2_mtlAuft PLAN'!$N$1</f>
        <v>166949.61856173768</v>
      </c>
      <c r="O6" s="83">
        <f>'bezirksw Umlage § 2 PLAN'!H6*'Umlage Gesamt § 2_mtlAuft PLAN'!$O$1</f>
        <v>7630.3750280841959</v>
      </c>
      <c r="P6" s="83">
        <f>'bezirksw Umlage § 2 PLAN'!I6*'Umlage Gesamt § 2_mtlAuft PLAN'!$P$1</f>
        <v>203831.63453877348</v>
      </c>
      <c r="Q6" s="83">
        <f>'bezirksw Umlage § 2 PLAN'!J6*'Umlage Gesamt § 2_mtlAuft PLAN'!$Q$1</f>
        <v>15225.215125732368</v>
      </c>
      <c r="R6" s="83">
        <f>'bezirksw Umlage § 2 PLAN'!K6*'Umlage Gesamt § 2_mtlAuft PLAN'!$R$1</f>
        <v>66377.40406162577</v>
      </c>
      <c r="S6" s="83">
        <f>'bezirksw Umlage § 2 PLAN'!L6*'Umlage Gesamt § 2_mtlAuft PLAN'!$S$1</f>
        <v>632.78704609117437</v>
      </c>
      <c r="T6" s="83">
        <f>'bezirksw Umlage § 2 PLAN'!M6*'Umlage Gesamt § 2_mtlAuft PLAN'!$T$1</f>
        <v>412.6162955182142</v>
      </c>
      <c r="V6" s="83">
        <f t="shared" si="9"/>
        <v>4378.888847144759</v>
      </c>
      <c r="W6" s="76">
        <f t="shared" si="10"/>
        <v>364.91</v>
      </c>
      <c r="X6" s="83">
        <f t="shared" si="2"/>
        <v>184930.68726175473</v>
      </c>
      <c r="Y6" s="76">
        <f t="shared" si="14"/>
        <v>15410.89</v>
      </c>
      <c r="Z6" s="83">
        <f t="shared" si="3"/>
        <v>8490.345255058397</v>
      </c>
      <c r="AA6" s="76">
        <f t="shared" si="15"/>
        <v>707.53</v>
      </c>
      <c r="AB6" s="83">
        <f t="shared" si="4"/>
        <v>230205.43030329834</v>
      </c>
      <c r="AC6" s="76">
        <f t="shared" si="16"/>
        <v>19183.79</v>
      </c>
      <c r="AD6" s="83">
        <f t="shared" si="5"/>
        <v>19709.48160946315</v>
      </c>
      <c r="AE6" s="76">
        <f t="shared" si="17"/>
        <v>1642.46</v>
      </c>
      <c r="AF6" s="83">
        <f t="shared" si="6"/>
        <v>73797.995749287642</v>
      </c>
      <c r="AG6" s="76">
        <f t="shared" si="18"/>
        <v>6149.83</v>
      </c>
      <c r="AH6" s="83">
        <f t="shared" si="7"/>
        <v>761.11104682267887</v>
      </c>
      <c r="AI6" s="76">
        <f t="shared" si="11"/>
        <v>63.43</v>
      </c>
      <c r="AJ6" s="83">
        <f t="shared" si="8"/>
        <v>494.68784733114433</v>
      </c>
      <c r="AK6" s="76">
        <f t="shared" si="12"/>
        <v>41.22</v>
      </c>
      <c r="AM6" s="83">
        <f t="shared" si="19"/>
        <v>522768.62792016088</v>
      </c>
      <c r="AN6" s="83">
        <f t="shared" si="13"/>
        <v>43564.05</v>
      </c>
    </row>
    <row r="7" spans="1:44" x14ac:dyDescent="0.25">
      <c r="A7" s="82">
        <v>60324</v>
      </c>
      <c r="B7" s="82" t="s">
        <v>8</v>
      </c>
      <c r="C7" s="82" t="s">
        <v>5</v>
      </c>
      <c r="D7" s="83">
        <f>'landesw Umlage § 2 PLAN'!F7*'Umlage Gesamt § 2_mtlAuft PLAN'!$D$1</f>
        <v>280.68963893126369</v>
      </c>
      <c r="E7" s="83">
        <f>'landesw Umlage § 2 PLAN'!G7*'Umlage Gesamt § 2_mtlAuft PLAN'!$E$1</f>
        <v>21571.511787519677</v>
      </c>
      <c r="F7" s="83">
        <f>'landesw Umlage § 2 PLAN'!H7*'Umlage Gesamt § 2_mtlAuft PLAN'!$F$1</f>
        <v>1031.6882826921378</v>
      </c>
      <c r="G7" s="83">
        <f>'landesw Umlage § 2 PLAN'!I7*'Umlage Gesamt § 2_mtlAuft PLAN'!$G$1</f>
        <v>31640.090792575891</v>
      </c>
      <c r="H7" s="83">
        <f>'landesw Umlage § 2 PLAN'!J7*'Umlage Gesamt § 2_mtlAuft PLAN'!$H$1</f>
        <v>5379.6806477963219</v>
      </c>
      <c r="I7" s="83">
        <f>'landesw Umlage § 2 PLAN'!K7*'Umlage Gesamt § 2_mtlAuft PLAN'!$I$1</f>
        <v>8902.3285396054653</v>
      </c>
      <c r="J7" s="83">
        <f>'landesw Umlage § 2 PLAN'!L7*'Umlage Gesamt § 2_mtlAuft PLAN'!$J$1</f>
        <v>153.94761794101296</v>
      </c>
      <c r="K7" s="83">
        <f>'landesw Umlage § 2 PLAN'!M7*'Umlage Gesamt § 2_mtlAuft PLAN'!$K$1</f>
        <v>98.459523006603803</v>
      </c>
      <c r="M7" s="83">
        <f>'bezirksw Umlage § 2 PLAN'!F7*'Umlage Gesamt § 2_mtlAuft PLAN'!$M$1</f>
        <v>4972.5716637371343</v>
      </c>
      <c r="N7" s="83">
        <f>'bezirksw Umlage § 2 PLAN'!G7*'Umlage Gesamt § 2_mtlAuft PLAN'!$N$1</f>
        <v>200285.96324327594</v>
      </c>
      <c r="O7" s="83">
        <f>'bezirksw Umlage § 2 PLAN'!H7*'Umlage Gesamt § 2_mtlAuft PLAN'!$O$1</f>
        <v>9154.0012224833881</v>
      </c>
      <c r="P7" s="83">
        <f>'bezirksw Umlage § 2 PLAN'!I7*'Umlage Gesamt § 2_mtlAuft PLAN'!$P$1</f>
        <v>244532.5458946932</v>
      </c>
      <c r="Q7" s="83">
        <f>'bezirksw Umlage § 2 PLAN'!J7*'Umlage Gesamt § 2_mtlAuft PLAN'!$Q$1</f>
        <v>18265.371932645296</v>
      </c>
      <c r="R7" s="83">
        <f>'bezirksw Umlage § 2 PLAN'!K7*'Umlage Gesamt § 2_mtlAuft PLAN'!$R$1</f>
        <v>79631.582417509897</v>
      </c>
      <c r="S7" s="83">
        <f>'bezirksw Umlage § 2 PLAN'!L7*'Umlage Gesamt § 2_mtlAuft PLAN'!$S$1</f>
        <v>759.14137538068405</v>
      </c>
      <c r="T7" s="83">
        <f>'bezirksw Umlage § 2 PLAN'!M7*'Umlage Gesamt § 2_mtlAuft PLAN'!$T$1</f>
        <v>495.00713394668315</v>
      </c>
      <c r="V7" s="83">
        <f t="shared" si="9"/>
        <v>5253.2613026683975</v>
      </c>
      <c r="W7" s="76">
        <f t="shared" si="10"/>
        <v>437.77</v>
      </c>
      <c r="X7" s="83">
        <f t="shared" si="2"/>
        <v>221857.47503079561</v>
      </c>
      <c r="Y7" s="76">
        <f t="shared" si="14"/>
        <v>18488.12</v>
      </c>
      <c r="Z7" s="83">
        <f t="shared" si="3"/>
        <v>10185.689505175525</v>
      </c>
      <c r="AA7" s="76">
        <f t="shared" si="15"/>
        <v>848.81</v>
      </c>
      <c r="AB7" s="83">
        <f t="shared" si="4"/>
        <v>276172.63668726909</v>
      </c>
      <c r="AC7" s="76">
        <f t="shared" si="16"/>
        <v>23014.39</v>
      </c>
      <c r="AD7" s="83">
        <f t="shared" si="5"/>
        <v>23645.052580441617</v>
      </c>
      <c r="AE7" s="76">
        <f t="shared" si="17"/>
        <v>1970.42</v>
      </c>
      <c r="AF7" s="83">
        <f t="shared" si="6"/>
        <v>88533.910957115368</v>
      </c>
      <c r="AG7" s="76">
        <f t="shared" si="18"/>
        <v>7377.83</v>
      </c>
      <c r="AH7" s="83">
        <f t="shared" si="7"/>
        <v>913.08899332169699</v>
      </c>
      <c r="AI7" s="76">
        <f t="shared" si="11"/>
        <v>76.09</v>
      </c>
      <c r="AJ7" s="83">
        <f t="shared" si="8"/>
        <v>593.46665695328693</v>
      </c>
      <c r="AK7" s="76">
        <f t="shared" si="12"/>
        <v>49.46</v>
      </c>
      <c r="AM7" s="83">
        <f t="shared" si="19"/>
        <v>627154.5817137406</v>
      </c>
      <c r="AN7" s="83">
        <f t="shared" si="13"/>
        <v>52262.879999999997</v>
      </c>
    </row>
    <row r="8" spans="1:44" x14ac:dyDescent="0.25">
      <c r="A8" s="82">
        <v>60326</v>
      </c>
      <c r="B8" s="82" t="s">
        <v>9</v>
      </c>
      <c r="C8" s="82" t="s">
        <v>5</v>
      </c>
      <c r="D8" s="83">
        <f>'landesw Umlage § 2 PLAN'!F8*'Umlage Gesamt § 2_mtlAuft PLAN'!$D$1</f>
        <v>215.42838866794469</v>
      </c>
      <c r="E8" s="83">
        <f>'landesw Umlage § 2 PLAN'!G8*'Umlage Gesamt § 2_mtlAuft PLAN'!$E$1</f>
        <v>16556.065422332682</v>
      </c>
      <c r="F8" s="83">
        <f>'landesw Umlage § 2 PLAN'!H8*'Umlage Gesamt § 2_mtlAuft PLAN'!$F$1</f>
        <v>791.81741511446694</v>
      </c>
      <c r="G8" s="83">
        <f>'landesw Umlage § 2 PLAN'!I8*'Umlage Gesamt § 2_mtlAuft PLAN'!$G$1</f>
        <v>24283.667194503272</v>
      </c>
      <c r="H8" s="83">
        <f>'landesw Umlage § 2 PLAN'!J8*'Umlage Gesamt § 2_mtlAuft PLAN'!$H$1</f>
        <v>4128.8874712852903</v>
      </c>
      <c r="I8" s="83">
        <f>'landesw Umlage § 2 PLAN'!K8*'Umlage Gesamt § 2_mtlAuft PLAN'!$I$1</f>
        <v>6832.5083176636381</v>
      </c>
      <c r="J8" s="83">
        <f>'landesw Umlage § 2 PLAN'!L8*'Umlage Gesamt § 2_mtlAuft PLAN'!$J$1</f>
        <v>118.1542981015494</v>
      </c>
      <c r="K8" s="83">
        <f>'landesw Umlage § 2 PLAN'!M8*'Umlage Gesamt § 2_mtlAuft PLAN'!$K$1</f>
        <v>75.567364976807383</v>
      </c>
      <c r="M8" s="83">
        <f>'bezirksw Umlage § 2 PLAN'!F8*'Umlage Gesamt § 2_mtlAuft PLAN'!$M$1</f>
        <v>3816.4326447300732</v>
      </c>
      <c r="N8" s="83">
        <f>'bezirksw Umlage § 2 PLAN'!G8*'Umlage Gesamt § 2_mtlAuft PLAN'!$N$1</f>
        <v>153718.82802155084</v>
      </c>
      <c r="O8" s="83">
        <f>'bezirksw Umlage § 2 PLAN'!H8*'Umlage Gesamt § 2_mtlAuft PLAN'!$O$1</f>
        <v>7025.6662865525668</v>
      </c>
      <c r="P8" s="83">
        <f>'bezirksw Umlage § 2 PLAN'!I8*'Umlage Gesamt § 2_mtlAuft PLAN'!$P$1</f>
        <v>187677.93688268014</v>
      </c>
      <c r="Q8" s="83">
        <f>'bezirksw Umlage § 2 PLAN'!J8*'Umlage Gesamt § 2_mtlAuft PLAN'!$Q$1</f>
        <v>14018.613792987448</v>
      </c>
      <c r="R8" s="83">
        <f>'bezirksw Umlage § 2 PLAN'!K8*'Umlage Gesamt § 2_mtlAuft PLAN'!$R$1</f>
        <v>61116.981562271874</v>
      </c>
      <c r="S8" s="83">
        <f>'bezirksw Umlage § 2 PLAN'!L8*'Umlage Gesamt § 2_mtlAuft PLAN'!$S$1</f>
        <v>582.63854658873436</v>
      </c>
      <c r="T8" s="83">
        <f>'bezirksw Umlage § 2 PLAN'!M8*'Umlage Gesamt § 2_mtlAuft PLAN'!$T$1</f>
        <v>379.91637187358191</v>
      </c>
      <c r="V8" s="83">
        <f t="shared" si="9"/>
        <v>4031.8610333980178</v>
      </c>
      <c r="W8" s="76">
        <f t="shared" si="10"/>
        <v>335.99</v>
      </c>
      <c r="X8" s="83">
        <f t="shared" si="2"/>
        <v>170274.89344388351</v>
      </c>
      <c r="Y8" s="76">
        <f t="shared" si="14"/>
        <v>14189.57</v>
      </c>
      <c r="Z8" s="83">
        <f t="shared" si="3"/>
        <v>7817.4837016670335</v>
      </c>
      <c r="AA8" s="76">
        <f t="shared" si="15"/>
        <v>651.46</v>
      </c>
      <c r="AB8" s="83">
        <f t="shared" si="4"/>
        <v>211961.60407718341</v>
      </c>
      <c r="AC8" s="76">
        <f t="shared" si="16"/>
        <v>17663.47</v>
      </c>
      <c r="AD8" s="83">
        <f t="shared" si="5"/>
        <v>18147.501264272738</v>
      </c>
      <c r="AE8" s="76">
        <f t="shared" si="17"/>
        <v>1512.29</v>
      </c>
      <c r="AF8" s="83">
        <f t="shared" si="6"/>
        <v>67949.489879935514</v>
      </c>
      <c r="AG8" s="76">
        <f t="shared" si="18"/>
        <v>5662.46</v>
      </c>
      <c r="AH8" s="83">
        <f t="shared" si="7"/>
        <v>700.7928446902838</v>
      </c>
      <c r="AI8" s="76">
        <f t="shared" si="11"/>
        <v>58.4</v>
      </c>
      <c r="AJ8" s="83">
        <f t="shared" si="8"/>
        <v>455.48373685038928</v>
      </c>
      <c r="AK8" s="76">
        <f t="shared" si="12"/>
        <v>37.96</v>
      </c>
      <c r="AM8" s="83">
        <f t="shared" si="19"/>
        <v>481339.10998188081</v>
      </c>
      <c r="AN8" s="83">
        <f t="shared" si="13"/>
        <v>40111.589999999997</v>
      </c>
    </row>
    <row r="9" spans="1:44" x14ac:dyDescent="0.25">
      <c r="A9" s="82">
        <v>60329</v>
      </c>
      <c r="B9" s="82" t="s">
        <v>10</v>
      </c>
      <c r="C9" s="82" t="s">
        <v>5</v>
      </c>
      <c r="D9" s="83">
        <f>'landesw Umlage § 2 PLAN'!F9*'Umlage Gesamt § 2_mtlAuft PLAN'!$D$1</f>
        <v>190.84884942360367</v>
      </c>
      <c r="E9" s="83">
        <f>'landesw Umlage § 2 PLAN'!G9*'Umlage Gesamt § 2_mtlAuft PLAN'!$E$1</f>
        <v>14667.082905699972</v>
      </c>
      <c r="F9" s="83">
        <f>'landesw Umlage § 2 PLAN'!H9*'Umlage Gesamt § 2_mtlAuft PLAN'!$F$1</f>
        <v>701.4741351526153</v>
      </c>
      <c r="G9" s="83">
        <f>'landesw Umlage § 2 PLAN'!I9*'Umlage Gesamt § 2_mtlAuft PLAN'!$G$1</f>
        <v>21512.99544369783</v>
      </c>
      <c r="H9" s="83">
        <f>'landesw Umlage § 2 PLAN'!J9*'Umlage Gesamt § 2_mtlAuft PLAN'!$H$1</f>
        <v>3657.7975083354549</v>
      </c>
      <c r="I9" s="83">
        <f>'landesw Umlage § 2 PLAN'!K9*'Umlage Gesamt § 2_mtlAuft PLAN'!$I$1</f>
        <v>6052.9457568993848</v>
      </c>
      <c r="J9" s="83">
        <f>'landesw Umlage § 2 PLAN'!L9*'Umlage Gesamt § 2_mtlAuft PLAN'!$J$1</f>
        <v>104.67335334291306</v>
      </c>
      <c r="K9" s="83">
        <f>'landesw Umlage § 2 PLAN'!M9*'Umlage Gesamt § 2_mtlAuft PLAN'!$K$1</f>
        <v>66.945423251653224</v>
      </c>
      <c r="M9" s="83">
        <f>'bezirksw Umlage § 2 PLAN'!F9*'Umlage Gesamt § 2_mtlAuft PLAN'!$M$1</f>
        <v>3380.992559305133</v>
      </c>
      <c r="N9" s="83">
        <f>'bezirksw Umlage § 2 PLAN'!G9*'Umlage Gesamt § 2_mtlAuft PLAN'!$N$1</f>
        <v>136180.10905645828</v>
      </c>
      <c r="O9" s="83">
        <f>'bezirksw Umlage § 2 PLAN'!H9*'Umlage Gesamt § 2_mtlAuft PLAN'!$O$1</f>
        <v>6224.0651546138315</v>
      </c>
      <c r="P9" s="83">
        <f>'bezirksw Umlage § 2 PLAN'!I9*'Umlage Gesamt § 2_mtlAuft PLAN'!$P$1</f>
        <v>166264.61599480404</v>
      </c>
      <c r="Q9" s="83">
        <f>'bezirksw Umlage § 2 PLAN'!J9*'Umlage Gesamt § 2_mtlAuft PLAN'!$Q$1</f>
        <v>12419.144614358871</v>
      </c>
      <c r="R9" s="83">
        <f>'bezirksw Umlage § 2 PLAN'!K9*'Umlage Gesamt § 2_mtlAuft PLAN'!$R$1</f>
        <v>54143.772246200635</v>
      </c>
      <c r="S9" s="83">
        <f>'bezirksw Umlage § 2 PLAN'!L9*'Umlage Gesamt § 2_mtlAuft PLAN'!$S$1</f>
        <v>516.16175998835013</v>
      </c>
      <c r="T9" s="83">
        <f>'bezirksw Umlage § 2 PLAN'!M9*'Umlage Gesamt § 2_mtlAuft PLAN'!$T$1</f>
        <v>336.5693950439499</v>
      </c>
      <c r="V9" s="83">
        <f t="shared" si="9"/>
        <v>3571.8414087287365</v>
      </c>
      <c r="W9" s="76">
        <f t="shared" si="10"/>
        <v>297.64999999999998</v>
      </c>
      <c r="X9" s="83">
        <f t="shared" si="2"/>
        <v>150847.19196215825</v>
      </c>
      <c r="Y9" s="76">
        <f t="shared" si="14"/>
        <v>12570.6</v>
      </c>
      <c r="Z9" s="83">
        <f t="shared" si="3"/>
        <v>6925.5392897664469</v>
      </c>
      <c r="AA9" s="76">
        <f t="shared" si="15"/>
        <v>577.13</v>
      </c>
      <c r="AB9" s="83">
        <f t="shared" si="4"/>
        <v>187777.61143850186</v>
      </c>
      <c r="AC9" s="76">
        <f t="shared" si="16"/>
        <v>15648.13</v>
      </c>
      <c r="AD9" s="83">
        <f t="shared" si="5"/>
        <v>16076.942122694327</v>
      </c>
      <c r="AE9" s="76">
        <f t="shared" si="17"/>
        <v>1339.75</v>
      </c>
      <c r="AF9" s="83">
        <f t="shared" si="6"/>
        <v>60196.718003100017</v>
      </c>
      <c r="AG9" s="76">
        <f t="shared" si="18"/>
        <v>5016.3900000000003</v>
      </c>
      <c r="AH9" s="83">
        <f t="shared" si="7"/>
        <v>620.83511333126319</v>
      </c>
      <c r="AI9" s="76">
        <f t="shared" si="11"/>
        <v>51.74</v>
      </c>
      <c r="AJ9" s="83">
        <f t="shared" si="8"/>
        <v>403.51481829560311</v>
      </c>
      <c r="AK9" s="76">
        <f t="shared" si="12"/>
        <v>33.630000000000003</v>
      </c>
      <c r="AM9" s="83">
        <f t="shared" si="19"/>
        <v>426420.19415657653</v>
      </c>
      <c r="AN9" s="83">
        <f t="shared" si="13"/>
        <v>35535.019999999997</v>
      </c>
      <c r="AO9" s="9"/>
    </row>
    <row r="10" spans="1:44" x14ac:dyDescent="0.25">
      <c r="A10" s="82">
        <v>60341</v>
      </c>
      <c r="B10" s="82" t="s">
        <v>11</v>
      </c>
      <c r="C10" s="82" t="s">
        <v>5</v>
      </c>
      <c r="D10" s="83">
        <f>'landesw Umlage § 2 PLAN'!F10*'Umlage Gesamt § 2_mtlAuft PLAN'!$D$1</f>
        <v>265.33388523791257</v>
      </c>
      <c r="E10" s="83">
        <f>'landesw Umlage § 2 PLAN'!G10*'Umlage Gesamt § 2_mtlAuft PLAN'!$E$1</f>
        <v>20391.394049424296</v>
      </c>
      <c r="F10" s="83">
        <f>'landesw Umlage § 2 PLAN'!H10*'Umlage Gesamt § 2_mtlAuft PLAN'!$F$1</f>
        <v>975.24747063488769</v>
      </c>
      <c r="G10" s="83">
        <f>'landesw Umlage § 2 PLAN'!I10*'Umlage Gesamt § 2_mtlAuft PLAN'!$G$1</f>
        <v>29909.148949136346</v>
      </c>
      <c r="H10" s="83">
        <f>'landesw Umlage § 2 PLAN'!J10*'Umlage Gesamt § 2_mtlAuft PLAN'!$H$1</f>
        <v>5085.3732009985524</v>
      </c>
      <c r="I10" s="83">
        <f>'landesw Umlage § 2 PLAN'!K10*'Umlage Gesamt § 2_mtlAuft PLAN'!$I$1</f>
        <v>8415.3067711070998</v>
      </c>
      <c r="J10" s="83">
        <f>'landesw Umlage § 2 PLAN'!L10*'Umlage Gesamt § 2_mtlAuft PLAN'!$J$1</f>
        <v>145.52556961824172</v>
      </c>
      <c r="K10" s="83">
        <f>'landesw Umlage § 2 PLAN'!M10*'Umlage Gesamt § 2_mtlAuft PLAN'!$K$1</f>
        <v>93.073074864766653</v>
      </c>
      <c r="M10" s="83">
        <f>'bezirksw Umlage § 2 PLAN'!F10*'Umlage Gesamt § 2_mtlAuft PLAN'!$M$1</f>
        <v>4700.5360232994644</v>
      </c>
      <c r="N10" s="83">
        <f>'bezirksw Umlage § 2 PLAN'!G10*'Umlage Gesamt § 2_mtlAuft PLAN'!$N$1</f>
        <v>189328.87223161774</v>
      </c>
      <c r="O10" s="83">
        <f>'bezirksw Umlage § 2 PLAN'!H10*'Umlage Gesamt § 2_mtlAuft PLAN'!$O$1</f>
        <v>8653.2111376897246</v>
      </c>
      <c r="P10" s="83">
        <f>'bezirksw Umlage § 2 PLAN'!I10*'Umlage Gesamt § 2_mtlAuft PLAN'!$P$1</f>
        <v>231154.84674247575</v>
      </c>
      <c r="Q10" s="83">
        <f>'bezirksw Umlage § 2 PLAN'!J10*'Umlage Gesamt § 2_mtlAuft PLAN'!$Q$1</f>
        <v>17266.123960461206</v>
      </c>
      <c r="R10" s="83">
        <f>'bezirksw Umlage § 2 PLAN'!K10*'Umlage Gesamt § 2_mtlAuft PLAN'!$R$1</f>
        <v>75275.158822855883</v>
      </c>
      <c r="S10" s="83">
        <f>'bezirksw Umlage § 2 PLAN'!L10*'Umlage Gesamt § 2_mtlAuft PLAN'!$S$1</f>
        <v>717.61085069454748</v>
      </c>
      <c r="T10" s="83">
        <f>'bezirksw Umlage § 2 PLAN'!M10*'Umlage Gesamt § 2_mtlAuft PLAN'!$T$1</f>
        <v>467.92666295288791</v>
      </c>
      <c r="V10" s="83">
        <f t="shared" si="9"/>
        <v>4965.8699085373773</v>
      </c>
      <c r="W10" s="76">
        <f t="shared" si="10"/>
        <v>413.82</v>
      </c>
      <c r="X10" s="83">
        <f t="shared" si="2"/>
        <v>209720.26628104204</v>
      </c>
      <c r="Y10" s="76">
        <f t="shared" si="14"/>
        <v>17476.689999999999</v>
      </c>
      <c r="Z10" s="83">
        <f t="shared" si="3"/>
        <v>9628.4586083246122</v>
      </c>
      <c r="AA10" s="76">
        <f t="shared" si="15"/>
        <v>802.37</v>
      </c>
      <c r="AB10" s="83">
        <f t="shared" si="4"/>
        <v>261063.9956916121</v>
      </c>
      <c r="AC10" s="76">
        <f t="shared" si="16"/>
        <v>21755.33</v>
      </c>
      <c r="AD10" s="83">
        <f t="shared" si="5"/>
        <v>22351.49716145976</v>
      </c>
      <c r="AE10" s="76">
        <f t="shared" si="17"/>
        <v>1862.62</v>
      </c>
      <c r="AF10" s="83">
        <f t="shared" si="6"/>
        <v>83690.465593962988</v>
      </c>
      <c r="AG10" s="76">
        <f t="shared" si="18"/>
        <v>6974.21</v>
      </c>
      <c r="AH10" s="83">
        <f t="shared" si="7"/>
        <v>863.13642031278914</v>
      </c>
      <c r="AI10" s="76">
        <f t="shared" si="11"/>
        <v>71.930000000000007</v>
      </c>
      <c r="AJ10" s="83">
        <f t="shared" si="8"/>
        <v>560.99973781765459</v>
      </c>
      <c r="AK10" s="76">
        <f t="shared" si="12"/>
        <v>46.75</v>
      </c>
      <c r="AM10" s="83">
        <f t="shared" si="19"/>
        <v>592844.68940306932</v>
      </c>
      <c r="AN10" s="83">
        <f t="shared" si="13"/>
        <v>49403.72</v>
      </c>
    </row>
    <row r="11" spans="1:44" x14ac:dyDescent="0.25">
      <c r="A11" s="82">
        <v>60344</v>
      </c>
      <c r="B11" s="82" t="s">
        <v>5</v>
      </c>
      <c r="C11" s="82" t="s">
        <v>5</v>
      </c>
      <c r="D11" s="83">
        <f>'landesw Umlage § 2 PLAN'!F11*'Umlage Gesamt § 2_mtlAuft PLAN'!$D$1</f>
        <v>2210.4560176250088</v>
      </c>
      <c r="E11" s="83">
        <f>'landesw Umlage § 2 PLAN'!G11*'Umlage Gesamt § 2_mtlAuft PLAN'!$E$1</f>
        <v>169877.5851561391</v>
      </c>
      <c r="F11" s="83">
        <f>'landesw Umlage § 2 PLAN'!H11*'Umlage Gesamt § 2_mtlAuft PLAN'!$F$1</f>
        <v>8124.6375230419699</v>
      </c>
      <c r="G11" s="83">
        <f>'landesw Umlage § 2 PLAN'!I11*'Umlage Gesamt § 2_mtlAuft PLAN'!$G$1</f>
        <v>249168.5455756275</v>
      </c>
      <c r="H11" s="83">
        <f>'landesw Umlage § 2 PLAN'!J11*'Umlage Gesamt § 2_mtlAuft PLAN'!$H$1</f>
        <v>42365.466378095385</v>
      </c>
      <c r="I11" s="83">
        <f>'landesw Umlage § 2 PLAN'!K11*'Umlage Gesamt § 2_mtlAuft PLAN'!$I$1</f>
        <v>70106.633669027695</v>
      </c>
      <c r="J11" s="83">
        <f>'landesw Umlage § 2 PLAN'!L11*'Umlage Gesamt § 2_mtlAuft PLAN'!$J$1</f>
        <v>1212.3512637389526</v>
      </c>
      <c r="K11" s="83">
        <f>'landesw Umlage § 2 PLAN'!M11*'Umlage Gesamt § 2_mtlAuft PLAN'!$K$1</f>
        <v>775.37755205753058</v>
      </c>
      <c r="M11" s="83">
        <f>'bezirksw Umlage § 2 PLAN'!F11*'Umlage Gesamt § 2_mtlAuft PLAN'!$M$1</f>
        <v>39159.446707867362</v>
      </c>
      <c r="N11" s="83">
        <f>'bezirksw Umlage § 2 PLAN'!G11*'Umlage Gesamt § 2_mtlAuft PLAN'!$N$1</f>
        <v>1577269.8785128163</v>
      </c>
      <c r="O11" s="83">
        <f>'bezirksw Umlage § 2 PLAN'!H11*'Umlage Gesamt § 2_mtlAuft PLAN'!$O$1</f>
        <v>72088.578561819289</v>
      </c>
      <c r="P11" s="83">
        <f>'bezirksw Umlage § 2 PLAN'!I11*'Umlage Gesamt § 2_mtlAuft PLAN'!$P$1</f>
        <v>1925715.6752781132</v>
      </c>
      <c r="Q11" s="83">
        <f>'bezirksw Umlage § 2 PLAN'!J11*'Umlage Gesamt § 2_mtlAuft PLAN'!$Q$1</f>
        <v>143841.43802529832</v>
      </c>
      <c r="R11" s="83">
        <f>'bezirksw Umlage § 2 PLAN'!K11*'Umlage Gesamt § 2_mtlAuft PLAN'!$R$1</f>
        <v>627105.83553421265</v>
      </c>
      <c r="S11" s="83">
        <f>'bezirksw Umlage § 2 PLAN'!L11*'Umlage Gesamt § 2_mtlAuft PLAN'!$S$1</f>
        <v>5978.30624538758</v>
      </c>
      <c r="T11" s="83">
        <f>'bezirksw Umlage § 2 PLAN'!M11*'Umlage Gesamt § 2_mtlAuft PLAN'!$T$1</f>
        <v>3898.2254641315926</v>
      </c>
      <c r="V11" s="83">
        <f t="shared" si="9"/>
        <v>41369.902725492371</v>
      </c>
      <c r="W11" s="76">
        <f t="shared" si="10"/>
        <v>3447.49</v>
      </c>
      <c r="X11" s="83">
        <f t="shared" si="2"/>
        <v>1747147.4636689555</v>
      </c>
      <c r="Y11" s="76">
        <f t="shared" si="14"/>
        <v>145595.62</v>
      </c>
      <c r="Z11" s="83">
        <f t="shared" si="3"/>
        <v>80213.216084861255</v>
      </c>
      <c r="AA11" s="76">
        <f t="shared" si="15"/>
        <v>6684.43</v>
      </c>
      <c r="AB11" s="83">
        <f t="shared" si="4"/>
        <v>2174884.2208537408</v>
      </c>
      <c r="AC11" s="76">
        <f t="shared" si="16"/>
        <v>181240.35</v>
      </c>
      <c r="AD11" s="83">
        <f t="shared" si="5"/>
        <v>186206.90440339371</v>
      </c>
      <c r="AE11" s="76">
        <f t="shared" si="17"/>
        <v>15517.24</v>
      </c>
      <c r="AF11" s="83">
        <f t="shared" si="6"/>
        <v>697212.46920324035</v>
      </c>
      <c r="AG11" s="76">
        <f t="shared" si="18"/>
        <v>58101.04</v>
      </c>
      <c r="AH11" s="83">
        <f t="shared" si="7"/>
        <v>7190.6575091265331</v>
      </c>
      <c r="AI11" s="76">
        <f t="shared" si="11"/>
        <v>599.22</v>
      </c>
      <c r="AJ11" s="83">
        <f t="shared" si="8"/>
        <v>4673.6030161891231</v>
      </c>
      <c r="AK11" s="76">
        <f t="shared" si="12"/>
        <v>389.47</v>
      </c>
      <c r="AM11" s="83">
        <f t="shared" si="19"/>
        <v>4938898.437465</v>
      </c>
      <c r="AN11" s="83">
        <f t="shared" si="13"/>
        <v>411574.87</v>
      </c>
    </row>
    <row r="12" spans="1:44" x14ac:dyDescent="0.25">
      <c r="A12" s="82">
        <v>60345</v>
      </c>
      <c r="B12" s="82" t="s">
        <v>12</v>
      </c>
      <c r="C12" s="82" t="s">
        <v>5</v>
      </c>
      <c r="D12" s="83">
        <f>'landesw Umlage § 2 PLAN'!F12*'Umlage Gesamt § 2_mtlAuft PLAN'!$D$1</f>
        <v>923.53136698139394</v>
      </c>
      <c r="E12" s="83">
        <f>'landesw Umlage § 2 PLAN'!G12*'Umlage Gesamt § 2_mtlAuft PLAN'!$E$1</f>
        <v>70975.073553968497</v>
      </c>
      <c r="F12" s="83">
        <f>'landesw Umlage § 2 PLAN'!H12*'Umlage Gesamt § 2_mtlAuft PLAN'!$F$1</f>
        <v>3394.4840060401416</v>
      </c>
      <c r="G12" s="83">
        <f>'landesw Umlage § 2 PLAN'!I12*'Umlage Gesamt § 2_mtlAuft PLAN'!$G$1</f>
        <v>104102.93879154792</v>
      </c>
      <c r="H12" s="83">
        <f>'landesw Umlage § 2 PLAN'!J12*'Umlage Gesamt § 2_mtlAuft PLAN'!$H$1</f>
        <v>17700.346338039733</v>
      </c>
      <c r="I12" s="83">
        <f>'landesw Umlage § 2 PLAN'!K12*'Umlage Gesamt § 2_mtlAuft PLAN'!$I$1</f>
        <v>29290.641709481275</v>
      </c>
      <c r="J12" s="83">
        <f>'landesw Umlage § 2 PLAN'!L12*'Umlage Gesamt § 2_mtlAuft PLAN'!$J$1</f>
        <v>506.52191716777088</v>
      </c>
      <c r="K12" s="83">
        <f>'landesw Umlage § 2 PLAN'!M12*'Umlage Gesamt § 2_mtlAuft PLAN'!$K$1</f>
        <v>323.95373844523061</v>
      </c>
      <c r="M12" s="83">
        <f>'bezirksw Umlage § 2 PLAN'!F12*'Umlage Gesamt § 2_mtlAuft PLAN'!$M$1</f>
        <v>16360.867196628822</v>
      </c>
      <c r="N12" s="83">
        <f>'bezirksw Umlage § 2 PLAN'!G12*'Umlage Gesamt § 2_mtlAuft PLAN'!$N$1</f>
        <v>658985.38373389712</v>
      </c>
      <c r="O12" s="83">
        <f>'bezirksw Umlage § 2 PLAN'!H12*'Umlage Gesamt § 2_mtlAuft PLAN'!$O$1</f>
        <v>30118.700834624258</v>
      </c>
      <c r="P12" s="83">
        <f>'bezirksw Umlage § 2 PLAN'!I12*'Umlage Gesamt § 2_mtlAuft PLAN'!$P$1</f>
        <v>804566.4857507241</v>
      </c>
      <c r="Q12" s="83">
        <f>'bezirksw Umlage § 2 PLAN'!J12*'Umlage Gesamt § 2_mtlAuft PLAN'!$Q$1</f>
        <v>60097.137798201213</v>
      </c>
      <c r="R12" s="83">
        <f>'bezirksw Umlage § 2 PLAN'!K12*'Umlage Gesamt § 2_mtlAuft PLAN'!$R$1</f>
        <v>262005.62459287548</v>
      </c>
      <c r="S12" s="83">
        <f>'bezirksw Umlage § 2 PLAN'!L12*'Umlage Gesamt § 2_mtlAuft PLAN'!$S$1</f>
        <v>2497.744037887855</v>
      </c>
      <c r="T12" s="83">
        <f>'bezirksw Umlage § 2 PLAN'!M12*'Umlage Gesamt § 2_mtlAuft PLAN'!$T$1</f>
        <v>1628.6836123340909</v>
      </c>
      <c r="V12" s="83">
        <f t="shared" si="9"/>
        <v>17284.398563610215</v>
      </c>
      <c r="W12" s="76">
        <f t="shared" si="10"/>
        <v>1440.37</v>
      </c>
      <c r="X12" s="83">
        <f t="shared" si="2"/>
        <v>729960.45728786557</v>
      </c>
      <c r="Y12" s="76">
        <f t="shared" si="14"/>
        <v>60830.04</v>
      </c>
      <c r="Z12" s="83">
        <f t="shared" si="3"/>
        <v>33513.184840664399</v>
      </c>
      <c r="AA12" s="76">
        <f t="shared" si="15"/>
        <v>2792.77</v>
      </c>
      <c r="AB12" s="83">
        <f t="shared" si="4"/>
        <v>908669.424542272</v>
      </c>
      <c r="AC12" s="76">
        <f t="shared" si="16"/>
        <v>75722.45</v>
      </c>
      <c r="AD12" s="83">
        <f t="shared" si="5"/>
        <v>77797.48413624095</v>
      </c>
      <c r="AE12" s="76">
        <f t="shared" si="17"/>
        <v>6483.12</v>
      </c>
      <c r="AF12" s="83">
        <f t="shared" si="6"/>
        <v>291296.26630235673</v>
      </c>
      <c r="AG12" s="76">
        <f t="shared" si="18"/>
        <v>24274.69</v>
      </c>
      <c r="AH12" s="83">
        <f t="shared" si="7"/>
        <v>3004.2659550556259</v>
      </c>
      <c r="AI12" s="76">
        <f t="shared" si="11"/>
        <v>250.36</v>
      </c>
      <c r="AJ12" s="83">
        <f t="shared" si="8"/>
        <v>1952.6373507793214</v>
      </c>
      <c r="AK12" s="76">
        <f t="shared" si="12"/>
        <v>162.72</v>
      </c>
      <c r="AM12" s="83">
        <f t="shared" si="19"/>
        <v>2063478.118978845</v>
      </c>
      <c r="AN12" s="83">
        <f t="shared" si="13"/>
        <v>171956.51</v>
      </c>
    </row>
    <row r="13" spans="1:44" x14ac:dyDescent="0.25">
      <c r="A13" s="82">
        <v>60346</v>
      </c>
      <c r="B13" s="82" t="s">
        <v>13</v>
      </c>
      <c r="C13" s="82" t="s">
        <v>5</v>
      </c>
      <c r="D13" s="83">
        <f>'landesw Umlage § 2 PLAN'!F13*'Umlage Gesamt § 2_mtlAuft PLAN'!$D$1</f>
        <v>604.62711678176129</v>
      </c>
      <c r="E13" s="83">
        <f>'landesw Umlage § 2 PLAN'!G13*'Umlage Gesamt § 2_mtlAuft PLAN'!$E$1</f>
        <v>46466.699043015797</v>
      </c>
      <c r="F13" s="83">
        <f>'landesw Umlage § 2 PLAN'!H13*'Umlage Gesamt § 2_mtlAuft PLAN'!$F$1</f>
        <v>2222.3360796528336</v>
      </c>
      <c r="G13" s="83">
        <f>'landesw Umlage § 2 PLAN'!I13*'Umlage Gesamt § 2_mtlAuft PLAN'!$G$1</f>
        <v>68155.194268902269</v>
      </c>
      <c r="H13" s="83">
        <f>'landesw Umlage § 2 PLAN'!J13*'Umlage Gesamt § 2_mtlAuft PLAN'!$H$1</f>
        <v>11588.246761328661</v>
      </c>
      <c r="I13" s="83">
        <f>'landesw Umlage § 2 PLAN'!K13*'Umlage Gesamt § 2_mtlAuft PLAN'!$I$1</f>
        <v>19176.301833014033</v>
      </c>
      <c r="J13" s="83">
        <f>'landesw Umlage § 2 PLAN'!L13*'Umlage Gesamt § 2_mtlAuft PLAN'!$J$1</f>
        <v>331.61503476047005</v>
      </c>
      <c r="K13" s="83">
        <f>'landesw Umlage § 2 PLAN'!M13*'Umlage Gesamt § 2_mtlAuft PLAN'!$K$1</f>
        <v>212.08940145371233</v>
      </c>
      <c r="M13" s="83">
        <f>'bezirksw Umlage § 2 PLAN'!F13*'Umlage Gesamt § 2_mtlAuft PLAN'!$M$1</f>
        <v>10711.302631203729</v>
      </c>
      <c r="N13" s="83">
        <f>'bezirksw Umlage § 2 PLAN'!G13*'Umlage Gesamt § 2_mtlAuft PLAN'!$N$1</f>
        <v>431431.40213057428</v>
      </c>
      <c r="O13" s="83">
        <f>'bezirksw Umlage § 2 PLAN'!H13*'Umlage Gesamt § 2_mtlAuft PLAN'!$O$1</f>
        <v>19718.42418993677</v>
      </c>
      <c r="P13" s="83">
        <f>'bezirksw Umlage § 2 PLAN'!I13*'Umlage Gesamt § 2_mtlAuft PLAN'!$P$1</f>
        <v>526741.95152539399</v>
      </c>
      <c r="Q13" s="83">
        <f>'bezirksw Umlage § 2 PLAN'!J13*'Umlage Gesamt § 2_mtlAuft PLAN'!$Q$1</f>
        <v>39345.01897053016</v>
      </c>
      <c r="R13" s="83">
        <f>'bezirksw Umlage § 2 PLAN'!K13*'Umlage Gesamt § 2_mtlAuft PLAN'!$R$1</f>
        <v>171532.56623647129</v>
      </c>
      <c r="S13" s="83">
        <f>'bezirksw Umlage § 2 PLAN'!L13*'Umlage Gesamt § 2_mtlAuft PLAN'!$S$1</f>
        <v>1635.249034391913</v>
      </c>
      <c r="T13" s="83">
        <f>'bezirksw Umlage § 2 PLAN'!M13*'Umlage Gesamt § 2_mtlAuft PLAN'!$T$1</f>
        <v>1066.2835198483351</v>
      </c>
      <c r="V13" s="83">
        <f t="shared" si="9"/>
        <v>11315.92974798549</v>
      </c>
      <c r="W13" s="76">
        <f t="shared" si="10"/>
        <v>942.99</v>
      </c>
      <c r="X13" s="83">
        <f t="shared" si="2"/>
        <v>477898.10117359005</v>
      </c>
      <c r="Y13" s="76">
        <f t="shared" si="14"/>
        <v>39824.839999999997</v>
      </c>
      <c r="Z13" s="83">
        <f t="shared" si="3"/>
        <v>21940.760269589602</v>
      </c>
      <c r="AA13" s="76">
        <f t="shared" si="15"/>
        <v>1828.4</v>
      </c>
      <c r="AB13" s="83">
        <f t="shared" si="4"/>
        <v>594897.14579429629</v>
      </c>
      <c r="AC13" s="76">
        <f t="shared" si="16"/>
        <v>49574.76</v>
      </c>
      <c r="AD13" s="83">
        <f t="shared" si="5"/>
        <v>50933.265731858817</v>
      </c>
      <c r="AE13" s="76">
        <f t="shared" si="17"/>
        <v>4244.4399999999996</v>
      </c>
      <c r="AF13" s="83">
        <f t="shared" si="6"/>
        <v>190708.86806948532</v>
      </c>
      <c r="AG13" s="76">
        <f t="shared" si="18"/>
        <v>15892.41</v>
      </c>
      <c r="AH13" s="83">
        <f t="shared" si="7"/>
        <v>1966.8640691523831</v>
      </c>
      <c r="AI13" s="76">
        <f t="shared" si="11"/>
        <v>163.91</v>
      </c>
      <c r="AJ13" s="83">
        <f t="shared" si="8"/>
        <v>1278.3729213020474</v>
      </c>
      <c r="AK13" s="76">
        <f t="shared" si="12"/>
        <v>106.53</v>
      </c>
      <c r="AM13" s="83">
        <f t="shared" si="19"/>
        <v>1350939.30777726</v>
      </c>
      <c r="AN13" s="83">
        <f t="shared" si="13"/>
        <v>112578.28</v>
      </c>
    </row>
    <row r="14" spans="1:44" x14ac:dyDescent="0.25">
      <c r="A14" s="82">
        <v>60347</v>
      </c>
      <c r="B14" s="82" t="s">
        <v>14</v>
      </c>
      <c r="C14" s="82" t="s">
        <v>5</v>
      </c>
      <c r="D14" s="83">
        <f>'landesw Umlage § 2 PLAN'!F14*'Umlage Gesamt § 2_mtlAuft PLAN'!$D$1</f>
        <v>476.01192461174116</v>
      </c>
      <c r="E14" s="83">
        <f>'landesw Umlage § 2 PLAN'!G14*'Umlage Gesamt § 2_mtlAuft PLAN'!$E$1</f>
        <v>36582.386445965829</v>
      </c>
      <c r="F14" s="83">
        <f>'landesw Umlage § 2 PLAN'!H14*'Umlage Gesamt § 2_mtlAuft PLAN'!$F$1</f>
        <v>1749.6047481963808</v>
      </c>
      <c r="G14" s="83">
        <f>'landesw Umlage § 2 PLAN'!I14*'Umlage Gesamt § 2_mtlAuft PLAN'!$G$1</f>
        <v>53657.343998908662</v>
      </c>
      <c r="H14" s="83">
        <f>'landesw Umlage § 2 PLAN'!J14*'Umlage Gesamt § 2_mtlAuft PLAN'!$H$1</f>
        <v>9123.2157649437213</v>
      </c>
      <c r="I14" s="83">
        <f>'landesw Umlage § 2 PLAN'!K14*'Umlage Gesamt § 2_mtlAuft PLAN'!$I$1</f>
        <v>15097.15341755579</v>
      </c>
      <c r="J14" s="83">
        <f>'landesw Umlage § 2 PLAN'!L14*'Umlage Gesamt § 2_mtlAuft PLAN'!$J$1</f>
        <v>261.07448135426148</v>
      </c>
      <c r="K14" s="83">
        <f>'landesw Umlage § 2 PLAN'!M14*'Umlage Gesamt § 2_mtlAuft PLAN'!$K$1</f>
        <v>166.97412566127767</v>
      </c>
      <c r="M14" s="83">
        <f>'bezirksw Umlage § 2 PLAN'!F14*'Umlage Gesamt § 2_mtlAuft PLAN'!$M$1</f>
        <v>8432.8136119942865</v>
      </c>
      <c r="N14" s="83">
        <f>'bezirksw Umlage § 2 PLAN'!G14*'Umlage Gesamt § 2_mtlAuft PLAN'!$N$1</f>
        <v>339658.09069103218</v>
      </c>
      <c r="O14" s="83">
        <f>'bezirksw Umlage § 2 PLAN'!H14*'Umlage Gesamt § 2_mtlAuft PLAN'!$O$1</f>
        <v>15523.956482339589</v>
      </c>
      <c r="P14" s="83">
        <f>'bezirksw Umlage § 2 PLAN'!I14*'Umlage Gesamt § 2_mtlAuft PLAN'!$P$1</f>
        <v>414694.35154336569</v>
      </c>
      <c r="Q14" s="83">
        <f>'bezirksw Umlage § 2 PLAN'!J14*'Umlage Gesamt § 2_mtlAuft PLAN'!$Q$1</f>
        <v>30975.617342031343</v>
      </c>
      <c r="R14" s="83">
        <f>'bezirksw Umlage § 2 PLAN'!K14*'Umlage Gesamt § 2_mtlAuft PLAN'!$R$1</f>
        <v>135044.46744370152</v>
      </c>
      <c r="S14" s="83">
        <f>'bezirksw Umlage § 2 PLAN'!L14*'Umlage Gesamt § 2_mtlAuft PLAN'!$S$1</f>
        <v>1287.4018026574004</v>
      </c>
      <c r="T14" s="83">
        <f>'bezirksw Umlage § 2 PLAN'!M14*'Umlage Gesamt § 2_mtlAuft PLAN'!$T$1</f>
        <v>839.46560843382031</v>
      </c>
      <c r="V14" s="83">
        <f t="shared" si="9"/>
        <v>8908.8255366060275</v>
      </c>
      <c r="W14" s="76">
        <f t="shared" si="10"/>
        <v>742.4</v>
      </c>
      <c r="X14" s="83">
        <f t="shared" si="2"/>
        <v>376240.47713699803</v>
      </c>
      <c r="Y14" s="76">
        <f t="shared" si="14"/>
        <v>31353.37</v>
      </c>
      <c r="Z14" s="83">
        <f t="shared" si="3"/>
        <v>17273.561230535968</v>
      </c>
      <c r="AA14" s="76">
        <f t="shared" si="15"/>
        <v>1439.46</v>
      </c>
      <c r="AB14" s="83">
        <f t="shared" si="4"/>
        <v>468351.69554227433</v>
      </c>
      <c r="AC14" s="76">
        <f t="shared" si="16"/>
        <v>39029.31</v>
      </c>
      <c r="AD14" s="83">
        <f t="shared" si="5"/>
        <v>40098.833106975064</v>
      </c>
      <c r="AE14" s="76">
        <f t="shared" si="17"/>
        <v>3341.57</v>
      </c>
      <c r="AF14" s="83">
        <f t="shared" si="6"/>
        <v>150141.62086125731</v>
      </c>
      <c r="AG14" s="76">
        <f t="shared" si="18"/>
        <v>12511.8</v>
      </c>
      <c r="AH14" s="83">
        <f t="shared" si="7"/>
        <v>1548.4762840116618</v>
      </c>
      <c r="AI14" s="76">
        <f t="shared" si="11"/>
        <v>129.04</v>
      </c>
      <c r="AJ14" s="83">
        <f t="shared" si="8"/>
        <v>1006.4397340950979</v>
      </c>
      <c r="AK14" s="76">
        <f t="shared" si="12"/>
        <v>83.87</v>
      </c>
      <c r="AM14" s="83">
        <f t="shared" si="19"/>
        <v>1063569.9294327535</v>
      </c>
      <c r="AN14" s="83">
        <f t="shared" si="13"/>
        <v>88630.83</v>
      </c>
    </row>
    <row r="15" spans="1:44" x14ac:dyDescent="0.25">
      <c r="A15" s="82">
        <v>60348</v>
      </c>
      <c r="B15" s="82" t="s">
        <v>15</v>
      </c>
      <c r="C15" s="82" t="s">
        <v>5</v>
      </c>
      <c r="D15" s="83">
        <f>'landesw Umlage § 2 PLAN'!F15*'Umlage Gesamt § 2_mtlAuft PLAN'!$D$1</f>
        <v>497.51647945953567</v>
      </c>
      <c r="E15" s="83">
        <f>'landesw Umlage § 2 PLAN'!G15*'Umlage Gesamt § 2_mtlAuft PLAN'!$E$1</f>
        <v>38235.050791364629</v>
      </c>
      <c r="F15" s="83">
        <f>'landesw Umlage § 2 PLAN'!H15*'Umlage Gesamt § 2_mtlAuft PLAN'!$F$1</f>
        <v>1828.6457749526728</v>
      </c>
      <c r="G15" s="83">
        <f>'landesw Umlage § 2 PLAN'!I15*'Umlage Gesamt § 2_mtlAuft PLAN'!$G$1</f>
        <v>56081.395240802791</v>
      </c>
      <c r="H15" s="83">
        <f>'landesw Umlage § 2 PLAN'!J15*'Umlage Gesamt § 2_mtlAuft PLAN'!$H$1</f>
        <v>9535.3707628789471</v>
      </c>
      <c r="I15" s="83">
        <f>'landesw Umlage § 2 PLAN'!K15*'Umlage Gesamt § 2_mtlAuft PLAN'!$I$1</f>
        <v>15779.190036655622</v>
      </c>
      <c r="J15" s="83">
        <f>'landesw Umlage § 2 PLAN'!L15*'Umlage Gesamt § 2_mtlAuft PLAN'!$J$1</f>
        <v>272.86891383244256</v>
      </c>
      <c r="K15" s="83">
        <f>'landesw Umlage § 2 PLAN'!M15*'Umlage Gesamt § 2_mtlAuft PLAN'!$K$1</f>
        <v>174.51743299832438</v>
      </c>
      <c r="M15" s="83">
        <f>'bezirksw Umlage § 2 PLAN'!F15*'Umlage Gesamt § 2_mtlAuft PLAN'!$M$1</f>
        <v>8813.7786539693825</v>
      </c>
      <c r="N15" s="83">
        <f>'bezirksw Umlage § 2 PLAN'!G15*'Umlage Gesamt § 2_mtlAuft PLAN'!$N$1</f>
        <v>355002.65594897204</v>
      </c>
      <c r="O15" s="83">
        <f>'bezirksw Umlage § 2 PLAN'!H15*'Umlage Gesamt § 2_mtlAuft PLAN'!$O$1</f>
        <v>16225.274572010425</v>
      </c>
      <c r="P15" s="83">
        <f>'bezirksw Umlage § 2 PLAN'!I15*'Umlage Gesamt § 2_mtlAuft PLAN'!$P$1</f>
        <v>433428.79277634248</v>
      </c>
      <c r="Q15" s="83">
        <f>'bezirksw Umlage § 2 PLAN'!J15*'Umlage Gesamt § 2_mtlAuft PLAN'!$Q$1</f>
        <v>32374.987457852127</v>
      </c>
      <c r="R15" s="83">
        <f>'bezirksw Umlage § 2 PLAN'!K15*'Umlage Gesamt § 2_mtlAuft PLAN'!$R$1</f>
        <v>141145.30443303322</v>
      </c>
      <c r="S15" s="83">
        <f>'bezirksw Umlage § 2 PLAN'!L15*'Umlage Gesamt § 2_mtlAuft PLAN'!$S$1</f>
        <v>1345.5621159709308</v>
      </c>
      <c r="T15" s="83">
        <f>'bezirksw Umlage § 2 PLAN'!M15*'Umlage Gesamt § 2_mtlAuft PLAN'!$T$1</f>
        <v>877.38973025939561</v>
      </c>
      <c r="V15" s="83">
        <f t="shared" si="9"/>
        <v>9311.2951334289173</v>
      </c>
      <c r="W15" s="76">
        <f t="shared" si="10"/>
        <v>775.94</v>
      </c>
      <c r="X15" s="83">
        <f t="shared" si="2"/>
        <v>393237.70674033667</v>
      </c>
      <c r="Y15" s="76">
        <f t="shared" si="14"/>
        <v>32769.81</v>
      </c>
      <c r="Z15" s="83">
        <f t="shared" si="3"/>
        <v>18053.920346963099</v>
      </c>
      <c r="AA15" s="76">
        <f t="shared" si="15"/>
        <v>1504.49</v>
      </c>
      <c r="AB15" s="83">
        <f t="shared" si="4"/>
        <v>489510.18801714526</v>
      </c>
      <c r="AC15" s="76">
        <f t="shared" si="16"/>
        <v>40792.519999999997</v>
      </c>
      <c r="AD15" s="83">
        <f t="shared" si="5"/>
        <v>41910.358220731076</v>
      </c>
      <c r="AE15" s="76">
        <f t="shared" si="17"/>
        <v>3492.53</v>
      </c>
      <c r="AF15" s="83">
        <f t="shared" si="6"/>
        <v>156924.49446968886</v>
      </c>
      <c r="AG15" s="76">
        <f t="shared" si="18"/>
        <v>13077.04</v>
      </c>
      <c r="AH15" s="83">
        <f t="shared" si="7"/>
        <v>1618.4310298033733</v>
      </c>
      <c r="AI15" s="76">
        <f t="shared" si="11"/>
        <v>134.87</v>
      </c>
      <c r="AJ15" s="83">
        <f t="shared" si="8"/>
        <v>1051.90716325772</v>
      </c>
      <c r="AK15" s="76">
        <f t="shared" si="12"/>
        <v>87.66</v>
      </c>
      <c r="AM15" s="83">
        <f t="shared" si="19"/>
        <v>1111618.3011213548</v>
      </c>
      <c r="AN15" s="83">
        <f t="shared" si="13"/>
        <v>92634.86</v>
      </c>
    </row>
    <row r="16" spans="1:44" x14ac:dyDescent="0.25">
      <c r="A16" s="82">
        <v>60349</v>
      </c>
      <c r="B16" s="82" t="s">
        <v>16</v>
      </c>
      <c r="C16" s="82" t="s">
        <v>5</v>
      </c>
      <c r="D16" s="83">
        <f>'landesw Umlage § 2 PLAN'!F16*'Umlage Gesamt § 2_mtlAuft PLAN'!$D$1</f>
        <v>625.57465671575767</v>
      </c>
      <c r="E16" s="83">
        <f>'landesw Umlage § 2 PLAN'!G16*'Umlage Gesamt § 2_mtlAuft PLAN'!$E$1</f>
        <v>48076.55577419496</v>
      </c>
      <c r="F16" s="83">
        <f>'landesw Umlage § 2 PLAN'!H16*'Umlage Gesamt § 2_mtlAuft PLAN'!$F$1</f>
        <v>2299.3297712739982</v>
      </c>
      <c r="G16" s="83">
        <f>'landesw Umlage § 2 PLAN'!I16*'Umlage Gesamt § 2_mtlAuft PLAN'!$G$1</f>
        <v>70516.457292063104</v>
      </c>
      <c r="H16" s="83">
        <f>'landesw Umlage § 2 PLAN'!J16*'Umlage Gesamt § 2_mtlAuft PLAN'!$H$1</f>
        <v>11989.726045106063</v>
      </c>
      <c r="I16" s="83">
        <f>'landesw Umlage § 2 PLAN'!K16*'Umlage Gesamt § 2_mtlAuft PLAN'!$I$1</f>
        <v>19840.6722148314</v>
      </c>
      <c r="J16" s="83">
        <f>'landesw Umlage § 2 PLAN'!L16*'Umlage Gesamt § 2_mtlAuft PLAN'!$J$1</f>
        <v>343.10396569088005</v>
      </c>
      <c r="K16" s="83">
        <f>'landesw Umlage § 2 PLAN'!M16*'Umlage Gesamt § 2_mtlAuft PLAN'!$K$1</f>
        <v>219.43732066411161</v>
      </c>
      <c r="M16" s="83">
        <f>'bezirksw Umlage § 2 PLAN'!F16*'Umlage Gesamt § 2_mtlAuft PLAN'!$M$1</f>
        <v>11082.399846966298</v>
      </c>
      <c r="N16" s="83">
        <f>'bezirksw Umlage § 2 PLAN'!G16*'Umlage Gesamt § 2_mtlAuft PLAN'!$N$1</f>
        <v>446378.50965200615</v>
      </c>
      <c r="O16" s="83">
        <f>'bezirksw Umlage § 2 PLAN'!H16*'Umlage Gesamt § 2_mtlAuft PLAN'!$O$1</f>
        <v>20401.576610146985</v>
      </c>
      <c r="P16" s="83">
        <f>'bezirksw Umlage § 2 PLAN'!I16*'Umlage Gesamt § 2_mtlAuft PLAN'!$P$1</f>
        <v>544991.12983419979</v>
      </c>
      <c r="Q16" s="83">
        <f>'bezirksw Umlage § 2 PLAN'!J16*'Umlage Gesamt § 2_mtlAuft PLAN'!$Q$1</f>
        <v>40708.142345604516</v>
      </c>
      <c r="R16" s="83">
        <f>'bezirksw Umlage § 2 PLAN'!K16*'Umlage Gesamt § 2_mtlAuft PLAN'!$R$1</f>
        <v>177475.37822999345</v>
      </c>
      <c r="S16" s="83">
        <f>'bezirksw Umlage § 2 PLAN'!L16*'Umlage Gesamt § 2_mtlAuft PLAN'!$S$1</f>
        <v>1691.9028686299132</v>
      </c>
      <c r="T16" s="83">
        <f>'bezirksw Umlage § 2 PLAN'!M16*'Umlage Gesamt § 2_mtlAuft PLAN'!$T$1</f>
        <v>1103.2253241323917</v>
      </c>
      <c r="V16" s="83">
        <f t="shared" si="9"/>
        <v>11707.974503682057</v>
      </c>
      <c r="W16" s="76">
        <f t="shared" si="10"/>
        <v>975.66</v>
      </c>
      <c r="X16" s="83">
        <f t="shared" si="2"/>
        <v>494455.06542620109</v>
      </c>
      <c r="Y16" s="76">
        <f t="shared" si="14"/>
        <v>41204.589999999997</v>
      </c>
      <c r="Z16" s="83">
        <f t="shared" si="3"/>
        <v>22700.906381420984</v>
      </c>
      <c r="AA16" s="76">
        <f t="shared" si="15"/>
        <v>1891.74</v>
      </c>
      <c r="AB16" s="83">
        <f t="shared" si="4"/>
        <v>615507.58712626295</v>
      </c>
      <c r="AC16" s="76">
        <f t="shared" si="16"/>
        <v>51292.3</v>
      </c>
      <c r="AD16" s="83">
        <f t="shared" si="5"/>
        <v>52697.868390710581</v>
      </c>
      <c r="AE16" s="76">
        <f t="shared" si="17"/>
        <v>4391.49</v>
      </c>
      <c r="AF16" s="83">
        <f t="shared" si="6"/>
        <v>197316.05044482485</v>
      </c>
      <c r="AG16" s="76">
        <f t="shared" si="18"/>
        <v>16443</v>
      </c>
      <c r="AH16" s="83">
        <f t="shared" si="7"/>
        <v>2035.0068343207931</v>
      </c>
      <c r="AI16" s="76">
        <f t="shared" si="11"/>
        <v>169.58</v>
      </c>
      <c r="AJ16" s="83">
        <f t="shared" si="8"/>
        <v>1322.6626447965034</v>
      </c>
      <c r="AK16" s="76">
        <f t="shared" si="12"/>
        <v>110.22</v>
      </c>
      <c r="AM16" s="83">
        <f t="shared" si="19"/>
        <v>1397743.1217522197</v>
      </c>
      <c r="AN16" s="83">
        <f t="shared" si="13"/>
        <v>116478.59</v>
      </c>
    </row>
    <row r="17" spans="1:41" x14ac:dyDescent="0.25">
      <c r="A17" s="82">
        <v>60350</v>
      </c>
      <c r="B17" s="82" t="s">
        <v>17</v>
      </c>
      <c r="C17" s="82" t="s">
        <v>5</v>
      </c>
      <c r="D17" s="83">
        <f>'landesw Umlage § 2 PLAN'!F17*'Umlage Gesamt § 2_mtlAuft PLAN'!$D$1</f>
        <v>1233.4361058504144</v>
      </c>
      <c r="E17" s="83">
        <f>'landesw Umlage § 2 PLAN'!G17*'Umlage Gesamt § 2_mtlAuft PLAN'!$E$1</f>
        <v>94791.819170141229</v>
      </c>
      <c r="F17" s="83">
        <f>'landesw Umlage § 2 PLAN'!H17*'Umlage Gesamt § 2_mtlAuft PLAN'!$F$1</f>
        <v>4533.5537952183249</v>
      </c>
      <c r="G17" s="83">
        <f>'landesw Umlage § 2 PLAN'!I17*'Umlage Gesamt § 2_mtlAuft PLAN'!$G$1</f>
        <v>139036.23419995632</v>
      </c>
      <c r="H17" s="83">
        <f>'landesw Umlage § 2 PLAN'!J17*'Umlage Gesamt § 2_mtlAuft PLAN'!$H$1</f>
        <v>23639.961824745704</v>
      </c>
      <c r="I17" s="83">
        <f>'landesw Umlage § 2 PLAN'!K17*'Umlage Gesamt § 2_mtlAuft PLAN'!$I$1</f>
        <v>39119.553855640908</v>
      </c>
      <c r="J17" s="83">
        <f>'landesw Umlage § 2 PLAN'!L17*'Umlage Gesamt § 2_mtlAuft PLAN'!$J$1</f>
        <v>676.49290904040106</v>
      </c>
      <c r="K17" s="83">
        <f>'landesw Umlage § 2 PLAN'!M17*'Umlage Gesamt § 2_mtlAuft PLAN'!$K$1</f>
        <v>432.66125213440534</v>
      </c>
      <c r="M17" s="83">
        <f>'bezirksw Umlage § 2 PLAN'!F17*'Umlage Gesamt § 2_mtlAuft PLAN'!$M$1</f>
        <v>21851.000458495742</v>
      </c>
      <c r="N17" s="83">
        <f>'bezirksw Umlage § 2 PLAN'!G17*'Umlage Gesamt § 2_mtlAuft PLAN'!$N$1</f>
        <v>880117.76815097011</v>
      </c>
      <c r="O17" s="83">
        <f>'bezirksw Umlage § 2 PLAN'!H17*'Umlage Gesamt § 2_mtlAuft PLAN'!$O$1</f>
        <v>40225.48058346675</v>
      </c>
      <c r="P17" s="83">
        <f>'bezirksw Umlage § 2 PLAN'!I17*'Umlage Gesamt § 2_mtlAuft PLAN'!$P$1</f>
        <v>1074550.7825313737</v>
      </c>
      <c r="Q17" s="83">
        <f>'bezirksw Umlage § 2 PLAN'!J17*'Umlage Gesamt § 2_mtlAuft PLAN'!$Q$1</f>
        <v>80263.629659762737</v>
      </c>
      <c r="R17" s="83">
        <f>'bezirksw Umlage § 2 PLAN'!K17*'Umlage Gesamt § 2_mtlAuft PLAN'!$R$1</f>
        <v>349925.52376973315</v>
      </c>
      <c r="S17" s="83">
        <f>'bezirksw Umlage § 2 PLAN'!L17*'Umlage Gesamt § 2_mtlAuft PLAN'!$S$1</f>
        <v>3335.8993420800111</v>
      </c>
      <c r="T17" s="83">
        <f>'bezirksw Umlage § 2 PLAN'!M17*'Umlage Gesamt § 2_mtlAuft PLAN'!$T$1</f>
        <v>2175.2127153253678</v>
      </c>
      <c r="V17" s="83">
        <f t="shared" si="9"/>
        <v>23084.436564346157</v>
      </c>
      <c r="W17" s="76">
        <f t="shared" si="10"/>
        <v>1923.7</v>
      </c>
      <c r="X17" s="83">
        <f t="shared" si="2"/>
        <v>974909.58732111135</v>
      </c>
      <c r="Y17" s="76">
        <f t="shared" si="14"/>
        <v>81242.47</v>
      </c>
      <c r="Z17" s="83">
        <f t="shared" si="3"/>
        <v>44759.034378685072</v>
      </c>
      <c r="AA17" s="76">
        <f t="shared" si="15"/>
        <v>3729.92</v>
      </c>
      <c r="AB17" s="83">
        <f t="shared" si="4"/>
        <v>1213587.01673133</v>
      </c>
      <c r="AC17" s="76">
        <f t="shared" si="16"/>
        <v>101132.25</v>
      </c>
      <c r="AD17" s="83">
        <f t="shared" si="5"/>
        <v>103903.59148450845</v>
      </c>
      <c r="AE17" s="76">
        <f t="shared" si="17"/>
        <v>8658.6299999999992</v>
      </c>
      <c r="AF17" s="83">
        <f t="shared" si="6"/>
        <v>389045.07762537408</v>
      </c>
      <c r="AG17" s="76">
        <f t="shared" si="18"/>
        <v>32420.42</v>
      </c>
      <c r="AH17" s="83">
        <f t="shared" si="7"/>
        <v>4012.3922511204123</v>
      </c>
      <c r="AI17" s="76">
        <f t="shared" si="11"/>
        <v>334.37</v>
      </c>
      <c r="AJ17" s="83">
        <f t="shared" si="8"/>
        <v>2607.8739674597732</v>
      </c>
      <c r="AK17" s="76">
        <f t="shared" si="12"/>
        <v>217.32</v>
      </c>
      <c r="AM17" s="83">
        <f t="shared" si="19"/>
        <v>2755909.0103239352</v>
      </c>
      <c r="AN17" s="83">
        <f t="shared" si="13"/>
        <v>229659.08</v>
      </c>
    </row>
    <row r="18" spans="1:41" x14ac:dyDescent="0.25">
      <c r="A18" s="82">
        <v>60351</v>
      </c>
      <c r="B18" s="82" t="s">
        <v>18</v>
      </c>
      <c r="C18" s="82" t="s">
        <v>5</v>
      </c>
      <c r="D18" s="83">
        <f>'landesw Umlage § 2 PLAN'!F18*'Umlage Gesamt § 2_mtlAuft PLAN'!$D$1</f>
        <v>642.92663984376691</v>
      </c>
      <c r="E18" s="83">
        <f>'landesw Umlage § 2 PLAN'!G18*'Umlage Gesamt § 2_mtlAuft PLAN'!$E$1</f>
        <v>49410.087392988891</v>
      </c>
      <c r="F18" s="83">
        <f>'landesw Umlage § 2 PLAN'!H18*'Umlage Gesamt § 2_mtlAuft PLAN'!$F$1</f>
        <v>2363.1078207338951</v>
      </c>
      <c r="G18" s="83">
        <f>'landesw Umlage § 2 PLAN'!I18*'Umlage Gesamt § 2_mtlAuft PLAN'!$G$1</f>
        <v>72472.419484653685</v>
      </c>
      <c r="H18" s="83">
        <f>'landesw Umlage § 2 PLAN'!J18*'Umlage Gesamt § 2_mtlAuft PLAN'!$H$1</f>
        <v>12322.293104546039</v>
      </c>
      <c r="I18" s="83">
        <f>'landesw Umlage § 2 PLAN'!K18*'Umlage Gesamt § 2_mtlAuft PLAN'!$I$1</f>
        <v>20391.006225047775</v>
      </c>
      <c r="J18" s="83">
        <f>'landesw Umlage § 2 PLAN'!L18*'Umlage Gesamt § 2_mtlAuft PLAN'!$J$1</f>
        <v>352.6208701241207</v>
      </c>
      <c r="K18" s="83">
        <f>'landesw Umlage § 2 PLAN'!M18*'Umlage Gesamt § 2_mtlAuft PLAN'!$K$1</f>
        <v>225.52400055905707</v>
      </c>
      <c r="M18" s="83">
        <f>'bezirksw Umlage § 2 PLAN'!F18*'Umlage Gesamt § 2_mtlAuft PLAN'!$M$1</f>
        <v>11389.799792117508</v>
      </c>
      <c r="N18" s="83">
        <f>'bezirksw Umlage § 2 PLAN'!G18*'Umlage Gesamt § 2_mtlAuft PLAN'!$N$1</f>
        <v>458760.00926206273</v>
      </c>
      <c r="O18" s="83">
        <f>'bezirksw Umlage § 2 PLAN'!H18*'Umlage Gesamt § 2_mtlAuft PLAN'!$O$1</f>
        <v>20967.468801148749</v>
      </c>
      <c r="P18" s="83">
        <f>'bezirksw Umlage § 2 PLAN'!I18*'Umlage Gesamt § 2_mtlAuft PLAN'!$P$1</f>
        <v>560107.91371966724</v>
      </c>
      <c r="Q18" s="83">
        <f>'bezirksw Umlage § 2 PLAN'!J18*'Umlage Gesamt § 2_mtlAuft PLAN'!$Q$1</f>
        <v>41837.291347359038</v>
      </c>
      <c r="R18" s="83">
        <f>'bezirksw Umlage § 2 PLAN'!K18*'Umlage Gesamt § 2_mtlAuft PLAN'!$R$1</f>
        <v>182398.131630605</v>
      </c>
      <c r="S18" s="83">
        <f>'bezirksw Umlage § 2 PLAN'!L18*'Umlage Gesamt § 2_mtlAuft PLAN'!$S$1</f>
        <v>1738.8323113679296</v>
      </c>
      <c r="T18" s="83">
        <f>'bezirksw Umlage § 2 PLAN'!M18*'Umlage Gesamt § 2_mtlAuft PLAN'!$T$1</f>
        <v>1133.8262236497067</v>
      </c>
      <c r="V18" s="83">
        <f t="shared" si="9"/>
        <v>12032.726431961275</v>
      </c>
      <c r="W18" s="76">
        <f t="shared" si="10"/>
        <v>1002.73</v>
      </c>
      <c r="X18" s="83">
        <f t="shared" si="2"/>
        <v>508170.09665505163</v>
      </c>
      <c r="Y18" s="76">
        <f t="shared" si="14"/>
        <v>42347.51</v>
      </c>
      <c r="Z18" s="83">
        <f t="shared" si="3"/>
        <v>23330.576621882643</v>
      </c>
      <c r="AA18" s="76">
        <f t="shared" si="15"/>
        <v>1944.21</v>
      </c>
      <c r="AB18" s="83">
        <f t="shared" si="4"/>
        <v>632580.33320432086</v>
      </c>
      <c r="AC18" s="76">
        <f t="shared" si="16"/>
        <v>52715.03</v>
      </c>
      <c r="AD18" s="83">
        <f t="shared" si="5"/>
        <v>54159.584451905073</v>
      </c>
      <c r="AE18" s="76">
        <f t="shared" si="17"/>
        <v>4513.3</v>
      </c>
      <c r="AF18" s="83">
        <f t="shared" si="6"/>
        <v>202789.13785565278</v>
      </c>
      <c r="AG18" s="76">
        <f t="shared" si="18"/>
        <v>16899.09</v>
      </c>
      <c r="AH18" s="83">
        <f t="shared" si="7"/>
        <v>2091.4531814920501</v>
      </c>
      <c r="AI18" s="76">
        <f t="shared" si="11"/>
        <v>174.29</v>
      </c>
      <c r="AJ18" s="83">
        <f t="shared" si="8"/>
        <v>1359.3502242087638</v>
      </c>
      <c r="AK18" s="76">
        <f t="shared" si="12"/>
        <v>113.28</v>
      </c>
      <c r="AM18" s="83">
        <f t="shared" si="19"/>
        <v>1436513.2586264752</v>
      </c>
      <c r="AN18" s="83">
        <f t="shared" si="13"/>
        <v>119709.44</v>
      </c>
    </row>
    <row r="19" spans="1:41" x14ac:dyDescent="0.25">
      <c r="A19" s="82">
        <v>60608</v>
      </c>
      <c r="B19" s="82" t="s">
        <v>19</v>
      </c>
      <c r="C19" s="82" t="s">
        <v>20</v>
      </c>
      <c r="D19" s="83">
        <f>'landesw Umlage § 2 PLAN'!F19*'Umlage Gesamt § 2_mtlAuft PLAN'!$D$1</f>
        <v>1215.629532045416</v>
      </c>
      <c r="E19" s="83">
        <f>'landesw Umlage § 2 PLAN'!G19*'Umlage Gesamt § 2_mtlAuft PLAN'!$E$1</f>
        <v>93423.351426934212</v>
      </c>
      <c r="F19" s="83">
        <f>'landesw Umlage § 2 PLAN'!H19*'Umlage Gesamt § 2_mtlAuft PLAN'!$F$1</f>
        <v>4468.1048758372708</v>
      </c>
      <c r="G19" s="83">
        <f>'landesw Umlage § 2 PLAN'!I19*'Umlage Gesamt § 2_mtlAuft PLAN'!$G$1</f>
        <v>137029.0293239943</v>
      </c>
      <c r="H19" s="83">
        <f>'landesw Umlage § 2 PLAN'!J19*'Umlage Gesamt § 2_mtlAuft PLAN'!$H$1</f>
        <v>23298.682107877481</v>
      </c>
      <c r="I19" s="83">
        <f>'landesw Umlage § 2 PLAN'!K19*'Umlage Gesamt § 2_mtlAuft PLAN'!$I$1</f>
        <v>38554.802086461263</v>
      </c>
      <c r="J19" s="83">
        <f>'landesw Umlage § 2 PLAN'!L19*'Umlage Gesamt § 2_mtlAuft PLAN'!$J$1</f>
        <v>666.72667886743193</v>
      </c>
      <c r="K19" s="83">
        <f>'landesw Umlage § 2 PLAN'!M19*'Umlage Gesamt § 2_mtlAuft PLAN'!$K$1</f>
        <v>426.41511219886121</v>
      </c>
      <c r="M19" s="83">
        <f>'bezirksw Umlage § 2 PLAN'!F19*'Umlage Gesamt § 2_mtlAuft PLAN'!$M$1</f>
        <v>5092.0145466663243</v>
      </c>
      <c r="N19" s="83">
        <f>'bezirksw Umlage § 2 PLAN'!G19*'Umlage Gesamt § 2_mtlAuft PLAN'!$N$1</f>
        <v>526034.2999428797</v>
      </c>
      <c r="O19" s="83">
        <f>'bezirksw Umlage § 2 PLAN'!H19*'Umlage Gesamt § 2_mtlAuft PLAN'!$O$1</f>
        <v>36883.945746468868</v>
      </c>
      <c r="P19" s="83">
        <f>'bezirksw Umlage § 2 PLAN'!I19*'Umlage Gesamt § 2_mtlAuft PLAN'!$P$1</f>
        <v>882996.26628328511</v>
      </c>
      <c r="Q19" s="83">
        <f>'bezirksw Umlage § 2 PLAN'!J19*'Umlage Gesamt § 2_mtlAuft PLAN'!$Q$1</f>
        <v>46929.643817730619</v>
      </c>
      <c r="R19" s="83">
        <f>'bezirksw Umlage § 2 PLAN'!K19*'Umlage Gesamt § 2_mtlAuft PLAN'!$R$1</f>
        <v>280697.8747939085</v>
      </c>
      <c r="S19" s="83">
        <f>'bezirksw Umlage § 2 PLAN'!L19*'Umlage Gesamt § 2_mtlAuft PLAN'!$S$1</f>
        <v>3558.1463783936006</v>
      </c>
      <c r="T19" s="83">
        <f>'bezirksw Umlage § 2 PLAN'!M19*'Umlage Gesamt § 2_mtlAuft PLAN'!$T$1</f>
        <v>2525.3825519470251</v>
      </c>
      <c r="V19" s="83">
        <f t="shared" si="9"/>
        <v>6307.6440787117408</v>
      </c>
      <c r="W19" s="76">
        <f t="shared" si="10"/>
        <v>525.64</v>
      </c>
      <c r="X19" s="83">
        <f t="shared" si="2"/>
        <v>619457.65136981395</v>
      </c>
      <c r="Y19" s="76">
        <f t="shared" si="14"/>
        <v>51621.47</v>
      </c>
      <c r="Z19" s="83">
        <f t="shared" si="3"/>
        <v>41352.050622306138</v>
      </c>
      <c r="AA19" s="76">
        <f t="shared" si="15"/>
        <v>3446</v>
      </c>
      <c r="AB19" s="83">
        <f t="shared" si="4"/>
        <v>1020025.2956072794</v>
      </c>
      <c r="AC19" s="76">
        <f t="shared" si="16"/>
        <v>85002.11</v>
      </c>
      <c r="AD19" s="83">
        <f t="shared" si="5"/>
        <v>70228.325925608107</v>
      </c>
      <c r="AE19" s="76">
        <f t="shared" si="17"/>
        <v>5852.36</v>
      </c>
      <c r="AF19" s="83">
        <f t="shared" si="6"/>
        <v>319252.67688036978</v>
      </c>
      <c r="AG19" s="76">
        <f t="shared" si="18"/>
        <v>26604.39</v>
      </c>
      <c r="AH19" s="83">
        <f t="shared" si="7"/>
        <v>4224.873057261033</v>
      </c>
      <c r="AI19" s="76">
        <f t="shared" si="11"/>
        <v>352.07</v>
      </c>
      <c r="AJ19" s="83">
        <f t="shared" si="8"/>
        <v>2951.7976641458863</v>
      </c>
      <c r="AK19" s="76">
        <f t="shared" si="12"/>
        <v>245.98</v>
      </c>
      <c r="AM19" s="83">
        <f t="shared" si="19"/>
        <v>2083800.3152054963</v>
      </c>
      <c r="AN19" s="83">
        <f t="shared" si="13"/>
        <v>173650.03</v>
      </c>
      <c r="AO19" s="9"/>
    </row>
    <row r="20" spans="1:41" x14ac:dyDescent="0.25">
      <c r="A20" s="82">
        <v>60611</v>
      </c>
      <c r="B20" s="82" t="s">
        <v>21</v>
      </c>
      <c r="C20" s="82" t="s">
        <v>20</v>
      </c>
      <c r="D20" s="83">
        <f>'landesw Umlage § 2 PLAN'!F20*'Umlage Gesamt § 2_mtlAuft PLAN'!$D$1</f>
        <v>689.07065206636253</v>
      </c>
      <c r="E20" s="83">
        <f>'landesw Umlage § 2 PLAN'!G20*'Umlage Gesamt § 2_mtlAuft PLAN'!$E$1</f>
        <v>52956.33907286272</v>
      </c>
      <c r="F20" s="83">
        <f>'landesw Umlage § 2 PLAN'!H20*'Umlage Gesamt § 2_mtlAuft PLAN'!$F$1</f>
        <v>2532.7123594255163</v>
      </c>
      <c r="G20" s="83">
        <f>'landesw Umlage § 2 PLAN'!I20*'Umlage Gesamt § 2_mtlAuft PLAN'!$G$1</f>
        <v>77673.896610121039</v>
      </c>
      <c r="H20" s="83">
        <f>'landesw Umlage § 2 PLAN'!J20*'Umlage Gesamt § 2_mtlAuft PLAN'!$H$1</f>
        <v>13206.686452696536</v>
      </c>
      <c r="I20" s="83">
        <f>'landesw Umlage § 2 PLAN'!K20*'Umlage Gesamt § 2_mtlAuft PLAN'!$I$1</f>
        <v>21854.505763203906</v>
      </c>
      <c r="J20" s="83">
        <f>'landesw Umlage § 2 PLAN'!L20*'Umlage Gesamt § 2_mtlAuft PLAN'!$J$1</f>
        <v>377.92911018227676</v>
      </c>
      <c r="K20" s="83">
        <f>'landesw Umlage § 2 PLAN'!M20*'Umlage Gesamt § 2_mtlAuft PLAN'!$K$1</f>
        <v>241.7102675347335</v>
      </c>
      <c r="M20" s="83">
        <f>'bezirksw Umlage § 2 PLAN'!F20*'Umlage Gesamt § 2_mtlAuft PLAN'!$M$1</f>
        <v>2886.3709637745783</v>
      </c>
      <c r="N20" s="83">
        <f>'bezirksw Umlage § 2 PLAN'!G20*'Umlage Gesamt § 2_mtlAuft PLAN'!$N$1</f>
        <v>298178.67081676866</v>
      </c>
      <c r="O20" s="83">
        <f>'bezirksw Umlage § 2 PLAN'!H20*'Umlage Gesamt § 2_mtlAuft PLAN'!$O$1</f>
        <v>20907.393145949096</v>
      </c>
      <c r="P20" s="83">
        <f>'bezirksw Umlage § 2 PLAN'!I20*'Umlage Gesamt § 2_mtlAuft PLAN'!$P$1</f>
        <v>500519.93386193493</v>
      </c>
      <c r="Q20" s="83">
        <f>'bezirksw Umlage § 2 PLAN'!J20*'Umlage Gesamt § 2_mtlAuft PLAN'!$Q$1</f>
        <v>26601.723151883438</v>
      </c>
      <c r="R20" s="83">
        <f>'bezirksw Umlage § 2 PLAN'!K20*'Umlage Gesamt § 2_mtlAuft PLAN'!$R$1</f>
        <v>159111.524127282</v>
      </c>
      <c r="S20" s="83">
        <f>'bezirksw Umlage § 2 PLAN'!L20*'Umlage Gesamt § 2_mtlAuft PLAN'!$S$1</f>
        <v>2016.9090832976276</v>
      </c>
      <c r="T20" s="83">
        <f>'bezirksw Umlage § 2 PLAN'!M20*'Umlage Gesamt § 2_mtlAuft PLAN'!$T$1</f>
        <v>1431.4945103868522</v>
      </c>
      <c r="V20" s="83">
        <f t="shared" si="9"/>
        <v>3575.4416158409408</v>
      </c>
      <c r="W20" s="76">
        <f t="shared" si="10"/>
        <v>297.95</v>
      </c>
      <c r="X20" s="83">
        <f t="shared" si="2"/>
        <v>351135.00988963136</v>
      </c>
      <c r="Y20" s="76">
        <f t="shared" si="14"/>
        <v>29261.25</v>
      </c>
      <c r="Z20" s="83">
        <f t="shared" si="3"/>
        <v>23440.105505374613</v>
      </c>
      <c r="AA20" s="76">
        <f t="shared" si="15"/>
        <v>1953.34</v>
      </c>
      <c r="AB20" s="83">
        <f t="shared" si="4"/>
        <v>578193.83047205594</v>
      </c>
      <c r="AC20" s="76">
        <f t="shared" si="16"/>
        <v>48182.82</v>
      </c>
      <c r="AD20" s="83">
        <f t="shared" si="5"/>
        <v>39808.409604579974</v>
      </c>
      <c r="AE20" s="76">
        <f t="shared" si="17"/>
        <v>3317.37</v>
      </c>
      <c r="AF20" s="83">
        <f t="shared" si="6"/>
        <v>180966.02989048589</v>
      </c>
      <c r="AG20" s="76">
        <f t="shared" si="18"/>
        <v>15080.5</v>
      </c>
      <c r="AH20" s="83">
        <f t="shared" si="7"/>
        <v>2394.8381934799045</v>
      </c>
      <c r="AI20" s="76">
        <f t="shared" si="11"/>
        <v>199.57</v>
      </c>
      <c r="AJ20" s="83">
        <f t="shared" si="8"/>
        <v>1673.2047779215857</v>
      </c>
      <c r="AK20" s="76">
        <f t="shared" si="12"/>
        <v>139.43</v>
      </c>
      <c r="AM20" s="83">
        <f t="shared" si="19"/>
        <v>1181186.8699493702</v>
      </c>
      <c r="AN20" s="83">
        <f t="shared" si="13"/>
        <v>98432.24</v>
      </c>
    </row>
    <row r="21" spans="1:41" x14ac:dyDescent="0.25">
      <c r="A21" s="82">
        <v>60613</v>
      </c>
      <c r="B21" s="82" t="s">
        <v>22</v>
      </c>
      <c r="C21" s="82" t="s">
        <v>20</v>
      </c>
      <c r="D21" s="83">
        <f>'landesw Umlage § 2 PLAN'!F21*'Umlage Gesamt § 2_mtlAuft PLAN'!$D$1</f>
        <v>1703.6922257105618</v>
      </c>
      <c r="E21" s="83">
        <f>'landesw Umlage § 2 PLAN'!G21*'Umlage Gesamt § 2_mtlAuft PLAN'!$E$1</f>
        <v>130931.86150066905</v>
      </c>
      <c r="F21" s="83">
        <f>'landesw Umlage § 2 PLAN'!H21*'Umlage Gesamt § 2_mtlAuft PLAN'!$F$1</f>
        <v>6262.002805916547</v>
      </c>
      <c r="G21" s="83">
        <f>'landesw Umlage § 2 PLAN'!I21*'Umlage Gesamt § 2_mtlAuft PLAN'!$G$1</f>
        <v>192044.76841159185</v>
      </c>
      <c r="H21" s="83">
        <f>'landesw Umlage § 2 PLAN'!J21*'Umlage Gesamt § 2_mtlAuft PLAN'!$H$1</f>
        <v>32652.862183846373</v>
      </c>
      <c r="I21" s="83">
        <f>'landesw Umlage § 2 PLAN'!K21*'Umlage Gesamt § 2_mtlAuft PLAN'!$I$1</f>
        <v>54034.156662837129</v>
      </c>
      <c r="J21" s="83">
        <f>'landesw Umlage § 2 PLAN'!L21*'Umlage Gesamt § 2_mtlAuft PLAN'!$J$1</f>
        <v>934.41054985642529</v>
      </c>
      <c r="K21" s="83">
        <f>'landesw Umlage § 2 PLAN'!M21*'Umlage Gesamt § 2_mtlAuft PLAN'!$K$1</f>
        <v>597.61637277462546</v>
      </c>
      <c r="M21" s="83">
        <f>'bezirksw Umlage § 2 PLAN'!F21*'Umlage Gesamt § 2_mtlAuft PLAN'!$M$1</f>
        <v>7136.4057615181409</v>
      </c>
      <c r="N21" s="83">
        <f>'bezirksw Umlage § 2 PLAN'!G21*'Umlage Gesamt § 2_mtlAuft PLAN'!$N$1</f>
        <v>737231.63484012824</v>
      </c>
      <c r="O21" s="83">
        <f>'bezirksw Umlage § 2 PLAN'!H21*'Umlage Gesamt § 2_mtlAuft PLAN'!$O$1</f>
        <v>51692.468770527936</v>
      </c>
      <c r="P21" s="83">
        <f>'bezirksw Umlage § 2 PLAN'!I21*'Umlage Gesamt § 2_mtlAuft PLAN'!$P$1</f>
        <v>1237510.1414878122</v>
      </c>
      <c r="Q21" s="83">
        <f>'bezirksw Umlage § 2 PLAN'!J21*'Umlage Gesamt § 2_mtlAuft PLAN'!$Q$1</f>
        <v>65771.410795773845</v>
      </c>
      <c r="R21" s="83">
        <f>'bezirksw Umlage § 2 PLAN'!K21*'Umlage Gesamt § 2_mtlAuft PLAN'!$R$1</f>
        <v>393395.17052962829</v>
      </c>
      <c r="S21" s="83">
        <f>'bezirksw Umlage § 2 PLAN'!L21*'Umlage Gesamt § 2_mtlAuft PLAN'!$S$1</f>
        <v>4986.7053761103361</v>
      </c>
      <c r="T21" s="83">
        <f>'bezirksw Umlage § 2 PLAN'!M21*'Umlage Gesamt § 2_mtlAuft PLAN'!$T$1</f>
        <v>3539.2975468915351</v>
      </c>
      <c r="V21" s="83">
        <f t="shared" si="9"/>
        <v>8840.0979872287026</v>
      </c>
      <c r="W21" s="76">
        <f t="shared" si="10"/>
        <v>736.67</v>
      </c>
      <c r="X21" s="83">
        <f t="shared" si="2"/>
        <v>868163.49634079728</v>
      </c>
      <c r="Y21" s="76">
        <f t="shared" si="14"/>
        <v>72346.960000000006</v>
      </c>
      <c r="Z21" s="83">
        <f t="shared" si="3"/>
        <v>57954.471576444485</v>
      </c>
      <c r="AA21" s="76">
        <f t="shared" si="15"/>
        <v>4829.54</v>
      </c>
      <c r="AB21" s="83">
        <f t="shared" si="4"/>
        <v>1429554.909899404</v>
      </c>
      <c r="AC21" s="76">
        <f t="shared" si="16"/>
        <v>119129.58</v>
      </c>
      <c r="AD21" s="83">
        <f t="shared" si="5"/>
        <v>98424.272979620218</v>
      </c>
      <c r="AE21" s="76">
        <f t="shared" si="17"/>
        <v>8202.02</v>
      </c>
      <c r="AF21" s="83">
        <f t="shared" si="6"/>
        <v>447429.32719246543</v>
      </c>
      <c r="AG21" s="76">
        <f t="shared" si="18"/>
        <v>37285.78</v>
      </c>
      <c r="AH21" s="83">
        <f t="shared" si="7"/>
        <v>5921.1159259667611</v>
      </c>
      <c r="AI21" s="76">
        <f t="shared" si="11"/>
        <v>493.43</v>
      </c>
      <c r="AJ21" s="83">
        <f t="shared" si="8"/>
        <v>4136.9139196661608</v>
      </c>
      <c r="AK21" s="76">
        <f t="shared" si="12"/>
        <v>344.74</v>
      </c>
      <c r="AM21" s="83">
        <f t="shared" si="19"/>
        <v>2920424.6058215932</v>
      </c>
      <c r="AN21" s="83">
        <f t="shared" si="13"/>
        <v>243368.72</v>
      </c>
    </row>
    <row r="22" spans="1:41" x14ac:dyDescent="0.25">
      <c r="A22" s="82">
        <v>60617</v>
      </c>
      <c r="B22" s="82" t="s">
        <v>23</v>
      </c>
      <c r="C22" s="82" t="s">
        <v>20</v>
      </c>
      <c r="D22" s="83">
        <f>'landesw Umlage § 2 PLAN'!F22*'Umlage Gesamt § 2_mtlAuft PLAN'!$D$1</f>
        <v>1343.8500217568464</v>
      </c>
      <c r="E22" s="83">
        <f>'landesw Umlage § 2 PLAN'!G22*'Umlage Gesamt § 2_mtlAuft PLAN'!$E$1</f>
        <v>103277.33041861687</v>
      </c>
      <c r="F22" s="83">
        <f>'landesw Umlage § 2 PLAN'!H22*'Umlage Gesamt § 2_mtlAuft PLAN'!$F$1</f>
        <v>4939.3854594028244</v>
      </c>
      <c r="G22" s="83">
        <f>'landesw Umlage § 2 PLAN'!I22*'Umlage Gesamt § 2_mtlAuft PLAN'!$G$1</f>
        <v>151482.38767161634</v>
      </c>
      <c r="H22" s="83">
        <f>'landesw Umlage § 2 PLAN'!J22*'Umlage Gesamt § 2_mtlAuft PLAN'!$H$1</f>
        <v>25756.148260806858</v>
      </c>
      <c r="I22" s="83">
        <f>'landesw Umlage § 2 PLAN'!K22*'Umlage Gesamt § 2_mtlAuft PLAN'!$I$1</f>
        <v>42621.432152559923</v>
      </c>
      <c r="J22" s="83">
        <f>'landesw Umlage § 2 PLAN'!L22*'Umlage Gesamt § 2_mtlAuft PLAN'!$J$1</f>
        <v>737.05075294962012</v>
      </c>
      <c r="K22" s="83">
        <f>'landesw Umlage § 2 PLAN'!M22*'Umlage Gesamt § 2_mtlAuft PLAN'!$K$1</f>
        <v>471.39193537170416</v>
      </c>
      <c r="M22" s="83">
        <f>'bezirksw Umlage § 2 PLAN'!F22*'Umlage Gesamt § 2_mtlAuft PLAN'!$M$1</f>
        <v>5629.1030111861955</v>
      </c>
      <c r="N22" s="83">
        <f>'bezirksw Umlage § 2 PLAN'!G22*'Umlage Gesamt § 2_mtlAuft PLAN'!$N$1</f>
        <v>581518.61795726442</v>
      </c>
      <c r="O22" s="83">
        <f>'bezirksw Umlage § 2 PLAN'!H22*'Umlage Gesamt § 2_mtlAuft PLAN'!$O$1</f>
        <v>40774.339539505949</v>
      </c>
      <c r="P22" s="83">
        <f>'bezirksw Umlage § 2 PLAN'!I22*'Umlage Gesamt § 2_mtlAuft PLAN'!$P$1</f>
        <v>976131.72465414787</v>
      </c>
      <c r="Q22" s="83">
        <f>'bezirksw Umlage § 2 PLAN'!J22*'Umlage Gesamt § 2_mtlAuft PLAN'!$Q$1</f>
        <v>51879.62385167044</v>
      </c>
      <c r="R22" s="83">
        <f>'bezirksw Umlage § 2 PLAN'!K22*'Umlage Gesamt § 2_mtlAuft PLAN'!$R$1</f>
        <v>310304.9368290616</v>
      </c>
      <c r="S22" s="83">
        <f>'bezirksw Umlage § 2 PLAN'!L22*'Umlage Gesamt § 2_mtlAuft PLAN'!$S$1</f>
        <v>3933.4476186776628</v>
      </c>
      <c r="T22" s="83">
        <f>'bezirksw Umlage § 2 PLAN'!M22*'Umlage Gesamt § 2_mtlAuft PLAN'!$T$1</f>
        <v>2791.7513583830728</v>
      </c>
      <c r="V22" s="83">
        <f t="shared" si="9"/>
        <v>6972.9530329430418</v>
      </c>
      <c r="W22" s="76">
        <f t="shared" si="10"/>
        <v>581.08000000000004</v>
      </c>
      <c r="X22" s="83">
        <f t="shared" si="2"/>
        <v>684795.9483758813</v>
      </c>
      <c r="Y22" s="76">
        <f t="shared" si="14"/>
        <v>57066.33</v>
      </c>
      <c r="Z22" s="83">
        <f t="shared" si="3"/>
        <v>45713.724998908772</v>
      </c>
      <c r="AA22" s="76">
        <f t="shared" si="15"/>
        <v>3809.48</v>
      </c>
      <c r="AB22" s="83">
        <f t="shared" si="4"/>
        <v>1127614.1123257643</v>
      </c>
      <c r="AC22" s="76">
        <f t="shared" si="16"/>
        <v>93967.84</v>
      </c>
      <c r="AD22" s="83">
        <f t="shared" si="5"/>
        <v>77635.772112477294</v>
      </c>
      <c r="AE22" s="76">
        <f t="shared" si="17"/>
        <v>6469.65</v>
      </c>
      <c r="AF22" s="83">
        <f t="shared" si="6"/>
        <v>352926.36898162152</v>
      </c>
      <c r="AG22" s="76">
        <f t="shared" si="18"/>
        <v>29410.53</v>
      </c>
      <c r="AH22" s="83">
        <f t="shared" si="7"/>
        <v>4670.4983716272827</v>
      </c>
      <c r="AI22" s="76">
        <f t="shared" si="11"/>
        <v>389.21</v>
      </c>
      <c r="AJ22" s="83">
        <f t="shared" si="8"/>
        <v>3263.143293754777</v>
      </c>
      <c r="AK22" s="76">
        <f t="shared" si="12"/>
        <v>271.93</v>
      </c>
      <c r="AM22" s="83">
        <f t="shared" si="19"/>
        <v>2303592.5214929781</v>
      </c>
      <c r="AN22" s="83">
        <f t="shared" si="13"/>
        <v>191966.04</v>
      </c>
    </row>
    <row r="23" spans="1:41" x14ac:dyDescent="0.25">
      <c r="A23" s="82">
        <v>60618</v>
      </c>
      <c r="B23" s="82" t="s">
        <v>24</v>
      </c>
      <c r="C23" s="82" t="s">
        <v>20</v>
      </c>
      <c r="D23" s="83">
        <f>'landesw Umlage § 2 PLAN'!F23*'Umlage Gesamt § 2_mtlAuft PLAN'!$D$1</f>
        <v>210.04065075329672</v>
      </c>
      <c r="E23" s="83">
        <f>'landesw Umlage § 2 PLAN'!G23*'Umlage Gesamt § 2_mtlAuft PLAN'!$E$1</f>
        <v>16142.007916054878</v>
      </c>
      <c r="F23" s="83">
        <f>'landesw Umlage § 2 PLAN'!H23*'Umlage Gesamt § 2_mtlAuft PLAN'!$F$1</f>
        <v>772.01452499738753</v>
      </c>
      <c r="G23" s="83">
        <f>'landesw Umlage § 2 PLAN'!I23*'Umlage Gesamt § 2_mtlAuft PLAN'!$G$1</f>
        <v>23676.346890714609</v>
      </c>
      <c r="H23" s="83">
        <f>'landesw Umlage § 2 PLAN'!J23*'Umlage Gesamt § 2_mtlAuft PLAN'!$H$1</f>
        <v>4025.6264121838958</v>
      </c>
      <c r="I23" s="83">
        <f>'landesw Umlage § 2 PLAN'!K23*'Umlage Gesamt § 2_mtlAuft PLAN'!$I$1</f>
        <v>6661.6312835696554</v>
      </c>
      <c r="J23" s="83">
        <f>'landesw Umlage § 2 PLAN'!L23*'Umlage Gesamt § 2_mtlAuft PLAN'!$J$1</f>
        <v>115.19932825938271</v>
      </c>
      <c r="K23" s="83">
        <f>'landesw Umlage § 2 PLAN'!M23*'Umlage Gesamt § 2_mtlAuft PLAN'!$K$1</f>
        <v>73.677469406808299</v>
      </c>
      <c r="M23" s="83">
        <f>'bezirksw Umlage § 2 PLAN'!F23*'Umlage Gesamt § 2_mtlAuft PLAN'!$M$1</f>
        <v>879.81578337230621</v>
      </c>
      <c r="N23" s="83">
        <f>'bezirksw Umlage § 2 PLAN'!G23*'Umlage Gesamt § 2_mtlAuft PLAN'!$N$1</f>
        <v>90890.015227459502</v>
      </c>
      <c r="O23" s="83">
        <f>'bezirksw Umlage § 2 PLAN'!H23*'Umlage Gesamt § 2_mtlAuft PLAN'!$O$1</f>
        <v>6372.9349795429089</v>
      </c>
      <c r="P23" s="83">
        <f>'bezirksw Umlage § 2 PLAN'!I23*'Umlage Gesamt § 2_mtlAuft PLAN'!$P$1</f>
        <v>152567.13126309885</v>
      </c>
      <c r="Q23" s="83">
        <f>'bezirksw Umlage § 2 PLAN'!J23*'Umlage Gesamt § 2_mtlAuft PLAN'!$Q$1</f>
        <v>8108.6652366128119</v>
      </c>
      <c r="R23" s="83">
        <f>'bezirksw Umlage § 2 PLAN'!K23*'Umlage Gesamt § 2_mtlAuft PLAN'!$R$1</f>
        <v>48499.944047572928</v>
      </c>
      <c r="S23" s="83">
        <f>'bezirksw Umlage § 2 PLAN'!L23*'Umlage Gesamt § 2_mtlAuft PLAN'!$S$1</f>
        <v>614.78876671890225</v>
      </c>
      <c r="T23" s="83">
        <f>'bezirksw Umlage § 2 PLAN'!M23*'Umlage Gesamt § 2_mtlAuft PLAN'!$T$1</f>
        <v>436.34428140246695</v>
      </c>
      <c r="V23" s="83">
        <f t="shared" si="9"/>
        <v>1089.8564341256028</v>
      </c>
      <c r="W23" s="76">
        <f t="shared" si="10"/>
        <v>90.82</v>
      </c>
      <c r="X23" s="83">
        <f t="shared" si="2"/>
        <v>107032.02314351438</v>
      </c>
      <c r="Y23" s="76">
        <f t="shared" si="14"/>
        <v>8919.34</v>
      </c>
      <c r="Z23" s="83">
        <f t="shared" si="3"/>
        <v>7144.9495045402964</v>
      </c>
      <c r="AA23" s="76">
        <f t="shared" si="15"/>
        <v>595.41</v>
      </c>
      <c r="AB23" s="83">
        <f t="shared" si="4"/>
        <v>176243.47815381346</v>
      </c>
      <c r="AC23" s="76">
        <f t="shared" si="16"/>
        <v>14686.96</v>
      </c>
      <c r="AD23" s="83">
        <f t="shared" si="5"/>
        <v>12134.291648796709</v>
      </c>
      <c r="AE23" s="76">
        <f t="shared" si="17"/>
        <v>1011.19</v>
      </c>
      <c r="AF23" s="83">
        <f t="shared" si="6"/>
        <v>55161.57533114258</v>
      </c>
      <c r="AG23" s="76">
        <f t="shared" si="18"/>
        <v>4596.8</v>
      </c>
      <c r="AH23" s="83">
        <f t="shared" si="7"/>
        <v>729.98809497828495</v>
      </c>
      <c r="AI23" s="76">
        <f t="shared" si="11"/>
        <v>60.83</v>
      </c>
      <c r="AJ23" s="83">
        <f t="shared" si="8"/>
        <v>510.02175080927526</v>
      </c>
      <c r="AK23" s="76">
        <f t="shared" si="12"/>
        <v>42.5</v>
      </c>
      <c r="AM23" s="83">
        <f t="shared" si="19"/>
        <v>360046.18406172056</v>
      </c>
      <c r="AN23" s="83">
        <f t="shared" si="13"/>
        <v>30003.85</v>
      </c>
    </row>
    <row r="24" spans="1:41" x14ac:dyDescent="0.25">
      <c r="A24" s="82">
        <v>60619</v>
      </c>
      <c r="B24" s="82" t="s">
        <v>25</v>
      </c>
      <c r="C24" s="82" t="s">
        <v>20</v>
      </c>
      <c r="D24" s="83">
        <f>'landesw Umlage § 2 PLAN'!F24*'Umlage Gesamt § 2_mtlAuft PLAN'!$D$1</f>
        <v>542.63745754763318</v>
      </c>
      <c r="E24" s="83">
        <f>'landesw Umlage § 2 PLAN'!G24*'Umlage Gesamt § 2_mtlAuft PLAN'!$E$1</f>
        <v>41702.680428132822</v>
      </c>
      <c r="F24" s="83">
        <f>'landesw Umlage § 2 PLAN'!H24*'Umlage Gesamt § 2_mtlAuft PLAN'!$F$1</f>
        <v>1994.4901024253318</v>
      </c>
      <c r="G24" s="83">
        <f>'landesw Umlage § 2 PLAN'!I24*'Umlage Gesamt § 2_mtlAuft PLAN'!$G$1</f>
        <v>61167.553207990306</v>
      </c>
      <c r="H24" s="83">
        <f>'landesw Umlage § 2 PLAN'!J24*'Umlage Gesamt § 2_mtlAuft PLAN'!$H$1</f>
        <v>10400.156700665637</v>
      </c>
      <c r="I24" s="83">
        <f>'landesw Umlage § 2 PLAN'!K24*'Umlage Gesamt § 2_mtlAuft PLAN'!$I$1</f>
        <v>17210.243111852848</v>
      </c>
      <c r="J24" s="83">
        <f>'landesw Umlage § 2 PLAN'!L24*'Umlage Gesamt § 2_mtlAuft PLAN'!$J$1</f>
        <v>297.61605848045821</v>
      </c>
      <c r="K24" s="83">
        <f>'landesw Umlage § 2 PLAN'!M24*'Umlage Gesamt § 2_mtlAuft PLAN'!$K$1</f>
        <v>190.34484293429793</v>
      </c>
      <c r="M24" s="83">
        <f>'bezirksw Umlage § 2 PLAN'!F24*'Umlage Gesamt § 2_mtlAuft PLAN'!$M$1</f>
        <v>2272.9933376572062</v>
      </c>
      <c r="N24" s="83">
        <f>'bezirksw Umlage § 2 PLAN'!G24*'Umlage Gesamt § 2_mtlAuft PLAN'!$N$1</f>
        <v>234813.24497239105</v>
      </c>
      <c r="O24" s="83">
        <f>'bezirksw Umlage § 2 PLAN'!H24*'Umlage Gesamt § 2_mtlAuft PLAN'!$O$1</f>
        <v>16464.399734113202</v>
      </c>
      <c r="P24" s="83">
        <f>'bezirksw Umlage § 2 PLAN'!I24*'Umlage Gesamt § 2_mtlAuft PLAN'!$P$1</f>
        <v>394155.32144386374</v>
      </c>
      <c r="Q24" s="83">
        <f>'bezirksw Umlage § 2 PLAN'!J24*'Umlage Gesamt § 2_mtlAuft PLAN'!$Q$1</f>
        <v>20948.63766761298</v>
      </c>
      <c r="R24" s="83">
        <f>'bezirksw Umlage § 2 PLAN'!K24*'Umlage Gesamt § 2_mtlAuft PLAN'!$R$1</f>
        <v>125299.01347567771</v>
      </c>
      <c r="S24" s="83">
        <f>'bezirksw Umlage § 2 PLAN'!L24*'Umlage Gesamt § 2_mtlAuft PLAN'!$S$1</f>
        <v>1588.2992749485848</v>
      </c>
      <c r="T24" s="83">
        <f>'bezirksw Umlage § 2 PLAN'!M24*'Umlage Gesamt § 2_mtlAuft PLAN'!$T$1</f>
        <v>1127.2901251567243</v>
      </c>
      <c r="V24" s="83">
        <f t="shared" si="9"/>
        <v>2815.6307952048392</v>
      </c>
      <c r="W24" s="76">
        <f t="shared" si="10"/>
        <v>234.64</v>
      </c>
      <c r="X24" s="83">
        <f t="shared" si="2"/>
        <v>276515.92540052388</v>
      </c>
      <c r="Y24" s="76">
        <f t="shared" si="14"/>
        <v>23042.99</v>
      </c>
      <c r="Z24" s="83">
        <f t="shared" si="3"/>
        <v>18458.889836538532</v>
      </c>
      <c r="AA24" s="76">
        <f t="shared" si="15"/>
        <v>1538.24</v>
      </c>
      <c r="AB24" s="83">
        <f t="shared" si="4"/>
        <v>455322.87465185404</v>
      </c>
      <c r="AC24" s="76">
        <f t="shared" si="16"/>
        <v>37943.57</v>
      </c>
      <c r="AD24" s="83">
        <f t="shared" si="5"/>
        <v>31348.794368278617</v>
      </c>
      <c r="AE24" s="76">
        <f t="shared" si="17"/>
        <v>2612.4</v>
      </c>
      <c r="AF24" s="83">
        <f t="shared" si="6"/>
        <v>142509.25658753054</v>
      </c>
      <c r="AG24" s="76">
        <f t="shared" si="18"/>
        <v>11875.77</v>
      </c>
      <c r="AH24" s="83">
        <f t="shared" si="7"/>
        <v>1885.9153334290429</v>
      </c>
      <c r="AI24" s="76">
        <f t="shared" si="11"/>
        <v>157.16</v>
      </c>
      <c r="AJ24" s="83">
        <f t="shared" si="8"/>
        <v>1317.6349680910223</v>
      </c>
      <c r="AK24" s="76">
        <f t="shared" si="12"/>
        <v>109.8</v>
      </c>
      <c r="AM24" s="83">
        <f t="shared" si="19"/>
        <v>930174.92194145045</v>
      </c>
      <c r="AN24" s="83">
        <f t="shared" si="13"/>
        <v>77514.58</v>
      </c>
    </row>
    <row r="25" spans="1:41" x14ac:dyDescent="0.25">
      <c r="A25" s="82">
        <v>60623</v>
      </c>
      <c r="B25" s="82" t="s">
        <v>26</v>
      </c>
      <c r="C25" s="82" t="s">
        <v>20</v>
      </c>
      <c r="D25" s="83">
        <f>'landesw Umlage § 2 PLAN'!F25*'Umlage Gesamt § 2_mtlAuft PLAN'!$D$1</f>
        <v>346.84058177281605</v>
      </c>
      <c r="E25" s="83">
        <f>'landesw Umlage § 2 PLAN'!G25*'Umlage Gesamt § 2_mtlAuft PLAN'!$E$1</f>
        <v>26655.332653495891</v>
      </c>
      <c r="F25" s="83">
        <f>'landesw Umlage § 2 PLAN'!H25*'Umlage Gesamt § 2_mtlAuft PLAN'!$F$1</f>
        <v>1274.8292581785167</v>
      </c>
      <c r="G25" s="83">
        <f>'landesw Umlage § 2 PLAN'!I25*'Umlage Gesamt § 2_mtlAuft PLAN'!$G$1</f>
        <v>39096.802930189784</v>
      </c>
      <c r="H25" s="83">
        <f>'landesw Umlage § 2 PLAN'!J25*'Umlage Gesamt § 2_mtlAuft PLAN'!$H$1</f>
        <v>6647.5256184663185</v>
      </c>
      <c r="I25" s="83">
        <f>'landesw Umlage § 2 PLAN'!K25*'Umlage Gesamt § 2_mtlAuft PLAN'!$I$1</f>
        <v>11000.366175132058</v>
      </c>
      <c r="J25" s="83">
        <f>'landesw Umlage § 2 PLAN'!L25*'Umlage Gesamt § 2_mtlAuft PLAN'!$J$1</f>
        <v>190.2289004058172</v>
      </c>
      <c r="K25" s="83">
        <f>'landesw Umlage § 2 PLAN'!M25*'Umlage Gesamt § 2_mtlAuft PLAN'!$K$1</f>
        <v>121.66376489959129</v>
      </c>
      <c r="M25" s="83">
        <f>'bezirksw Umlage § 2 PLAN'!F25*'Umlage Gesamt § 2_mtlAuft PLAN'!$M$1</f>
        <v>1452.8417097515924</v>
      </c>
      <c r="N25" s="83">
        <f>'bezirksw Umlage § 2 PLAN'!G25*'Umlage Gesamt § 2_mtlAuft PLAN'!$N$1</f>
        <v>150086.87911493427</v>
      </c>
      <c r="O25" s="83">
        <f>'bezirksw Umlage § 2 PLAN'!H25*'Umlage Gesamt § 2_mtlAuft PLAN'!$O$1</f>
        <v>10523.64134265233</v>
      </c>
      <c r="P25" s="83">
        <f>'bezirksw Umlage § 2 PLAN'!I25*'Umlage Gesamt § 2_mtlAuft PLAN'!$P$1</f>
        <v>251934.43448647403</v>
      </c>
      <c r="Q25" s="83">
        <f>'bezirksw Umlage § 2 PLAN'!J25*'Umlage Gesamt § 2_mtlAuft PLAN'!$Q$1</f>
        <v>13389.856477692592</v>
      </c>
      <c r="R25" s="83">
        <f>'bezirksw Umlage § 2 PLAN'!K25*'Umlage Gesamt § 2_mtlAuft PLAN'!$R$1</f>
        <v>80088.062711094972</v>
      </c>
      <c r="S25" s="83">
        <f>'bezirksw Umlage § 2 PLAN'!L25*'Umlage Gesamt § 2_mtlAuft PLAN'!$S$1</f>
        <v>1015.2020228057181</v>
      </c>
      <c r="T25" s="83">
        <f>'bezirksw Umlage § 2 PLAN'!M25*'Umlage Gesamt § 2_mtlAuft PLAN'!$T$1</f>
        <v>720.53625749156379</v>
      </c>
      <c r="V25" s="83">
        <f t="shared" si="9"/>
        <v>1799.6822915244084</v>
      </c>
      <c r="W25" s="76">
        <f t="shared" si="10"/>
        <v>149.97</v>
      </c>
      <c r="X25" s="83">
        <f t="shared" si="2"/>
        <v>176742.21176843016</v>
      </c>
      <c r="Y25" s="76">
        <f t="shared" si="14"/>
        <v>14728.52</v>
      </c>
      <c r="Z25" s="83">
        <f t="shared" si="3"/>
        <v>11798.470600830848</v>
      </c>
      <c r="AA25" s="76">
        <f t="shared" si="15"/>
        <v>983.21</v>
      </c>
      <c r="AB25" s="83">
        <f t="shared" si="4"/>
        <v>291031.23741666379</v>
      </c>
      <c r="AC25" s="76">
        <f t="shared" si="16"/>
        <v>24252.6</v>
      </c>
      <c r="AD25" s="83">
        <f t="shared" si="5"/>
        <v>20037.382096158912</v>
      </c>
      <c r="AE25" s="76">
        <f t="shared" si="17"/>
        <v>1669.78</v>
      </c>
      <c r="AF25" s="83">
        <f t="shared" si="6"/>
        <v>91088.428886227033</v>
      </c>
      <c r="AG25" s="76">
        <f t="shared" si="18"/>
        <v>7590.7</v>
      </c>
      <c r="AH25" s="83">
        <f t="shared" si="7"/>
        <v>1205.4309232115354</v>
      </c>
      <c r="AI25" s="76">
        <f t="shared" si="11"/>
        <v>100.45</v>
      </c>
      <c r="AJ25" s="83">
        <f t="shared" si="8"/>
        <v>842.20002239115502</v>
      </c>
      <c r="AK25" s="76">
        <f t="shared" si="12"/>
        <v>70.180000000000007</v>
      </c>
      <c r="AM25" s="83">
        <f t="shared" si="19"/>
        <v>594545.04400543787</v>
      </c>
      <c r="AN25" s="83">
        <f t="shared" si="13"/>
        <v>49545.42</v>
      </c>
    </row>
    <row r="26" spans="1:41" x14ac:dyDescent="0.25">
      <c r="A26" s="82">
        <v>60624</v>
      </c>
      <c r="B26" s="82" t="s">
        <v>27</v>
      </c>
      <c r="C26" s="82" t="s">
        <v>20</v>
      </c>
      <c r="D26" s="83">
        <f>'landesw Umlage § 2 PLAN'!F26*'Umlage Gesamt § 2_mtlAuft PLAN'!$D$1</f>
        <v>1691.6422717608077</v>
      </c>
      <c r="E26" s="83">
        <f>'landesw Umlage § 2 PLAN'!G26*'Umlage Gesamt § 2_mtlAuft PLAN'!$E$1</f>
        <v>130005.80051510541</v>
      </c>
      <c r="F26" s="83">
        <f>'landesw Umlage § 2 PLAN'!H26*'Umlage Gesamt § 2_mtlAuft PLAN'!$F$1</f>
        <v>6217.7126199863651</v>
      </c>
      <c r="G26" s="83">
        <f>'landesw Umlage § 2 PLAN'!I26*'Umlage Gesamt § 2_mtlAuft PLAN'!$G$1</f>
        <v>190686.46520357803</v>
      </c>
      <c r="H26" s="83">
        <f>'landesw Umlage § 2 PLAN'!J26*'Umlage Gesamt § 2_mtlAuft PLAN'!$H$1</f>
        <v>32421.91349504848</v>
      </c>
      <c r="I26" s="83">
        <f>'landesw Umlage § 2 PLAN'!K26*'Umlage Gesamt § 2_mtlAuft PLAN'!$I$1</f>
        <v>53651.981355774595</v>
      </c>
      <c r="J26" s="83">
        <f>'landesw Umlage § 2 PLAN'!L26*'Umlage Gesamt § 2_mtlAuft PLAN'!$J$1</f>
        <v>927.80160727512168</v>
      </c>
      <c r="K26" s="83">
        <f>'landesw Umlage § 2 PLAN'!M26*'Umlage Gesamt § 2_mtlAuft PLAN'!$K$1</f>
        <v>593.38952377990756</v>
      </c>
      <c r="M26" s="83">
        <f>'bezirksw Umlage § 2 PLAN'!F26*'Umlage Gesamt § 2_mtlAuft PLAN'!$M$1</f>
        <v>7085.9310575221252</v>
      </c>
      <c r="N26" s="83">
        <f>'bezirksw Umlage § 2 PLAN'!G26*'Umlage Gesamt § 2_mtlAuft PLAN'!$N$1</f>
        <v>732017.30849874904</v>
      </c>
      <c r="O26" s="83">
        <f>'bezirksw Umlage § 2 PLAN'!H26*'Umlage Gesamt § 2_mtlAuft PLAN'!$O$1</f>
        <v>51326.855862965254</v>
      </c>
      <c r="P26" s="83">
        <f>'bezirksw Umlage § 2 PLAN'!I26*'Umlage Gesamt § 2_mtlAuft PLAN'!$P$1</f>
        <v>1228757.4219576973</v>
      </c>
      <c r="Q26" s="83">
        <f>'bezirksw Umlage § 2 PLAN'!J26*'Umlage Gesamt § 2_mtlAuft PLAN'!$Q$1</f>
        <v>65306.219689458332</v>
      </c>
      <c r="R26" s="83">
        <f>'bezirksw Umlage § 2 PLAN'!K26*'Umlage Gesamt § 2_mtlAuft PLAN'!$R$1</f>
        <v>390612.74679287575</v>
      </c>
      <c r="S26" s="83">
        <f>'bezirksw Umlage § 2 PLAN'!L26*'Umlage Gesamt § 2_mtlAuft PLAN'!$S$1</f>
        <v>4951.4351734080492</v>
      </c>
      <c r="T26" s="83">
        <f>'bezirksw Umlage § 2 PLAN'!M26*'Umlage Gesamt § 2_mtlAuft PLAN'!$T$1</f>
        <v>3514.2646378890104</v>
      </c>
      <c r="V26" s="83">
        <f t="shared" si="9"/>
        <v>8777.5733292829336</v>
      </c>
      <c r="W26" s="76">
        <f t="shared" si="10"/>
        <v>731.46</v>
      </c>
      <c r="X26" s="83">
        <f t="shared" si="2"/>
        <v>862023.10901385441</v>
      </c>
      <c r="Y26" s="76">
        <f t="shared" si="14"/>
        <v>71835.259999999995</v>
      </c>
      <c r="Z26" s="83">
        <f t="shared" si="3"/>
        <v>57544.568482951618</v>
      </c>
      <c r="AA26" s="76">
        <f t="shared" si="15"/>
        <v>4795.38</v>
      </c>
      <c r="AB26" s="83">
        <f t="shared" si="4"/>
        <v>1419443.8871612754</v>
      </c>
      <c r="AC26" s="76">
        <f t="shared" si="16"/>
        <v>118286.99</v>
      </c>
      <c r="AD26" s="83">
        <f t="shared" si="5"/>
        <v>97728.13318450682</v>
      </c>
      <c r="AE26" s="76">
        <f t="shared" si="17"/>
        <v>8144.01</v>
      </c>
      <c r="AF26" s="83">
        <f t="shared" si="6"/>
        <v>444264.72814865038</v>
      </c>
      <c r="AG26" s="76">
        <f t="shared" si="18"/>
        <v>37022.06</v>
      </c>
      <c r="AH26" s="83">
        <f t="shared" si="7"/>
        <v>5879.2367806831708</v>
      </c>
      <c r="AI26" s="76">
        <f t="shared" si="11"/>
        <v>489.94</v>
      </c>
      <c r="AJ26" s="83">
        <f t="shared" si="8"/>
        <v>4107.6541616689183</v>
      </c>
      <c r="AK26" s="76">
        <f t="shared" si="12"/>
        <v>342.3</v>
      </c>
      <c r="AM26" s="83">
        <f t="shared" si="19"/>
        <v>2899768.8902628734</v>
      </c>
      <c r="AN26" s="83">
        <f t="shared" si="13"/>
        <v>241647.41</v>
      </c>
    </row>
    <row r="27" spans="1:41" x14ac:dyDescent="0.25">
      <c r="A27" s="82">
        <v>60626</v>
      </c>
      <c r="B27" s="82" t="s">
        <v>28</v>
      </c>
      <c r="C27" s="82" t="s">
        <v>20</v>
      </c>
      <c r="D27" s="83">
        <f>'landesw Umlage § 2 PLAN'!F27*'Umlage Gesamt § 2_mtlAuft PLAN'!$D$1</f>
        <v>505.37514159539325</v>
      </c>
      <c r="E27" s="83">
        <f>'landesw Umlage § 2 PLAN'!G27*'Umlage Gesamt § 2_mtlAuft PLAN'!$E$1</f>
        <v>38839.003340319592</v>
      </c>
      <c r="F27" s="83">
        <f>'landesw Umlage § 2 PLAN'!H27*'Umlage Gesamt § 2_mtlAuft PLAN'!$F$1</f>
        <v>1857.5306660162366</v>
      </c>
      <c r="G27" s="83">
        <f>'landesw Umlage § 2 PLAN'!I27*'Umlage Gesamt § 2_mtlAuft PLAN'!$G$1</f>
        <v>56967.24476639786</v>
      </c>
      <c r="H27" s="83">
        <f>'landesw Umlage § 2 PLAN'!J27*'Umlage Gesamt § 2_mtlAuft PLAN'!$H$1</f>
        <v>9685.9894061990726</v>
      </c>
      <c r="I27" s="83">
        <f>'landesw Umlage § 2 PLAN'!K27*'Umlage Gesamt § 2_mtlAuft PLAN'!$I$1</f>
        <v>16028.434691647302</v>
      </c>
      <c r="J27" s="83">
        <f>'landesw Umlage § 2 PLAN'!L27*'Umlage Gesamt § 2_mtlAuft PLAN'!$J$1</f>
        <v>277.17909186617743</v>
      </c>
      <c r="K27" s="83">
        <f>'landesw Umlage § 2 PLAN'!M27*'Umlage Gesamt § 2_mtlAuft PLAN'!$K$1</f>
        <v>177.27407242510449</v>
      </c>
      <c r="M27" s="83">
        <f>'bezirksw Umlage § 2 PLAN'!F27*'Umlage Gesamt § 2_mtlAuft PLAN'!$M$1</f>
        <v>2116.9093911344316</v>
      </c>
      <c r="N27" s="83">
        <f>'bezirksw Umlage § 2 PLAN'!G27*'Umlage Gesamt § 2_mtlAuft PLAN'!$N$1</f>
        <v>218688.87832163527</v>
      </c>
      <c r="O27" s="83">
        <f>'bezirksw Umlage § 2 PLAN'!H27*'Umlage Gesamt § 2_mtlAuft PLAN'!$O$1</f>
        <v>15333.807556365045</v>
      </c>
      <c r="P27" s="83">
        <f>'bezirksw Umlage § 2 PLAN'!I27*'Umlage Gesamt § 2_mtlAuft PLAN'!$P$1</f>
        <v>367089.11007638054</v>
      </c>
      <c r="Q27" s="83">
        <f>'bezirksw Umlage § 2 PLAN'!J27*'Umlage Gesamt § 2_mtlAuft PLAN'!$Q$1</f>
        <v>19510.117814841724</v>
      </c>
      <c r="R27" s="83">
        <f>'bezirksw Umlage § 2 PLAN'!K27*'Umlage Gesamt § 2_mtlAuft PLAN'!$R$1</f>
        <v>116694.86836240967</v>
      </c>
      <c r="S27" s="83">
        <f>'bezirksw Umlage § 2 PLAN'!L27*'Umlage Gesamt § 2_mtlAuft PLAN'!$S$1</f>
        <v>1479.2325148371112</v>
      </c>
      <c r="T27" s="83">
        <f>'bezirksw Umlage § 2 PLAN'!M27*'Umlage Gesamt § 2_mtlAuft PLAN'!$T$1</f>
        <v>1049.8803550990744</v>
      </c>
      <c r="V27" s="83">
        <f t="shared" si="9"/>
        <v>2622.2845327298251</v>
      </c>
      <c r="W27" s="76">
        <f t="shared" si="10"/>
        <v>218.52</v>
      </c>
      <c r="X27" s="83">
        <f t="shared" si="2"/>
        <v>257527.88166195486</v>
      </c>
      <c r="Y27" s="76">
        <f t="shared" si="14"/>
        <v>21460.66</v>
      </c>
      <c r="Z27" s="83">
        <f t="shared" si="3"/>
        <v>17191.338222381281</v>
      </c>
      <c r="AA27" s="76">
        <f t="shared" si="15"/>
        <v>1432.61</v>
      </c>
      <c r="AB27" s="83">
        <f t="shared" si="4"/>
        <v>424056.35484277841</v>
      </c>
      <c r="AC27" s="76">
        <f t="shared" si="16"/>
        <v>35338.03</v>
      </c>
      <c r="AD27" s="83">
        <f t="shared" si="5"/>
        <v>29196.107221040795</v>
      </c>
      <c r="AE27" s="76">
        <f t="shared" si="17"/>
        <v>2433.0100000000002</v>
      </c>
      <c r="AF27" s="83">
        <f t="shared" si="6"/>
        <v>132723.30305405697</v>
      </c>
      <c r="AG27" s="76">
        <f t="shared" si="18"/>
        <v>11060.28</v>
      </c>
      <c r="AH27" s="83">
        <f t="shared" si="7"/>
        <v>1756.4116067032887</v>
      </c>
      <c r="AI27" s="76">
        <f t="shared" si="11"/>
        <v>146.37</v>
      </c>
      <c r="AJ27" s="83">
        <f t="shared" si="8"/>
        <v>1227.154427524179</v>
      </c>
      <c r="AK27" s="76">
        <f t="shared" si="12"/>
        <v>102.26</v>
      </c>
      <c r="AM27" s="83">
        <f t="shared" si="19"/>
        <v>866300.83556916961</v>
      </c>
      <c r="AN27" s="83">
        <f t="shared" si="13"/>
        <v>72191.740000000005</v>
      </c>
    </row>
    <row r="28" spans="1:41" x14ac:dyDescent="0.25">
      <c r="A28" s="82">
        <v>60628</v>
      </c>
      <c r="B28" s="82" t="s">
        <v>29</v>
      </c>
      <c r="C28" s="82" t="s">
        <v>20</v>
      </c>
      <c r="D28" s="83">
        <f>'landesw Umlage § 2 PLAN'!F28*'Umlage Gesamt § 2_mtlAuft PLAN'!$D$1</f>
        <v>449.23775564475181</v>
      </c>
      <c r="E28" s="83">
        <f>'landesw Umlage § 2 PLAN'!G28*'Umlage Gesamt § 2_mtlAuft PLAN'!$E$1</f>
        <v>34524.742623872742</v>
      </c>
      <c r="F28" s="83">
        <f>'landesw Umlage § 2 PLAN'!H28*'Umlage Gesamt § 2_mtlAuft PLAN'!$F$1</f>
        <v>1651.1950010206872</v>
      </c>
      <c r="G28" s="83">
        <f>'landesw Umlage § 2 PLAN'!I28*'Umlage Gesamt § 2_mtlAuft PLAN'!$G$1</f>
        <v>50639.287685049632</v>
      </c>
      <c r="H28" s="83">
        <f>'landesw Umlage § 2 PLAN'!J28*'Umlage Gesamt § 2_mtlAuft PLAN'!$H$1</f>
        <v>8610.0636614283721</v>
      </c>
      <c r="I28" s="83">
        <f>'landesw Umlage § 2 PLAN'!K28*'Umlage Gesamt § 2_mtlAuft PLAN'!$I$1</f>
        <v>14247.986168538035</v>
      </c>
      <c r="J28" s="83">
        <f>'landesw Umlage § 2 PLAN'!L28*'Umlage Gesamt § 2_mtlAuft PLAN'!$J$1</f>
        <v>246.38986545425112</v>
      </c>
      <c r="K28" s="83">
        <f>'landesw Umlage § 2 PLAN'!M28*'Umlage Gesamt § 2_mtlAuft PLAN'!$K$1</f>
        <v>157.58235788735732</v>
      </c>
      <c r="M28" s="83">
        <f>'bezirksw Umlage § 2 PLAN'!F28*'Umlage Gesamt § 2_mtlAuft PLAN'!$M$1</f>
        <v>1881.761775568106</v>
      </c>
      <c r="N28" s="83">
        <f>'bezirksw Umlage § 2 PLAN'!G28*'Umlage Gesamt § 2_mtlAuft PLAN'!$N$1</f>
        <v>194396.78131286858</v>
      </c>
      <c r="O28" s="83">
        <f>'bezirksw Umlage § 2 PLAN'!H28*'Umlage Gesamt § 2_mtlAuft PLAN'!$O$1</f>
        <v>13630.518648709021</v>
      </c>
      <c r="P28" s="83">
        <f>'bezirksw Umlage § 2 PLAN'!I28*'Umlage Gesamt § 2_mtlAuft PLAN'!$P$1</f>
        <v>326312.62276127294</v>
      </c>
      <c r="Q28" s="83">
        <f>'bezirksw Umlage § 2 PLAN'!J28*'Umlage Gesamt § 2_mtlAuft PLAN'!$Q$1</f>
        <v>17342.921758746197</v>
      </c>
      <c r="R28" s="83">
        <f>'bezirksw Umlage § 2 PLAN'!K28*'Umlage Gesamt § 2_mtlAuft PLAN'!$R$1</f>
        <v>103732.32959756354</v>
      </c>
      <c r="S28" s="83">
        <f>'bezirksw Umlage § 2 PLAN'!L28*'Umlage Gesamt § 2_mtlAuft PLAN'!$S$1</f>
        <v>1314.9184444338791</v>
      </c>
      <c r="T28" s="83">
        <f>'bezirksw Umlage § 2 PLAN'!M28*'Umlage Gesamt § 2_mtlAuft PLAN'!$T$1</f>
        <v>933.25899040326419</v>
      </c>
      <c r="V28" s="83">
        <f t="shared" si="9"/>
        <v>2330.9995312128576</v>
      </c>
      <c r="W28" s="76">
        <f t="shared" si="10"/>
        <v>194.25</v>
      </c>
      <c r="X28" s="83">
        <f t="shared" si="2"/>
        <v>228921.52393674132</v>
      </c>
      <c r="Y28" s="76">
        <f t="shared" si="14"/>
        <v>19076.79</v>
      </c>
      <c r="Z28" s="83">
        <f t="shared" si="3"/>
        <v>15281.713649729709</v>
      </c>
      <c r="AA28" s="76">
        <f t="shared" si="15"/>
        <v>1273.48</v>
      </c>
      <c r="AB28" s="83">
        <f t="shared" si="4"/>
        <v>376951.91044632258</v>
      </c>
      <c r="AC28" s="76">
        <f t="shared" si="16"/>
        <v>31412.66</v>
      </c>
      <c r="AD28" s="83">
        <f t="shared" si="5"/>
        <v>25952.985420174569</v>
      </c>
      <c r="AE28" s="76">
        <f t="shared" si="17"/>
        <v>2162.75</v>
      </c>
      <c r="AF28" s="83">
        <f t="shared" si="6"/>
        <v>117980.31576610157</v>
      </c>
      <c r="AG28" s="76">
        <f t="shared" si="18"/>
        <v>9831.69</v>
      </c>
      <c r="AH28" s="83">
        <f t="shared" si="7"/>
        <v>1561.3083098881302</v>
      </c>
      <c r="AI28" s="76">
        <f t="shared" si="11"/>
        <v>130.11000000000001</v>
      </c>
      <c r="AJ28" s="83">
        <f t="shared" si="8"/>
        <v>1090.8413482906215</v>
      </c>
      <c r="AK28" s="76">
        <f t="shared" si="12"/>
        <v>90.9</v>
      </c>
      <c r="AM28" s="83">
        <f t="shared" si="19"/>
        <v>770071.59840846143</v>
      </c>
      <c r="AN28" s="83">
        <f t="shared" si="13"/>
        <v>64172.63</v>
      </c>
    </row>
    <row r="29" spans="1:41" x14ac:dyDescent="0.25">
      <c r="A29" s="82">
        <v>60629</v>
      </c>
      <c r="B29" s="82" t="s">
        <v>30</v>
      </c>
      <c r="C29" s="82" t="s">
        <v>20</v>
      </c>
      <c r="D29" s="83">
        <f>'landesw Umlage § 2 PLAN'!F29*'Umlage Gesamt § 2_mtlAuft PLAN'!$D$1</f>
        <v>935.37622034159165</v>
      </c>
      <c r="E29" s="83">
        <f>'landesw Umlage § 2 PLAN'!G29*'Umlage Gesamt § 2_mtlAuft PLAN'!$E$1</f>
        <v>71885.372184348365</v>
      </c>
      <c r="F29" s="83">
        <f>'landesw Umlage § 2 PLAN'!H29*'Umlage Gesamt § 2_mtlAuft PLAN'!$F$1</f>
        <v>3438.0203348781115</v>
      </c>
      <c r="G29" s="83">
        <f>'landesw Umlage § 2 PLAN'!I29*'Umlage Gesamt § 2_mtlAuft PLAN'!$G$1</f>
        <v>105438.12250965151</v>
      </c>
      <c r="H29" s="83">
        <f>'landesw Umlage § 2 PLAN'!J29*'Umlage Gesamt § 2_mtlAuft PLAN'!$H$1</f>
        <v>17927.364081339638</v>
      </c>
      <c r="I29" s="83">
        <f>'landesw Umlage § 2 PLAN'!K29*'Umlage Gesamt § 2_mtlAuft PLAN'!$I$1</f>
        <v>29666.31206381791</v>
      </c>
      <c r="J29" s="83">
        <f>'landesw Umlage § 2 PLAN'!L29*'Umlage Gesamt § 2_mtlAuft PLAN'!$J$1</f>
        <v>513.01836985696184</v>
      </c>
      <c r="K29" s="83">
        <f>'landesw Umlage § 2 PLAN'!M29*'Umlage Gesamt § 2_mtlAuft PLAN'!$K$1</f>
        <v>328.10864283133026</v>
      </c>
      <c r="M29" s="83">
        <f>'bezirksw Umlage § 2 PLAN'!F29*'Umlage Gesamt § 2_mtlAuft PLAN'!$M$1</f>
        <v>3918.0928029701781</v>
      </c>
      <c r="N29" s="83">
        <f>'bezirksw Umlage § 2 PLAN'!G29*'Umlage Gesamt § 2_mtlAuft PLAN'!$N$1</f>
        <v>404761.45262998051</v>
      </c>
      <c r="O29" s="83">
        <f>'bezirksw Umlage § 2 PLAN'!H29*'Umlage Gesamt § 2_mtlAuft PLAN'!$O$1</f>
        <v>28380.657802518272</v>
      </c>
      <c r="P29" s="83">
        <f>'bezirksw Umlage § 2 PLAN'!I29*'Umlage Gesamt § 2_mtlAuft PLAN'!$P$1</f>
        <v>679428.79665162647</v>
      </c>
      <c r="Q29" s="83">
        <f>'bezirksw Umlage § 2 PLAN'!J29*'Umlage Gesamt § 2_mtlAuft PLAN'!$Q$1</f>
        <v>36110.403456837063</v>
      </c>
      <c r="R29" s="83">
        <f>'bezirksw Umlage § 2 PLAN'!K29*'Umlage Gesamt § 2_mtlAuft PLAN'!$R$1</f>
        <v>215985.30659325435</v>
      </c>
      <c r="S29" s="83">
        <f>'bezirksw Umlage § 2 PLAN'!L29*'Umlage Gesamt § 2_mtlAuft PLAN'!$S$1</f>
        <v>2737.8452259578594</v>
      </c>
      <c r="T29" s="83">
        <f>'bezirksw Umlage § 2 PLAN'!M29*'Umlage Gesamt § 2_mtlAuft PLAN'!$T$1</f>
        <v>1943.176538646776</v>
      </c>
      <c r="V29" s="83">
        <f t="shared" si="9"/>
        <v>4853.4690233117699</v>
      </c>
      <c r="W29" s="76">
        <f t="shared" si="10"/>
        <v>404.46</v>
      </c>
      <c r="X29" s="83">
        <f t="shared" si="2"/>
        <v>476646.82481432887</v>
      </c>
      <c r="Y29" s="76">
        <f t="shared" si="14"/>
        <v>39720.57</v>
      </c>
      <c r="Z29" s="83">
        <f t="shared" si="3"/>
        <v>31818.678137396382</v>
      </c>
      <c r="AA29" s="76">
        <f t="shared" si="15"/>
        <v>2651.56</v>
      </c>
      <c r="AB29" s="83">
        <f t="shared" si="4"/>
        <v>784866.91916127794</v>
      </c>
      <c r="AC29" s="76">
        <f t="shared" si="16"/>
        <v>65405.58</v>
      </c>
      <c r="AD29" s="83">
        <f t="shared" si="5"/>
        <v>54037.767538176704</v>
      </c>
      <c r="AE29" s="76">
        <f t="shared" si="17"/>
        <v>4503.1499999999996</v>
      </c>
      <c r="AF29" s="83">
        <f t="shared" si="6"/>
        <v>245651.61865707225</v>
      </c>
      <c r="AG29" s="76">
        <f t="shared" si="18"/>
        <v>20470.97</v>
      </c>
      <c r="AH29" s="83">
        <f t="shared" si="7"/>
        <v>3250.8635958148211</v>
      </c>
      <c r="AI29" s="76">
        <f t="shared" si="11"/>
        <v>270.91000000000003</v>
      </c>
      <c r="AJ29" s="83">
        <f t="shared" si="8"/>
        <v>2271.2851814781061</v>
      </c>
      <c r="AK29" s="76">
        <f t="shared" si="12"/>
        <v>189.27</v>
      </c>
      <c r="AM29" s="83">
        <f t="shared" si="19"/>
        <v>1603397.4261088569</v>
      </c>
      <c r="AN29" s="83">
        <f t="shared" si="13"/>
        <v>133616.45000000001</v>
      </c>
    </row>
    <row r="30" spans="1:41" x14ac:dyDescent="0.25">
      <c r="A30" s="82">
        <v>60632</v>
      </c>
      <c r="B30" s="82" t="s">
        <v>31</v>
      </c>
      <c r="C30" s="82" t="s">
        <v>20</v>
      </c>
      <c r="D30" s="83">
        <f>'landesw Umlage § 2 PLAN'!F30*'Umlage Gesamt § 2_mtlAuft PLAN'!$D$1</f>
        <v>486.59697385376296</v>
      </c>
      <c r="E30" s="83">
        <f>'landesw Umlage § 2 PLAN'!G30*'Umlage Gesamt § 2_mtlAuft PLAN'!$E$1</f>
        <v>37395.866827233709</v>
      </c>
      <c r="F30" s="83">
        <f>'landesw Umlage § 2 PLAN'!H30*'Umlage Gesamt § 2_mtlAuft PLAN'!$F$1</f>
        <v>1788.5106063402482</v>
      </c>
      <c r="G30" s="83">
        <f>'landesw Umlage § 2 PLAN'!I30*'Umlage Gesamt § 2_mtlAuft PLAN'!$G$1</f>
        <v>54850.519209567108</v>
      </c>
      <c r="H30" s="83">
        <f>'landesw Umlage § 2 PLAN'!J30*'Umlage Gesamt § 2_mtlAuft PLAN'!$H$1</f>
        <v>9326.0881786889968</v>
      </c>
      <c r="I30" s="83">
        <f>'landesw Umlage § 2 PLAN'!K30*'Umlage Gesamt § 2_mtlAuft PLAN'!$I$1</f>
        <v>15432.867932417008</v>
      </c>
      <c r="J30" s="83">
        <f>'landesw Umlage § 2 PLAN'!L30*'Umlage Gesamt § 2_mtlAuft PLAN'!$J$1</f>
        <v>266.87997928002079</v>
      </c>
      <c r="K30" s="83">
        <f>'landesw Umlage § 2 PLAN'!M30*'Umlage Gesamt § 2_mtlAuft PLAN'!$K$1</f>
        <v>170.68711949795468</v>
      </c>
      <c r="M30" s="83">
        <f>'bezirksw Umlage § 2 PLAN'!F30*'Umlage Gesamt § 2_mtlAuft PLAN'!$M$1</f>
        <v>2038.2516251132047</v>
      </c>
      <c r="N30" s="83">
        <f>'bezirksw Umlage § 2 PLAN'!G30*'Umlage Gesamt § 2_mtlAuft PLAN'!$N$1</f>
        <v>210563.08007325133</v>
      </c>
      <c r="O30" s="83">
        <f>'bezirksw Umlage § 2 PLAN'!H30*'Umlage Gesamt § 2_mtlAuft PLAN'!$O$1</f>
        <v>14764.050980087244</v>
      </c>
      <c r="P30" s="83">
        <f>'bezirksw Umlage § 2 PLAN'!I30*'Umlage Gesamt § 2_mtlAuft PLAN'!$P$1</f>
        <v>353449.22097661387</v>
      </c>
      <c r="Q30" s="83">
        <f>'bezirksw Umlage § 2 PLAN'!J30*'Umlage Gesamt § 2_mtlAuft PLAN'!$Q$1</f>
        <v>18785.182544322663</v>
      </c>
      <c r="R30" s="83">
        <f>'bezirksw Umlage § 2 PLAN'!K30*'Umlage Gesamt § 2_mtlAuft PLAN'!$R$1</f>
        <v>112358.85016060587</v>
      </c>
      <c r="S30" s="83">
        <f>'bezirksw Umlage § 2 PLAN'!L30*'Umlage Gesamt § 2_mtlAuft PLAN'!$S$1</f>
        <v>1424.2688373503311</v>
      </c>
      <c r="T30" s="83">
        <f>'bezirksw Umlage § 2 PLAN'!M30*'Umlage Gesamt § 2_mtlAuft PLAN'!$T$1</f>
        <v>1010.8700679004282</v>
      </c>
      <c r="V30" s="83">
        <f t="shared" si="9"/>
        <v>2524.8485989669675</v>
      </c>
      <c r="W30" s="76">
        <f t="shared" si="10"/>
        <v>210.4</v>
      </c>
      <c r="X30" s="83">
        <f t="shared" si="2"/>
        <v>247958.94690048503</v>
      </c>
      <c r="Y30" s="76">
        <f t="shared" si="14"/>
        <v>20663.25</v>
      </c>
      <c r="Z30" s="83">
        <f t="shared" si="3"/>
        <v>16552.561586427491</v>
      </c>
      <c r="AA30" s="76">
        <f t="shared" si="15"/>
        <v>1379.38</v>
      </c>
      <c r="AB30" s="83">
        <f t="shared" si="4"/>
        <v>408299.74018618098</v>
      </c>
      <c r="AC30" s="76">
        <f t="shared" si="16"/>
        <v>34024.980000000003</v>
      </c>
      <c r="AD30" s="83">
        <f t="shared" si="5"/>
        <v>28111.270723011658</v>
      </c>
      <c r="AE30" s="76">
        <f t="shared" si="17"/>
        <v>2342.61</v>
      </c>
      <c r="AF30" s="83">
        <f t="shared" si="6"/>
        <v>127791.71809302288</v>
      </c>
      <c r="AG30" s="76">
        <f t="shared" si="18"/>
        <v>10649.31</v>
      </c>
      <c r="AH30" s="83">
        <f t="shared" si="7"/>
        <v>1691.1488166303518</v>
      </c>
      <c r="AI30" s="76">
        <f t="shared" si="11"/>
        <v>140.93</v>
      </c>
      <c r="AJ30" s="83">
        <f t="shared" si="8"/>
        <v>1181.5571873983829</v>
      </c>
      <c r="AK30" s="76">
        <f t="shared" si="12"/>
        <v>98.46</v>
      </c>
      <c r="AM30" s="83">
        <f t="shared" si="19"/>
        <v>834111.79209212388</v>
      </c>
      <c r="AN30" s="83">
        <f t="shared" si="13"/>
        <v>69509.320000000007</v>
      </c>
    </row>
    <row r="31" spans="1:41" x14ac:dyDescent="0.25">
      <c r="A31" s="82">
        <v>60639</v>
      </c>
      <c r="B31" s="82" t="s">
        <v>32</v>
      </c>
      <c r="C31" s="82" t="s">
        <v>20</v>
      </c>
      <c r="D31" s="83">
        <f>'landesw Umlage § 2 PLAN'!F31*'Umlage Gesamt § 2_mtlAuft PLAN'!$D$1</f>
        <v>204.63668447750513</v>
      </c>
      <c r="E31" s="83">
        <f>'landesw Umlage § 2 PLAN'!G31*'Umlage Gesamt § 2_mtlAuft PLAN'!$E$1</f>
        <v>15726.703230561505</v>
      </c>
      <c r="F31" s="83">
        <f>'landesw Umlage § 2 PLAN'!H31*'Umlage Gesamt § 2_mtlAuft PLAN'!$F$1</f>
        <v>752.15198675755278</v>
      </c>
      <c r="G31" s="83">
        <f>'landesw Umlage § 2 PLAN'!I31*'Umlage Gesamt § 2_mtlAuft PLAN'!$G$1</f>
        <v>23067.197282424528</v>
      </c>
      <c r="H31" s="83">
        <f>'landesw Umlage § 2 PLAN'!J31*'Umlage Gesamt § 2_mtlAuft PLAN'!$H$1</f>
        <v>3922.0543212940747</v>
      </c>
      <c r="I31" s="83">
        <f>'landesw Umlage § 2 PLAN'!K31*'Umlage Gesamt § 2_mtlAuft PLAN'!$I$1</f>
        <v>6490.2395521640456</v>
      </c>
      <c r="J31" s="83">
        <f>'landesw Umlage § 2 PLAN'!L31*'Umlage Gesamt § 2_mtlAuft PLAN'!$J$1</f>
        <v>112.23545777681244</v>
      </c>
      <c r="K31" s="83">
        <f>'landesw Umlage § 2 PLAN'!M31*'Umlage Gesamt § 2_mtlAuft PLAN'!$K$1</f>
        <v>71.781881297877405</v>
      </c>
      <c r="M31" s="83">
        <f>'bezirksw Umlage § 2 PLAN'!F31*'Umlage Gesamt § 2_mtlAuft PLAN'!$M$1</f>
        <v>857.17971361532636</v>
      </c>
      <c r="N31" s="83">
        <f>'bezirksw Umlage § 2 PLAN'!G31*'Umlage Gesamt § 2_mtlAuft PLAN'!$N$1</f>
        <v>88551.579427847202</v>
      </c>
      <c r="O31" s="83">
        <f>'bezirksw Umlage § 2 PLAN'!H31*'Umlage Gesamt § 2_mtlAuft PLAN'!$O$1</f>
        <v>6208.9708821943786</v>
      </c>
      <c r="P31" s="83">
        <f>'bezirksw Umlage § 2 PLAN'!I31*'Umlage Gesamt § 2_mtlAuft PLAN'!$P$1</f>
        <v>148641.85475503647</v>
      </c>
      <c r="Q31" s="83">
        <f>'bezirksw Umlage § 2 PLAN'!J31*'Umlage Gesamt § 2_mtlAuft PLAN'!$Q$1</f>
        <v>7900.0439372444034</v>
      </c>
      <c r="R31" s="83">
        <f>'bezirksw Umlage § 2 PLAN'!K31*'Umlage Gesamt § 2_mtlAuft PLAN'!$R$1</f>
        <v>47252.128155406885</v>
      </c>
      <c r="S31" s="83">
        <f>'bezirksw Umlage § 2 PLAN'!L31*'Umlage Gesamt § 2_mtlAuft PLAN'!$S$1</f>
        <v>598.97136303933246</v>
      </c>
      <c r="T31" s="83">
        <f>'bezirksw Umlage § 2 PLAN'!M31*'Umlage Gesamt § 2_mtlAuft PLAN'!$T$1</f>
        <v>425.11793177501784</v>
      </c>
      <c r="V31" s="83">
        <f t="shared" si="9"/>
        <v>1061.8163980928316</v>
      </c>
      <c r="W31" s="76">
        <f t="shared" si="10"/>
        <v>88.48</v>
      </c>
      <c r="X31" s="83">
        <f t="shared" si="2"/>
        <v>104278.2826584087</v>
      </c>
      <c r="Y31" s="76">
        <f t="shared" si="14"/>
        <v>8689.86</v>
      </c>
      <c r="Z31" s="83">
        <f t="shared" si="3"/>
        <v>6961.1228689519312</v>
      </c>
      <c r="AA31" s="76">
        <f t="shared" si="15"/>
        <v>580.09</v>
      </c>
      <c r="AB31" s="83">
        <f t="shared" si="4"/>
        <v>171709.05203746099</v>
      </c>
      <c r="AC31" s="76">
        <f t="shared" si="16"/>
        <v>14309.09</v>
      </c>
      <c r="AD31" s="83">
        <f t="shared" si="5"/>
        <v>11822.098258538477</v>
      </c>
      <c r="AE31" s="76">
        <f t="shared" si="17"/>
        <v>985.17</v>
      </c>
      <c r="AF31" s="83">
        <f t="shared" si="6"/>
        <v>53742.367707570927</v>
      </c>
      <c r="AG31" s="76">
        <f t="shared" si="18"/>
        <v>4478.53</v>
      </c>
      <c r="AH31" s="83">
        <f t="shared" si="7"/>
        <v>711.20682081614495</v>
      </c>
      <c r="AI31" s="76">
        <f t="shared" si="11"/>
        <v>59.27</v>
      </c>
      <c r="AJ31" s="83">
        <f t="shared" si="8"/>
        <v>496.89981307289526</v>
      </c>
      <c r="AK31" s="76">
        <f t="shared" si="12"/>
        <v>41.41</v>
      </c>
      <c r="AM31" s="83">
        <f t="shared" si="19"/>
        <v>350782.84656291292</v>
      </c>
      <c r="AN31" s="83">
        <f t="shared" si="13"/>
        <v>29231.9</v>
      </c>
    </row>
    <row r="32" spans="1:41" x14ac:dyDescent="0.25">
      <c r="A32" s="82">
        <v>60641</v>
      </c>
      <c r="B32" s="82" t="s">
        <v>33</v>
      </c>
      <c r="C32" s="82" t="s">
        <v>20</v>
      </c>
      <c r="D32" s="83">
        <f>'landesw Umlage § 2 PLAN'!F32*'Umlage Gesamt § 2_mtlAuft PLAN'!$D$1</f>
        <v>152.33079418856059</v>
      </c>
      <c r="E32" s="83">
        <f>'landesw Umlage § 2 PLAN'!G32*'Umlage Gesamt § 2_mtlAuft PLAN'!$E$1</f>
        <v>11706.899958802747</v>
      </c>
      <c r="F32" s="83">
        <f>'landesw Umlage § 2 PLAN'!H32*'Umlage Gesamt § 2_mtlAuft PLAN'!$F$1</f>
        <v>559.89916854754642</v>
      </c>
      <c r="G32" s="83">
        <f>'landesw Umlage § 2 PLAN'!I32*'Umlage Gesamt § 2_mtlAuft PLAN'!$G$1</f>
        <v>17171.136693832614</v>
      </c>
      <c r="H32" s="83">
        <f>'landesw Umlage § 2 PLAN'!J32*'Umlage Gesamt § 2_mtlAuft PLAN'!$H$1</f>
        <v>2919.5627907032358</v>
      </c>
      <c r="I32" s="83">
        <f>'landesw Umlage § 2 PLAN'!K32*'Umlage Gesamt § 2_mtlAuft PLAN'!$I$1</f>
        <v>4831.3104171888426</v>
      </c>
      <c r="J32" s="83">
        <f>'landesw Umlage § 2 PLAN'!L32*'Umlage Gesamt § 2_mtlAuft PLAN'!$J$1</f>
        <v>83.547661373187921</v>
      </c>
      <c r="K32" s="83">
        <f>'landesw Umlage § 2 PLAN'!M32*'Umlage Gesamt § 2_mtlAuft PLAN'!$K$1</f>
        <v>53.434168044569958</v>
      </c>
      <c r="M32" s="83">
        <f>'bezirksw Umlage § 2 PLAN'!F32*'Umlage Gesamt § 2_mtlAuft PLAN'!$M$1</f>
        <v>638.08142157277348</v>
      </c>
      <c r="N32" s="83">
        <f>'bezirksw Umlage § 2 PLAN'!G32*'Umlage Gesamt § 2_mtlAuft PLAN'!$N$1</f>
        <v>65917.469564838335</v>
      </c>
      <c r="O32" s="83">
        <f>'bezirksw Umlage § 2 PLAN'!H32*'Umlage Gesamt § 2_mtlAuft PLAN'!$O$1</f>
        <v>4621.9350552578326</v>
      </c>
      <c r="P32" s="83">
        <f>'bezirksw Umlage § 2 PLAN'!I32*'Umlage Gesamt § 2_mtlAuft PLAN'!$P$1</f>
        <v>110648.44918841714</v>
      </c>
      <c r="Q32" s="83">
        <f>'bezirksw Umlage § 2 PLAN'!J32*'Umlage Gesamt § 2_mtlAuft PLAN'!$Q$1</f>
        <v>5880.7636087226092</v>
      </c>
      <c r="R32" s="83">
        <f>'bezirksw Umlage § 2 PLAN'!K32*'Umlage Gesamt § 2_mtlAuft PLAN'!$R$1</f>
        <v>35174.310155538202</v>
      </c>
      <c r="S32" s="83">
        <f>'bezirksw Umlage § 2 PLAN'!L32*'Umlage Gesamt § 2_mtlAuft PLAN'!$S$1</f>
        <v>445.87207646054287</v>
      </c>
      <c r="T32" s="83">
        <f>'bezirksw Umlage § 2 PLAN'!M32*'Umlage Gesamt § 2_mtlAuft PLAN'!$T$1</f>
        <v>316.45622258019642</v>
      </c>
      <c r="V32" s="83">
        <f t="shared" si="9"/>
        <v>790.4122157613341</v>
      </c>
      <c r="W32" s="76">
        <f t="shared" si="10"/>
        <v>65.87</v>
      </c>
      <c r="X32" s="83">
        <f t="shared" si="2"/>
        <v>77624.369523641086</v>
      </c>
      <c r="Y32" s="76">
        <f t="shared" si="14"/>
        <v>6468.7</v>
      </c>
      <c r="Z32" s="83">
        <f t="shared" si="3"/>
        <v>5181.8342238053792</v>
      </c>
      <c r="AA32" s="76">
        <f t="shared" si="15"/>
        <v>431.82</v>
      </c>
      <c r="AB32" s="83">
        <f t="shared" si="4"/>
        <v>127819.58588224975</v>
      </c>
      <c r="AC32" s="76">
        <f t="shared" si="16"/>
        <v>10651.63</v>
      </c>
      <c r="AD32" s="83">
        <f t="shared" si="5"/>
        <v>8800.326399425845</v>
      </c>
      <c r="AE32" s="76">
        <f t="shared" si="17"/>
        <v>733.36</v>
      </c>
      <c r="AF32" s="83">
        <f t="shared" si="6"/>
        <v>40005.620572727043</v>
      </c>
      <c r="AG32" s="76">
        <f t="shared" si="18"/>
        <v>3333.8</v>
      </c>
      <c r="AH32" s="83">
        <f t="shared" si="7"/>
        <v>529.41973783373078</v>
      </c>
      <c r="AI32" s="76">
        <f t="shared" si="11"/>
        <v>44.12</v>
      </c>
      <c r="AJ32" s="83">
        <f t="shared" si="8"/>
        <v>369.89039062476638</v>
      </c>
      <c r="AK32" s="76">
        <f t="shared" si="12"/>
        <v>30.82</v>
      </c>
      <c r="AM32" s="83">
        <f t="shared" si="19"/>
        <v>261121.45894606895</v>
      </c>
      <c r="AN32" s="83">
        <f t="shared" si="13"/>
        <v>21760.12</v>
      </c>
    </row>
    <row r="33" spans="1:40" x14ac:dyDescent="0.25">
      <c r="A33" s="82">
        <v>60642</v>
      </c>
      <c r="B33" s="82" t="s">
        <v>34</v>
      </c>
      <c r="C33" s="82" t="s">
        <v>20</v>
      </c>
      <c r="D33" s="83">
        <f>'landesw Umlage § 2 PLAN'!F33*'Umlage Gesamt § 2_mtlAuft PLAN'!$D$1</f>
        <v>305.914841754034</v>
      </c>
      <c r="E33" s="83">
        <f>'landesw Umlage § 2 PLAN'!G33*'Umlage Gesamt § 2_mtlAuft PLAN'!$E$1</f>
        <v>23510.114730278161</v>
      </c>
      <c r="F33" s="83">
        <f>'landesw Umlage § 2 PLAN'!H33*'Umlage Gesamt § 2_mtlAuft PLAN'!$F$1</f>
        <v>1124.4047302242739</v>
      </c>
      <c r="G33" s="83">
        <f>'landesw Umlage § 2 PLAN'!I33*'Umlage Gesamt § 2_mtlAuft PLAN'!$G$1</f>
        <v>34483.54347794217</v>
      </c>
      <c r="H33" s="83">
        <f>'landesw Umlage § 2 PLAN'!J33*'Umlage Gesamt § 2_mtlAuft PLAN'!$H$1</f>
        <v>5863.145359850143</v>
      </c>
      <c r="I33" s="83">
        <f>'landesw Umlage § 2 PLAN'!K33*'Umlage Gesamt § 2_mtlAuft PLAN'!$I$1</f>
        <v>9702.3689111044496</v>
      </c>
      <c r="J33" s="83">
        <f>'landesw Umlage § 2 PLAN'!L33*'Umlage Gesamt § 2_mtlAuft PLAN'!$J$1</f>
        <v>167.78268467675153</v>
      </c>
      <c r="K33" s="83">
        <f>'landesw Umlage § 2 PLAN'!M33*'Umlage Gesamt § 2_mtlAuft PLAN'!$K$1</f>
        <v>107.30794878794518</v>
      </c>
      <c r="M33" s="83">
        <f>'bezirksw Umlage § 2 PLAN'!F33*'Umlage Gesamt § 2_mtlAuft PLAN'!$M$1</f>
        <v>1281.4124560067621</v>
      </c>
      <c r="N33" s="83">
        <f>'bezirksw Umlage § 2 PLAN'!G33*'Umlage Gesamt § 2_mtlAuft PLAN'!$N$1</f>
        <v>132377.25423917064</v>
      </c>
      <c r="O33" s="83">
        <f>'bezirksw Umlage § 2 PLAN'!H33*'Umlage Gesamt § 2_mtlAuft PLAN'!$O$1</f>
        <v>9281.8956177463515</v>
      </c>
      <c r="P33" s="83">
        <f>'bezirksw Umlage § 2 PLAN'!I33*'Umlage Gesamt § 2_mtlAuft PLAN'!$P$1</f>
        <v>222207.2234580775</v>
      </c>
      <c r="Q33" s="83">
        <f>'bezirksw Umlage § 2 PLAN'!J33*'Umlage Gesamt § 2_mtlAuft PLAN'!$Q$1</f>
        <v>11809.909338018519</v>
      </c>
      <c r="R33" s="83">
        <f>'bezirksw Umlage § 2 PLAN'!K33*'Umlage Gesamt § 2_mtlAuft PLAN'!$R$1</f>
        <v>70638.005810691408</v>
      </c>
      <c r="S33" s="83">
        <f>'bezirksw Umlage § 2 PLAN'!L33*'Umlage Gesamt § 2_mtlAuft PLAN'!$S$1</f>
        <v>895.41242425435019</v>
      </c>
      <c r="T33" s="83">
        <f>'bezirksw Umlage § 2 PLAN'!M33*'Umlage Gesamt § 2_mtlAuft PLAN'!$T$1</f>
        <v>635.51598853260657</v>
      </c>
      <c r="V33" s="83">
        <f t="shared" si="9"/>
        <v>1587.3272977607962</v>
      </c>
      <c r="W33" s="76">
        <f t="shared" si="10"/>
        <v>132.28</v>
      </c>
      <c r="X33" s="83">
        <f t="shared" si="2"/>
        <v>155887.36896944878</v>
      </c>
      <c r="Y33" s="76">
        <f t="shared" si="14"/>
        <v>12990.61</v>
      </c>
      <c r="Z33" s="83">
        <f t="shared" si="3"/>
        <v>10406.300347970626</v>
      </c>
      <c r="AA33" s="76">
        <f t="shared" si="15"/>
        <v>867.19</v>
      </c>
      <c r="AB33" s="83">
        <f t="shared" si="4"/>
        <v>256690.76693601967</v>
      </c>
      <c r="AC33" s="76">
        <f t="shared" si="16"/>
        <v>21390.9</v>
      </c>
      <c r="AD33" s="83">
        <f t="shared" si="5"/>
        <v>17673.054697868662</v>
      </c>
      <c r="AE33" s="76">
        <f t="shared" si="17"/>
        <v>1472.75</v>
      </c>
      <c r="AF33" s="83">
        <f t="shared" si="6"/>
        <v>80340.374721795859</v>
      </c>
      <c r="AG33" s="76">
        <f t="shared" si="18"/>
        <v>6695.03</v>
      </c>
      <c r="AH33" s="83">
        <f t="shared" si="7"/>
        <v>1063.1951089311017</v>
      </c>
      <c r="AI33" s="76">
        <f t="shared" si="11"/>
        <v>88.6</v>
      </c>
      <c r="AJ33" s="83">
        <f t="shared" si="8"/>
        <v>742.82393732055175</v>
      </c>
      <c r="AK33" s="76">
        <f t="shared" si="12"/>
        <v>61.9</v>
      </c>
      <c r="AM33" s="83">
        <f t="shared" si="19"/>
        <v>524391.21201711602</v>
      </c>
      <c r="AN33" s="83">
        <f t="shared" si="13"/>
        <v>43699.27</v>
      </c>
    </row>
    <row r="34" spans="1:40" x14ac:dyDescent="0.25">
      <c r="A34" s="82">
        <v>60645</v>
      </c>
      <c r="B34" s="82" t="s">
        <v>35</v>
      </c>
      <c r="C34" s="82" t="s">
        <v>20</v>
      </c>
      <c r="D34" s="83">
        <f>'landesw Umlage § 2 PLAN'!F34*'Umlage Gesamt § 2_mtlAuft PLAN'!$D$1</f>
        <v>453.4485405075452</v>
      </c>
      <c r="E34" s="83">
        <f>'landesw Umlage § 2 PLAN'!G34*'Umlage Gesamt § 2_mtlAuft PLAN'!$E$1</f>
        <v>34848.349136917917</v>
      </c>
      <c r="F34" s="83">
        <f>'landesw Umlage § 2 PLAN'!H34*'Umlage Gesamt § 2_mtlAuft PLAN'!$F$1</f>
        <v>1666.6719435270873</v>
      </c>
      <c r="G34" s="83">
        <f>'landesw Umlage § 2 PLAN'!I34*'Umlage Gesamt § 2_mtlAuft PLAN'!$G$1</f>
        <v>51113.938676351143</v>
      </c>
      <c r="H34" s="83">
        <f>'landesw Umlage § 2 PLAN'!J34*'Umlage Gesamt § 2_mtlAuft PLAN'!$H$1</f>
        <v>8690.7673095026439</v>
      </c>
      <c r="I34" s="83">
        <f>'landesw Umlage § 2 PLAN'!K34*'Umlage Gesamt § 2_mtlAuft PLAN'!$I$1</f>
        <v>14381.53506047759</v>
      </c>
      <c r="J34" s="83">
        <f>'landesw Umlage § 2 PLAN'!L34*'Umlage Gesamt § 2_mtlAuft PLAN'!$J$1</f>
        <v>248.69932119959788</v>
      </c>
      <c r="K34" s="83">
        <f>'landesw Umlage § 2 PLAN'!M34*'Umlage Gesamt § 2_mtlAuft PLAN'!$K$1</f>
        <v>159.05940517222552</v>
      </c>
      <c r="M34" s="83">
        <f>'bezirksw Umlage § 2 PLAN'!F34*'Umlage Gesamt § 2_mtlAuft PLAN'!$M$1</f>
        <v>1899.3998611928841</v>
      </c>
      <c r="N34" s="83">
        <f>'bezirksw Umlage § 2 PLAN'!G34*'Umlage Gesamt § 2_mtlAuft PLAN'!$N$1</f>
        <v>196218.89669351632</v>
      </c>
      <c r="O34" s="83">
        <f>'bezirksw Umlage § 2 PLAN'!H34*'Umlage Gesamt § 2_mtlAuft PLAN'!$O$1</f>
        <v>13758.279908480323</v>
      </c>
      <c r="P34" s="83">
        <f>'bezirksw Umlage § 2 PLAN'!I34*'Umlage Gesamt § 2_mtlAuft PLAN'!$P$1</f>
        <v>329371.20863300032</v>
      </c>
      <c r="Q34" s="83">
        <f>'bezirksw Umlage § 2 PLAN'!J34*'Umlage Gesamt § 2_mtlAuft PLAN'!$Q$1</f>
        <v>17505.480028839789</v>
      </c>
      <c r="R34" s="83">
        <f>'bezirksw Umlage § 2 PLAN'!K34*'Umlage Gesamt § 2_mtlAuft PLAN'!$R$1</f>
        <v>104704.63105211251</v>
      </c>
      <c r="S34" s="83">
        <f>'bezirksw Umlage § 2 PLAN'!L34*'Umlage Gesamt § 2_mtlAuft PLAN'!$S$1</f>
        <v>1327.2434073562038</v>
      </c>
      <c r="T34" s="83">
        <f>'bezirksw Umlage § 2 PLAN'!M34*'Umlage Gesamt § 2_mtlAuft PLAN'!$T$1</f>
        <v>942.00659182473373</v>
      </c>
      <c r="V34" s="83">
        <f t="shared" si="9"/>
        <v>2352.8484017004293</v>
      </c>
      <c r="W34" s="76">
        <f t="shared" si="10"/>
        <v>196.07</v>
      </c>
      <c r="X34" s="83">
        <f t="shared" si="2"/>
        <v>231067.24583043423</v>
      </c>
      <c r="Y34" s="76">
        <f t="shared" si="14"/>
        <v>19255.599999999999</v>
      </c>
      <c r="Z34" s="83">
        <f t="shared" si="3"/>
        <v>15424.951852007411</v>
      </c>
      <c r="AA34" s="76">
        <f t="shared" si="15"/>
        <v>1285.4100000000001</v>
      </c>
      <c r="AB34" s="83">
        <f t="shared" si="4"/>
        <v>380485.14730935148</v>
      </c>
      <c r="AC34" s="76">
        <f t="shared" si="16"/>
        <v>31707.1</v>
      </c>
      <c r="AD34" s="83">
        <f t="shared" si="5"/>
        <v>26196.247338342433</v>
      </c>
      <c r="AE34" s="76">
        <f t="shared" si="17"/>
        <v>2183.02</v>
      </c>
      <c r="AF34" s="83">
        <f t="shared" si="6"/>
        <v>119086.1661125901</v>
      </c>
      <c r="AG34" s="76">
        <f t="shared" si="18"/>
        <v>9923.85</v>
      </c>
      <c r="AH34" s="83">
        <f t="shared" si="7"/>
        <v>1575.9427285558018</v>
      </c>
      <c r="AI34" s="76">
        <f t="shared" si="11"/>
        <v>131.33000000000001</v>
      </c>
      <c r="AJ34" s="83">
        <f t="shared" si="8"/>
        <v>1101.0659969969593</v>
      </c>
      <c r="AK34" s="76">
        <f t="shared" si="12"/>
        <v>91.76</v>
      </c>
      <c r="AM34" s="83">
        <f t="shared" si="19"/>
        <v>777289.61556997884</v>
      </c>
      <c r="AN34" s="83">
        <f t="shared" si="13"/>
        <v>64774.13</v>
      </c>
    </row>
    <row r="35" spans="1:40" x14ac:dyDescent="0.25">
      <c r="A35" s="82">
        <v>60646</v>
      </c>
      <c r="B35" s="82" t="s">
        <v>36</v>
      </c>
      <c r="C35" s="82" t="s">
        <v>20</v>
      </c>
      <c r="D35" s="83">
        <f>'landesw Umlage § 2 PLAN'!F35*'Umlage Gesamt § 2_mtlAuft PLAN'!$D$1</f>
        <v>374.26332006126091</v>
      </c>
      <c r="E35" s="83">
        <f>'landesw Umlage § 2 PLAN'!G35*'Umlage Gesamt § 2_mtlAuft PLAN'!$E$1</f>
        <v>28762.820213377348</v>
      </c>
      <c r="F35" s="83">
        <f>'landesw Umlage § 2 PLAN'!H35*'Umlage Gesamt § 2_mtlAuft PLAN'!$F$1</f>
        <v>1375.6228531228951</v>
      </c>
      <c r="G35" s="83">
        <f>'landesw Umlage § 2 PLAN'!I35*'Umlage Gesamt § 2_mtlAuft PLAN'!$G$1</f>
        <v>42187.967721776258</v>
      </c>
      <c r="H35" s="83">
        <f>'landesw Umlage § 2 PLAN'!J35*'Umlage Gesamt § 2_mtlAuft PLAN'!$H$1</f>
        <v>7173.1081623807968</v>
      </c>
      <c r="I35" s="83">
        <f>'landesw Umlage § 2 PLAN'!K35*'Umlage Gesamt § 2_mtlAuft PLAN'!$I$1</f>
        <v>11870.103393181409</v>
      </c>
      <c r="J35" s="83">
        <f>'landesw Umlage § 2 PLAN'!L35*'Umlage Gesamt § 2_mtlAuft PLAN'!$J$1</f>
        <v>205.26923197273945</v>
      </c>
      <c r="K35" s="83">
        <f>'landesw Umlage § 2 PLAN'!M35*'Umlage Gesamt § 2_mtlAuft PLAN'!$K$1</f>
        <v>131.28303599807455</v>
      </c>
      <c r="M35" s="83">
        <f>'bezirksw Umlage § 2 PLAN'!F35*'Umlage Gesamt § 2_mtlAuft PLAN'!$M$1</f>
        <v>1567.7097502139127</v>
      </c>
      <c r="N35" s="83">
        <f>'bezirksw Umlage § 2 PLAN'!G35*'Umlage Gesamt § 2_mtlAuft PLAN'!$N$1</f>
        <v>161953.406340385</v>
      </c>
      <c r="O35" s="83">
        <f>'bezirksw Umlage § 2 PLAN'!H35*'Umlage Gesamt § 2_mtlAuft PLAN'!$O$1</f>
        <v>11355.686603636354</v>
      </c>
      <c r="P35" s="83">
        <f>'bezirksw Umlage § 2 PLAN'!I35*'Umlage Gesamt § 2_mtlAuft PLAN'!$P$1</f>
        <v>271853.4763340489</v>
      </c>
      <c r="Q35" s="83">
        <f>'bezirksw Umlage § 2 PLAN'!J35*'Umlage Gesamt § 2_mtlAuft PLAN'!$Q$1</f>
        <v>14448.517283849676</v>
      </c>
      <c r="R35" s="83">
        <f>'bezirksw Umlage § 2 PLAN'!K35*'Umlage Gesamt § 2_mtlAuft PLAN'!$R$1</f>
        <v>86420.176365527339</v>
      </c>
      <c r="S35" s="83">
        <f>'bezirksw Umlage § 2 PLAN'!L35*'Umlage Gesamt § 2_mtlAuft PLAN'!$S$1</f>
        <v>1095.4683493093919</v>
      </c>
      <c r="T35" s="83">
        <f>'bezirksw Umlage § 2 PLAN'!M35*'Umlage Gesamt § 2_mtlAuft PLAN'!$T$1</f>
        <v>777.50501563264265</v>
      </c>
      <c r="V35" s="83">
        <f t="shared" si="9"/>
        <v>1941.9730702751735</v>
      </c>
      <c r="W35" s="76">
        <f t="shared" si="10"/>
        <v>161.83000000000001</v>
      </c>
      <c r="X35" s="83">
        <f t="shared" si="2"/>
        <v>190716.22655376236</v>
      </c>
      <c r="Y35" s="76">
        <f t="shared" si="14"/>
        <v>15893.02</v>
      </c>
      <c r="Z35" s="83">
        <f t="shared" si="3"/>
        <v>12731.309456759249</v>
      </c>
      <c r="AA35" s="76">
        <f t="shared" si="15"/>
        <v>1060.94</v>
      </c>
      <c r="AB35" s="83">
        <f t="shared" si="4"/>
        <v>314041.44405582518</v>
      </c>
      <c r="AC35" s="76">
        <f t="shared" si="16"/>
        <v>26170.12</v>
      </c>
      <c r="AD35" s="83">
        <f t="shared" si="5"/>
        <v>21621.625446230471</v>
      </c>
      <c r="AE35" s="76">
        <f t="shared" si="17"/>
        <v>1801.8</v>
      </c>
      <c r="AF35" s="83">
        <f t="shared" si="6"/>
        <v>98290.279758708755</v>
      </c>
      <c r="AG35" s="76">
        <f t="shared" si="18"/>
        <v>8190.86</v>
      </c>
      <c r="AH35" s="83">
        <f t="shared" si="7"/>
        <v>1300.7375812821313</v>
      </c>
      <c r="AI35" s="76">
        <f t="shared" si="11"/>
        <v>108.39</v>
      </c>
      <c r="AJ35" s="83">
        <f t="shared" si="8"/>
        <v>908.78805163071718</v>
      </c>
      <c r="AK35" s="76">
        <f t="shared" si="12"/>
        <v>75.73</v>
      </c>
      <c r="AM35" s="83">
        <f t="shared" si="19"/>
        <v>641552.38397447416</v>
      </c>
      <c r="AN35" s="83">
        <f t="shared" si="13"/>
        <v>53462.7</v>
      </c>
    </row>
    <row r="36" spans="1:40" x14ac:dyDescent="0.25">
      <c r="A36" s="82">
        <v>60647</v>
      </c>
      <c r="B36" s="82" t="s">
        <v>37</v>
      </c>
      <c r="C36" s="82" t="s">
        <v>20</v>
      </c>
      <c r="D36" s="83">
        <f>'landesw Umlage § 2 PLAN'!F36*'Umlage Gesamt § 2_mtlAuft PLAN'!$D$1</f>
        <v>84.111246476953141</v>
      </c>
      <c r="E36" s="83">
        <f>'landesw Umlage § 2 PLAN'!G36*'Umlage Gesamt § 2_mtlAuft PLAN'!$E$1</f>
        <v>6464.1030276321899</v>
      </c>
      <c r="F36" s="83">
        <f>'landesw Umlage § 2 PLAN'!H36*'Umlage Gesamt § 2_mtlAuft PLAN'!$F$1</f>
        <v>309.1549362609465</v>
      </c>
      <c r="G36" s="83">
        <f>'landesw Umlage § 2 PLAN'!I36*'Umlage Gesamt § 2_mtlAuft PLAN'!$G$1</f>
        <v>9481.2458533933714</v>
      </c>
      <c r="H36" s="83">
        <f>'landesw Umlage § 2 PLAN'!J36*'Umlage Gesamt § 2_mtlAuft PLAN'!$H$1</f>
        <v>1612.0710641724086</v>
      </c>
      <c r="I36" s="83">
        <f>'landesw Umlage § 2 PLAN'!K36*'Umlage Gesamt § 2_mtlAuft PLAN'!$I$1</f>
        <v>2667.665086836123</v>
      </c>
      <c r="J36" s="83">
        <f>'landesw Umlage § 2 PLAN'!L36*'Umlage Gesamt § 2_mtlAuft PLAN'!$J$1</f>
        <v>46.131827617432243</v>
      </c>
      <c r="K36" s="83">
        <f>'landesw Umlage § 2 PLAN'!M36*'Umlage Gesamt § 2_mtlAuft PLAN'!$K$1</f>
        <v>29.504306746568968</v>
      </c>
      <c r="M36" s="83">
        <f>'bezirksw Umlage § 2 PLAN'!F36*'Umlage Gesamt § 2_mtlAuft PLAN'!$M$1</f>
        <v>352.32419031333711</v>
      </c>
      <c r="N36" s="83">
        <f>'bezirksw Umlage § 2 PLAN'!G36*'Umlage Gesamt § 2_mtlAuft PLAN'!$N$1</f>
        <v>36397.109062807838</v>
      </c>
      <c r="O36" s="83">
        <f>'bezirksw Umlage § 2 PLAN'!H36*'Umlage Gesamt § 2_mtlAuft PLAN'!$O$1</f>
        <v>2552.0560087938916</v>
      </c>
      <c r="P36" s="83">
        <f>'bezirksw Umlage § 2 PLAN'!I36*'Umlage Gesamt § 2_mtlAuft PLAN'!$P$1</f>
        <v>61095.847570119753</v>
      </c>
      <c r="Q36" s="83">
        <f>'bezirksw Umlage § 2 PLAN'!J36*'Umlage Gesamt § 2_mtlAuft PLAN'!$Q$1</f>
        <v>3247.133056719199</v>
      </c>
      <c r="R36" s="83">
        <f>'bezirksw Umlage § 2 PLAN'!K36*'Umlage Gesamt § 2_mtlAuft PLAN'!$R$1</f>
        <v>19421.910631458159</v>
      </c>
      <c r="S36" s="83">
        <f>'bezirksw Umlage § 2 PLAN'!L36*'Umlage Gesamt § 2_mtlAuft PLAN'!$S$1</f>
        <v>246.19353112504115</v>
      </c>
      <c r="T36" s="83">
        <f>'bezirksw Umlage § 2 PLAN'!M36*'Umlage Gesamt § 2_mtlAuft PLAN'!$T$1</f>
        <v>174.73503948033189</v>
      </c>
      <c r="V36" s="83">
        <f t="shared" si="9"/>
        <v>436.43543679029028</v>
      </c>
      <c r="W36" s="76">
        <f t="shared" si="10"/>
        <v>36.369999999999997</v>
      </c>
      <c r="X36" s="83">
        <f t="shared" si="2"/>
        <v>42861.212090440029</v>
      </c>
      <c r="Y36" s="76">
        <f t="shared" si="14"/>
        <v>3571.77</v>
      </c>
      <c r="Z36" s="83">
        <f t="shared" si="3"/>
        <v>2861.2109450548382</v>
      </c>
      <c r="AA36" s="76">
        <f t="shared" si="15"/>
        <v>238.43</v>
      </c>
      <c r="AB36" s="83">
        <f t="shared" si="4"/>
        <v>70577.093423513128</v>
      </c>
      <c r="AC36" s="76">
        <f t="shared" si="16"/>
        <v>5881.42</v>
      </c>
      <c r="AD36" s="83">
        <f t="shared" si="5"/>
        <v>4859.2041208916071</v>
      </c>
      <c r="AE36" s="76">
        <f t="shared" si="17"/>
        <v>404.93</v>
      </c>
      <c r="AF36" s="83">
        <f t="shared" si="6"/>
        <v>22089.575718294283</v>
      </c>
      <c r="AG36" s="76">
        <f t="shared" si="18"/>
        <v>1840.8</v>
      </c>
      <c r="AH36" s="83">
        <f t="shared" si="7"/>
        <v>292.32535874247338</v>
      </c>
      <c r="AI36" s="76">
        <f t="shared" si="11"/>
        <v>24.36</v>
      </c>
      <c r="AJ36" s="83">
        <f t="shared" si="8"/>
        <v>204.23934622690086</v>
      </c>
      <c r="AK36" s="76">
        <f t="shared" si="12"/>
        <v>17.02</v>
      </c>
      <c r="AM36" s="83">
        <f t="shared" si="19"/>
        <v>144181.29643995356</v>
      </c>
      <c r="AN36" s="83">
        <f t="shared" si="13"/>
        <v>12015.11</v>
      </c>
    </row>
    <row r="37" spans="1:40" x14ac:dyDescent="0.25">
      <c r="A37" s="82">
        <v>60648</v>
      </c>
      <c r="B37" s="82" t="s">
        <v>38</v>
      </c>
      <c r="C37" s="82" t="s">
        <v>20</v>
      </c>
      <c r="D37" s="83">
        <f>'landesw Umlage § 2 PLAN'!F37*'Umlage Gesamt § 2_mtlAuft PLAN'!$D$1</f>
        <v>303.13459370967382</v>
      </c>
      <c r="E37" s="83">
        <f>'landesw Umlage § 2 PLAN'!G37*'Umlage Gesamt § 2_mtlAuft PLAN'!$E$1</f>
        <v>23296.447586419567</v>
      </c>
      <c r="F37" s="83">
        <f>'landesw Umlage § 2 PLAN'!H37*'Umlage Gesamt § 2_mtlAuft PLAN'!$F$1</f>
        <v>1114.1857946723048</v>
      </c>
      <c r="G37" s="83">
        <f>'landesw Umlage § 2 PLAN'!I37*'Umlage Gesamt § 2_mtlAuft PLAN'!$G$1</f>
        <v>34170.146443109057</v>
      </c>
      <c r="H37" s="83">
        <f>'landesw Umlage § 2 PLAN'!J37*'Umlage Gesamt § 2_mtlAuft PLAN'!$H$1</f>
        <v>5809.8592939402415</v>
      </c>
      <c r="I37" s="83">
        <f>'landesw Umlage § 2 PLAN'!K37*'Umlage Gesamt § 2_mtlAuft PLAN'!$I$1</f>
        <v>9614.190802333751</v>
      </c>
      <c r="J37" s="83">
        <f>'landesw Umlage § 2 PLAN'!L37*'Umlage Gesamt § 2_mtlAuft PLAN'!$J$1</f>
        <v>166.25782410354307</v>
      </c>
      <c r="K37" s="83">
        <f>'landesw Umlage § 2 PLAN'!M37*'Umlage Gesamt § 2_mtlAuft PLAN'!$K$1</f>
        <v>106.33270118945875</v>
      </c>
      <c r="M37" s="83">
        <f>'bezirksw Umlage § 2 PLAN'!F37*'Umlage Gesamt § 2_mtlAuft PLAN'!$M$1</f>
        <v>1269.7665860175709</v>
      </c>
      <c r="N37" s="83">
        <f>'bezirksw Umlage § 2 PLAN'!G37*'Umlage Gesamt § 2_mtlAuft PLAN'!$N$1</f>
        <v>131174.16909264436</v>
      </c>
      <c r="O37" s="83">
        <f>'bezirksw Umlage § 2 PLAN'!H37*'Umlage Gesamt § 2_mtlAuft PLAN'!$O$1</f>
        <v>9197.5388994151017</v>
      </c>
      <c r="P37" s="83">
        <f>'bezirksw Umlage § 2 PLAN'!I37*'Umlage Gesamt § 2_mtlAuft PLAN'!$P$1</f>
        <v>220187.7359597928</v>
      </c>
      <c r="Q37" s="83">
        <f>'bezirksw Umlage § 2 PLAN'!J37*'Umlage Gesamt § 2_mtlAuft PLAN'!$Q$1</f>
        <v>11702.577254511774</v>
      </c>
      <c r="R37" s="83">
        <f>'bezirksw Umlage § 2 PLAN'!K37*'Umlage Gesamt § 2_mtlAuft PLAN'!$R$1</f>
        <v>69996.025917245832</v>
      </c>
      <c r="S37" s="83">
        <f>'bezirksw Umlage § 2 PLAN'!L37*'Umlage Gesamt § 2_mtlAuft PLAN'!$S$1</f>
        <v>887.27464111458823</v>
      </c>
      <c r="T37" s="83">
        <f>'bezirksw Umlage § 2 PLAN'!M37*'Umlage Gesamt § 2_mtlAuft PLAN'!$T$1</f>
        <v>629.7402240285162</v>
      </c>
      <c r="V37" s="83">
        <f t="shared" si="9"/>
        <v>1572.9011797272447</v>
      </c>
      <c r="W37" s="76">
        <f t="shared" si="10"/>
        <v>131.08000000000001</v>
      </c>
      <c r="X37" s="83">
        <f t="shared" si="2"/>
        <v>154470.61667906391</v>
      </c>
      <c r="Y37" s="76">
        <f t="shared" si="14"/>
        <v>12872.55</v>
      </c>
      <c r="Z37" s="83">
        <f t="shared" si="3"/>
        <v>10311.724694087407</v>
      </c>
      <c r="AA37" s="76">
        <f t="shared" si="15"/>
        <v>859.31</v>
      </c>
      <c r="AB37" s="83">
        <f t="shared" si="4"/>
        <v>254357.88240290186</v>
      </c>
      <c r="AC37" s="76">
        <f t="shared" si="16"/>
        <v>21196.49</v>
      </c>
      <c r="AD37" s="83">
        <f t="shared" si="5"/>
        <v>17512.436548452017</v>
      </c>
      <c r="AE37" s="76">
        <f t="shared" si="17"/>
        <v>1459.37</v>
      </c>
      <c r="AF37" s="83">
        <f t="shared" si="6"/>
        <v>79610.216719579577</v>
      </c>
      <c r="AG37" s="76">
        <f t="shared" si="18"/>
        <v>6634.18</v>
      </c>
      <c r="AH37" s="83">
        <f t="shared" si="7"/>
        <v>1053.5324652181314</v>
      </c>
      <c r="AI37" s="76">
        <f t="shared" si="11"/>
        <v>87.79</v>
      </c>
      <c r="AJ37" s="83">
        <f t="shared" si="8"/>
        <v>736.0729252179749</v>
      </c>
      <c r="AK37" s="76">
        <f t="shared" si="12"/>
        <v>61.34</v>
      </c>
      <c r="AM37" s="83">
        <f t="shared" si="19"/>
        <v>519625.38361424819</v>
      </c>
      <c r="AN37" s="83">
        <f t="shared" si="13"/>
        <v>43302.12</v>
      </c>
    </row>
    <row r="38" spans="1:40" x14ac:dyDescent="0.25">
      <c r="A38" s="82">
        <v>60651</v>
      </c>
      <c r="B38" s="82" t="s">
        <v>39</v>
      </c>
      <c r="C38" s="82" t="s">
        <v>20</v>
      </c>
      <c r="D38" s="83">
        <f>'landesw Umlage § 2 PLAN'!F38*'Umlage Gesamt § 2_mtlAuft PLAN'!$D$1</f>
        <v>316.25264110830153</v>
      </c>
      <c r="E38" s="83">
        <f>'landesw Umlage § 2 PLAN'!G38*'Umlage Gesamt § 2_mtlAuft PLAN'!$E$1</f>
        <v>24304.593505756602</v>
      </c>
      <c r="F38" s="83">
        <f>'landesw Umlage § 2 PLAN'!H38*'Umlage Gesamt § 2_mtlAuft PLAN'!$F$1</f>
        <v>1162.4018095009762</v>
      </c>
      <c r="G38" s="83">
        <f>'landesw Umlage § 2 PLAN'!I38*'Umlage Gesamt § 2_mtlAuft PLAN'!$G$1</f>
        <v>35648.848016470423</v>
      </c>
      <c r="H38" s="83">
        <f>'landesw Umlage § 2 PLAN'!J38*'Umlage Gesamt § 2_mtlAuft PLAN'!$H$1</f>
        <v>6061.2789971967404</v>
      </c>
      <c r="I38" s="83">
        <f>'landesw Umlage § 2 PLAN'!K38*'Umlage Gesamt § 2_mtlAuft PLAN'!$I$1</f>
        <v>10030.241669709365</v>
      </c>
      <c r="J38" s="83">
        <f>'landesw Umlage § 2 PLAN'!L38*'Umlage Gesamt § 2_mtlAuft PLAN'!$J$1</f>
        <v>173.45257541942823</v>
      </c>
      <c r="K38" s="83">
        <f>'landesw Umlage § 2 PLAN'!M38*'Umlage Gesamt § 2_mtlAuft PLAN'!$K$1</f>
        <v>110.93421300359162</v>
      </c>
      <c r="M38" s="83">
        <f>'bezirksw Umlage § 2 PLAN'!F38*'Umlage Gesamt § 2_mtlAuft PLAN'!$M$1</f>
        <v>1324.7153071672437</v>
      </c>
      <c r="N38" s="83">
        <f>'bezirksw Umlage § 2 PLAN'!G38*'Umlage Gesamt § 2_mtlAuft PLAN'!$N$1</f>
        <v>136850.68705971268</v>
      </c>
      <c r="O38" s="83">
        <f>'bezirksw Umlage § 2 PLAN'!H38*'Umlage Gesamt § 2_mtlAuft PLAN'!$O$1</f>
        <v>9595.5592960868362</v>
      </c>
      <c r="P38" s="83">
        <f>'bezirksw Umlage § 2 PLAN'!I38*'Umlage Gesamt § 2_mtlAuft PLAN'!$P$1</f>
        <v>229716.28603904729</v>
      </c>
      <c r="Q38" s="83">
        <f>'bezirksw Umlage § 2 PLAN'!J38*'Umlage Gesamt § 2_mtlAuft PLAN'!$Q$1</f>
        <v>12209.002341903208</v>
      </c>
      <c r="R38" s="83">
        <f>'bezirksw Umlage § 2 PLAN'!K38*'Umlage Gesamt § 2_mtlAuft PLAN'!$R$1</f>
        <v>73025.080352970894</v>
      </c>
      <c r="S38" s="83">
        <f>'bezirksw Umlage § 2 PLAN'!L38*'Umlage Gesamt § 2_mtlAuft PLAN'!$S$1</f>
        <v>925.67115223297651</v>
      </c>
      <c r="T38" s="83">
        <f>'bezirksw Umlage § 2 PLAN'!M38*'Umlage Gesamt § 2_mtlAuft PLAN'!$T$1</f>
        <v>656.99202002623861</v>
      </c>
      <c r="V38" s="83">
        <f t="shared" si="9"/>
        <v>1640.9679482755453</v>
      </c>
      <c r="W38" s="76">
        <f t="shared" si="10"/>
        <v>136.75</v>
      </c>
      <c r="X38" s="83">
        <f t="shared" si="2"/>
        <v>161155.28056546929</v>
      </c>
      <c r="Y38" s="76">
        <f t="shared" si="14"/>
        <v>13429.61</v>
      </c>
      <c r="Z38" s="83">
        <f t="shared" si="3"/>
        <v>10757.961105587812</v>
      </c>
      <c r="AA38" s="76">
        <f t="shared" si="15"/>
        <v>896.5</v>
      </c>
      <c r="AB38" s="83">
        <f t="shared" si="4"/>
        <v>265365.13405551773</v>
      </c>
      <c r="AC38" s="76">
        <f t="shared" si="16"/>
        <v>22113.759999999998</v>
      </c>
      <c r="AD38" s="83">
        <f t="shared" si="5"/>
        <v>18270.281339099947</v>
      </c>
      <c r="AE38" s="76">
        <f t="shared" si="17"/>
        <v>1522.52</v>
      </c>
      <c r="AF38" s="83">
        <f t="shared" si="6"/>
        <v>83055.322022680251</v>
      </c>
      <c r="AG38" s="76">
        <f t="shared" si="18"/>
        <v>6921.28</v>
      </c>
      <c r="AH38" s="83">
        <f t="shared" si="7"/>
        <v>1099.1237276524048</v>
      </c>
      <c r="AI38" s="76">
        <f t="shared" si="11"/>
        <v>91.59</v>
      </c>
      <c r="AJ38" s="83">
        <f t="shared" si="8"/>
        <v>767.9262330298302</v>
      </c>
      <c r="AK38" s="76">
        <f t="shared" si="12"/>
        <v>63.99</v>
      </c>
      <c r="AM38" s="83">
        <f t="shared" si="19"/>
        <v>542111.99699731264</v>
      </c>
      <c r="AN38" s="83">
        <f t="shared" si="13"/>
        <v>45176</v>
      </c>
    </row>
    <row r="39" spans="1:40" x14ac:dyDescent="0.25">
      <c r="A39" s="82">
        <v>60653</v>
      </c>
      <c r="B39" s="82" t="s">
        <v>40</v>
      </c>
      <c r="C39" s="82" t="s">
        <v>20</v>
      </c>
      <c r="D39" s="83">
        <f>'landesw Umlage § 2 PLAN'!F39*'Umlage Gesamt § 2_mtlAuft PLAN'!$D$1</f>
        <v>592.74496094546498</v>
      </c>
      <c r="E39" s="83">
        <f>'landesw Umlage § 2 PLAN'!G39*'Umlage Gesamt § 2_mtlAuft PLAN'!$E$1</f>
        <v>45553.533649167468</v>
      </c>
      <c r="F39" s="83">
        <f>'landesw Umlage § 2 PLAN'!H39*'Umlage Gesamt § 2_mtlAuft PLAN'!$F$1</f>
        <v>2178.6626437679029</v>
      </c>
      <c r="G39" s="83">
        <f>'landesw Umlage § 2 PLAN'!I39*'Umlage Gesamt § 2_mtlAuft PLAN'!$G$1</f>
        <v>66815.805715397393</v>
      </c>
      <c r="H39" s="83">
        <f>'landesw Umlage § 2 PLAN'!J39*'Umlage Gesamt § 2_mtlAuft PLAN'!$H$1</f>
        <v>11360.514081027351</v>
      </c>
      <c r="I39" s="83">
        <f>'landesw Umlage § 2 PLAN'!K39*'Umlage Gesamt § 2_mtlAuft PLAN'!$I$1</f>
        <v>18799.448396541433</v>
      </c>
      <c r="J39" s="83">
        <f>'landesw Umlage § 2 PLAN'!L39*'Umlage Gesamt § 2_mtlAuft PLAN'!$J$1</f>
        <v>325.09812307834818</v>
      </c>
      <c r="K39" s="83">
        <f>'landesw Umlage § 2 PLAN'!M39*'Umlage Gesamt § 2_mtlAuft PLAN'!$K$1</f>
        <v>207.92141220984016</v>
      </c>
      <c r="M39" s="83">
        <f>'bezirksw Umlage § 2 PLAN'!F39*'Umlage Gesamt § 2_mtlAuft PLAN'!$M$1</f>
        <v>2482.8830527989403</v>
      </c>
      <c r="N39" s="83">
        <f>'bezirksw Umlage § 2 PLAN'!G39*'Umlage Gesamt § 2_mtlAuft PLAN'!$N$1</f>
        <v>256496.05604017872</v>
      </c>
      <c r="O39" s="83">
        <f>'bezirksw Umlage § 2 PLAN'!H39*'Umlage Gesamt § 2_mtlAuft PLAN'!$O$1</f>
        <v>17984.733345708602</v>
      </c>
      <c r="P39" s="83">
        <f>'bezirksw Umlage § 2 PLAN'!I39*'Umlage Gesamt § 2_mtlAuft PLAN'!$P$1</f>
        <v>430551.88573151839</v>
      </c>
      <c r="Q39" s="83">
        <f>'bezirksw Umlage § 2 PLAN'!J39*'Umlage Gesamt § 2_mtlAuft PLAN'!$Q$1</f>
        <v>22883.048789642318</v>
      </c>
      <c r="R39" s="83">
        <f>'bezirksw Umlage § 2 PLAN'!K39*'Umlage Gesamt § 2_mtlAuft PLAN'!$R$1</f>
        <v>136869.20763782025</v>
      </c>
      <c r="S39" s="83">
        <f>'bezirksw Umlage § 2 PLAN'!L39*'Umlage Gesamt § 2_mtlAuft PLAN'!$S$1</f>
        <v>1734.9638853791575</v>
      </c>
      <c r="T39" s="83">
        <f>'bezirksw Umlage § 2 PLAN'!M39*'Umlage Gesamt § 2_mtlAuft PLAN'!$T$1</f>
        <v>1231.3848443674312</v>
      </c>
      <c r="V39" s="83">
        <f t="shared" si="9"/>
        <v>3075.6280137444055</v>
      </c>
      <c r="W39" s="76">
        <f t="shared" si="10"/>
        <v>256.3</v>
      </c>
      <c r="X39" s="83">
        <f t="shared" si="2"/>
        <v>302049.5896893462</v>
      </c>
      <c r="Y39" s="76">
        <f t="shared" si="14"/>
        <v>25170.799999999999</v>
      </c>
      <c r="Z39" s="83">
        <f t="shared" si="3"/>
        <v>20163.395989476507</v>
      </c>
      <c r="AA39" s="76">
        <f t="shared" si="15"/>
        <v>1680.28</v>
      </c>
      <c r="AB39" s="83">
        <f t="shared" si="4"/>
        <v>497367.69144691579</v>
      </c>
      <c r="AC39" s="76">
        <f t="shared" si="16"/>
        <v>41447.31</v>
      </c>
      <c r="AD39" s="83">
        <f t="shared" si="5"/>
        <v>34243.562870669673</v>
      </c>
      <c r="AE39" s="76">
        <f t="shared" si="17"/>
        <v>2853.63</v>
      </c>
      <c r="AF39" s="83">
        <f t="shared" si="6"/>
        <v>155668.65603436169</v>
      </c>
      <c r="AG39" s="76">
        <f t="shared" si="18"/>
        <v>12972.39</v>
      </c>
      <c r="AH39" s="83">
        <f t="shared" si="7"/>
        <v>2060.0620084575057</v>
      </c>
      <c r="AI39" s="76">
        <f t="shared" si="11"/>
        <v>171.67</v>
      </c>
      <c r="AJ39" s="83">
        <f t="shared" si="8"/>
        <v>1439.3062565772714</v>
      </c>
      <c r="AK39" s="76">
        <f t="shared" si="12"/>
        <v>119.94</v>
      </c>
      <c r="AM39" s="83">
        <f t="shared" si="19"/>
        <v>1016067.892309549</v>
      </c>
      <c r="AN39" s="83">
        <f t="shared" si="13"/>
        <v>84672.320000000007</v>
      </c>
    </row>
    <row r="40" spans="1:40" x14ac:dyDescent="0.25">
      <c r="A40" s="82">
        <v>60654</v>
      </c>
      <c r="B40" s="82" t="s">
        <v>41</v>
      </c>
      <c r="C40" s="82" t="s">
        <v>20</v>
      </c>
      <c r="D40" s="83">
        <f>'landesw Umlage § 2 PLAN'!F40*'Umlage Gesamt § 2_mtlAuft PLAN'!$D$1</f>
        <v>358.14306430943753</v>
      </c>
      <c r="E40" s="83">
        <f>'landesw Umlage § 2 PLAN'!G40*'Umlage Gesamt § 2_mtlAuft PLAN'!$E$1</f>
        <v>27523.949094755666</v>
      </c>
      <c r="F40" s="83">
        <f>'landesw Umlage § 2 PLAN'!H40*'Umlage Gesamt § 2_mtlAuft PLAN'!$F$1</f>
        <v>1316.3720769400613</v>
      </c>
      <c r="G40" s="83">
        <f>'landesw Umlage § 2 PLAN'!I40*'Umlage Gesamt § 2_mtlAuft PLAN'!$G$1</f>
        <v>40370.849150783557</v>
      </c>
      <c r="H40" s="83">
        <f>'landesw Umlage § 2 PLAN'!J40*'Umlage Gesamt § 2_mtlAuft PLAN'!$H$1</f>
        <v>6864.1483153561321</v>
      </c>
      <c r="I40" s="83">
        <f>'landesw Umlage § 2 PLAN'!K40*'Umlage Gesamt § 2_mtlAuft PLAN'!$I$1</f>
        <v>11358.834742897032</v>
      </c>
      <c r="J40" s="83">
        <f>'landesw Umlage § 2 PLAN'!L40*'Umlage Gesamt § 2_mtlAuft PLAN'!$J$1</f>
        <v>196.42788327514523</v>
      </c>
      <c r="K40" s="83">
        <f>'landesw Umlage § 2 PLAN'!M40*'Umlage Gesamt § 2_mtlAuft PLAN'!$K$1</f>
        <v>125.62841797187207</v>
      </c>
      <c r="M40" s="83">
        <f>'bezirksw Umlage § 2 PLAN'!F40*'Umlage Gesamt § 2_mtlAuft PLAN'!$M$1</f>
        <v>1500.1854143694632</v>
      </c>
      <c r="N40" s="83">
        <f>'bezirksw Umlage § 2 PLAN'!G40*'Umlage Gesamt § 2_mtlAuft PLAN'!$N$1</f>
        <v>154977.75526760917</v>
      </c>
      <c r="O40" s="83">
        <f>'bezirksw Umlage § 2 PLAN'!H40*'Umlage Gesamt § 2_mtlAuft PLAN'!$O$1</f>
        <v>10866.574894109999</v>
      </c>
      <c r="P40" s="83">
        <f>'bezirksw Umlage § 2 PLAN'!I40*'Umlage Gesamt § 2_mtlAuft PLAN'!$P$1</f>
        <v>260144.21354866613</v>
      </c>
      <c r="Q40" s="83">
        <f>'bezirksw Umlage § 2 PLAN'!J40*'Umlage Gesamt § 2_mtlAuft PLAN'!$Q$1</f>
        <v>13826.191286709021</v>
      </c>
      <c r="R40" s="83">
        <f>'bezirksw Umlage § 2 PLAN'!K40*'Umlage Gesamt § 2_mtlAuft PLAN'!$R$1</f>
        <v>82697.889754854536</v>
      </c>
      <c r="S40" s="83">
        <f>'bezirksw Umlage § 2 PLAN'!L40*'Umlage Gesamt § 2_mtlAuft PLAN'!$S$1</f>
        <v>1048.2843774576897</v>
      </c>
      <c r="T40" s="83">
        <f>'bezirksw Umlage § 2 PLAN'!M40*'Umlage Gesamt § 2_mtlAuft PLAN'!$T$1</f>
        <v>744.01634862067885</v>
      </c>
      <c r="V40" s="83">
        <f t="shared" si="9"/>
        <v>1858.3284786789006</v>
      </c>
      <c r="W40" s="76">
        <f t="shared" si="10"/>
        <v>154.86000000000001</v>
      </c>
      <c r="X40" s="83">
        <f t="shared" si="2"/>
        <v>182501.70436236484</v>
      </c>
      <c r="Y40" s="76">
        <f t="shared" si="14"/>
        <v>15208.48</v>
      </c>
      <c r="Z40" s="83">
        <f t="shared" si="3"/>
        <v>12182.94697105006</v>
      </c>
      <c r="AA40" s="76">
        <f t="shared" si="15"/>
        <v>1015.25</v>
      </c>
      <c r="AB40" s="83">
        <f t="shared" si="4"/>
        <v>300515.06269944971</v>
      </c>
      <c r="AC40" s="76">
        <f t="shared" si="16"/>
        <v>25042.92</v>
      </c>
      <c r="AD40" s="83">
        <f t="shared" si="5"/>
        <v>20690.339602065153</v>
      </c>
      <c r="AE40" s="76">
        <f t="shared" si="17"/>
        <v>1724.19</v>
      </c>
      <c r="AF40" s="83">
        <f t="shared" si="6"/>
        <v>94056.724497751566</v>
      </c>
      <c r="AG40" s="76">
        <f t="shared" si="18"/>
        <v>7838.06</v>
      </c>
      <c r="AH40" s="83">
        <f t="shared" si="7"/>
        <v>1244.7122607328349</v>
      </c>
      <c r="AI40" s="76">
        <f t="shared" si="11"/>
        <v>103.73</v>
      </c>
      <c r="AJ40" s="83">
        <f t="shared" si="8"/>
        <v>869.64476659255092</v>
      </c>
      <c r="AK40" s="76">
        <f t="shared" si="12"/>
        <v>72.47</v>
      </c>
      <c r="AM40" s="83">
        <f t="shared" si="19"/>
        <v>613919.46363868564</v>
      </c>
      <c r="AN40" s="83">
        <f t="shared" si="13"/>
        <v>51159.96</v>
      </c>
    </row>
    <row r="41" spans="1:40" x14ac:dyDescent="0.25">
      <c r="A41" s="82">
        <v>60655</v>
      </c>
      <c r="B41" s="82" t="s">
        <v>42</v>
      </c>
      <c r="C41" s="82" t="s">
        <v>20</v>
      </c>
      <c r="D41" s="83">
        <f>'landesw Umlage § 2 PLAN'!F41*'Umlage Gesamt § 2_mtlAuft PLAN'!$D$1</f>
        <v>534.43414651338742</v>
      </c>
      <c r="E41" s="83">
        <f>'landesw Umlage § 2 PLAN'!G41*'Umlage Gesamt § 2_mtlAuft PLAN'!$E$1</f>
        <v>41072.240981398361</v>
      </c>
      <c r="F41" s="83">
        <f>'landesw Umlage § 2 PLAN'!H41*'Umlage Gesamt § 2_mtlAuft PLAN'!$F$1</f>
        <v>1964.3384377413961</v>
      </c>
      <c r="G41" s="83">
        <f>'landesw Umlage § 2 PLAN'!I41*'Umlage Gesamt § 2_mtlAuft PLAN'!$G$1</f>
        <v>60242.853931908954</v>
      </c>
      <c r="H41" s="83">
        <f>'landesw Umlage § 2 PLAN'!J41*'Umlage Gesamt § 2_mtlAuft PLAN'!$H$1</f>
        <v>10242.932537398276</v>
      </c>
      <c r="I41" s="83">
        <f>'landesw Umlage § 2 PLAN'!K41*'Umlage Gesamt § 2_mtlAuft PLAN'!$I$1</f>
        <v>16950.067601928487</v>
      </c>
      <c r="J41" s="83">
        <f>'landesw Umlage § 2 PLAN'!L41*'Umlage Gesamt § 2_mtlAuft PLAN'!$J$1</f>
        <v>293.11685360150426</v>
      </c>
      <c r="K41" s="83">
        <f>'landesw Umlage § 2 PLAN'!M41*'Umlage Gesamt § 2_mtlAuft PLAN'!$K$1</f>
        <v>187.46730853515882</v>
      </c>
      <c r="M41" s="83">
        <f>'bezirksw Umlage § 2 PLAN'!F41*'Umlage Gesamt § 2_mtlAuft PLAN'!$M$1</f>
        <v>2238.6314058218363</v>
      </c>
      <c r="N41" s="83">
        <f>'bezirksw Umlage § 2 PLAN'!G41*'Umlage Gesamt § 2_mtlAuft PLAN'!$N$1</f>
        <v>231263.4603847689</v>
      </c>
      <c r="O41" s="83">
        <f>'bezirksw Umlage § 2 PLAN'!H41*'Umlage Gesamt § 2_mtlAuft PLAN'!$O$1</f>
        <v>16215.499496703353</v>
      </c>
      <c r="P41" s="83">
        <f>'bezirksw Umlage § 2 PLAN'!I41*'Umlage Gesamt § 2_mtlAuft PLAN'!$P$1</f>
        <v>388196.68616604886</v>
      </c>
      <c r="Q41" s="83">
        <f>'bezirksw Umlage § 2 PLAN'!J41*'Umlage Gesamt § 2_mtlAuft PLAN'!$Q$1</f>
        <v>20631.94705191574</v>
      </c>
      <c r="R41" s="83">
        <f>'bezirksw Umlage § 2 PLAN'!K41*'Umlage Gesamt § 2_mtlAuft PLAN'!$R$1</f>
        <v>123404.80811714899</v>
      </c>
      <c r="S41" s="83">
        <f>'bezirksw Umlage § 2 PLAN'!L41*'Umlage Gesamt § 2_mtlAuft PLAN'!$S$1</f>
        <v>1564.2881920669236</v>
      </c>
      <c r="T41" s="83">
        <f>'bezirksw Umlage § 2 PLAN'!M41*'Umlage Gesamt § 2_mtlAuft PLAN'!$T$1</f>
        <v>1110.2483389809468</v>
      </c>
      <c r="V41" s="83">
        <f t="shared" si="9"/>
        <v>2773.0655523352239</v>
      </c>
      <c r="W41" s="76">
        <f t="shared" si="10"/>
        <v>231.09</v>
      </c>
      <c r="X41" s="83">
        <f t="shared" si="2"/>
        <v>272335.70136616728</v>
      </c>
      <c r="Y41" s="76">
        <f t="shared" si="14"/>
        <v>22694.639999999999</v>
      </c>
      <c r="Z41" s="83">
        <f t="shared" si="3"/>
        <v>18179.837934444749</v>
      </c>
      <c r="AA41" s="76">
        <f t="shared" si="15"/>
        <v>1514.99</v>
      </c>
      <c r="AB41" s="83">
        <f t="shared" si="4"/>
        <v>448439.54009795783</v>
      </c>
      <c r="AC41" s="76">
        <f t="shared" si="16"/>
        <v>37369.96</v>
      </c>
      <c r="AD41" s="83">
        <f t="shared" si="5"/>
        <v>30874.879589314016</v>
      </c>
      <c r="AE41" s="76">
        <f t="shared" si="17"/>
        <v>2572.91</v>
      </c>
      <c r="AF41" s="83">
        <f t="shared" si="6"/>
        <v>140354.87571907748</v>
      </c>
      <c r="AG41" s="76">
        <f t="shared" si="18"/>
        <v>11696.24</v>
      </c>
      <c r="AH41" s="83">
        <f t="shared" si="7"/>
        <v>1857.4050456684279</v>
      </c>
      <c r="AI41" s="76">
        <f t="shared" si="11"/>
        <v>154.78</v>
      </c>
      <c r="AJ41" s="83">
        <f t="shared" si="8"/>
        <v>1297.7156475161055</v>
      </c>
      <c r="AK41" s="76">
        <f t="shared" si="12"/>
        <v>108.14</v>
      </c>
      <c r="AM41" s="83">
        <f t="shared" si="19"/>
        <v>916113.02095248119</v>
      </c>
      <c r="AN41" s="83">
        <f t="shared" si="13"/>
        <v>76342.75</v>
      </c>
    </row>
    <row r="42" spans="1:40" x14ac:dyDescent="0.25">
      <c r="A42" s="82">
        <v>60656</v>
      </c>
      <c r="B42" s="82" t="s">
        <v>43</v>
      </c>
      <c r="C42" s="82" t="s">
        <v>20</v>
      </c>
      <c r="D42" s="83">
        <f>'landesw Umlage § 2 PLAN'!F42*'Umlage Gesamt § 2_mtlAuft PLAN'!$D$1</f>
        <v>394.27742316502565</v>
      </c>
      <c r="E42" s="83">
        <f>'landesw Umlage § 2 PLAN'!G42*'Umlage Gesamt § 2_mtlAuft PLAN'!$E$1</f>
        <v>30300.940618046861</v>
      </c>
      <c r="F42" s="83">
        <f>'landesw Umlage § 2 PLAN'!H42*'Umlage Gesamt § 2_mtlAuft PLAN'!$F$1</f>
        <v>1449.1856527309094</v>
      </c>
      <c r="G42" s="83">
        <f>'landesw Umlage § 2 PLAN'!I42*'Umlage Gesamt § 2_mtlAuft PLAN'!$G$1</f>
        <v>44444.01123569507</v>
      </c>
      <c r="H42" s="83">
        <f>'landesw Umlage § 2 PLAN'!J42*'Umlage Gesamt § 2_mtlAuft PLAN'!$H$1</f>
        <v>7556.6972523104396</v>
      </c>
      <c r="I42" s="83">
        <f>'landesw Umlage § 2 PLAN'!K42*'Umlage Gesamt § 2_mtlAuft PLAN'!$I$1</f>
        <v>12504.868972465518</v>
      </c>
      <c r="J42" s="83">
        <f>'landesw Umlage § 2 PLAN'!L42*'Umlage Gesamt § 2_mtlAuft PLAN'!$J$1</f>
        <v>216.24620821518968</v>
      </c>
      <c r="K42" s="83">
        <f>'landesw Umlage § 2 PLAN'!M42*'Umlage Gesamt § 2_mtlAuft PLAN'!$K$1</f>
        <v>138.30352685945698</v>
      </c>
      <c r="M42" s="83">
        <f>'bezirksw Umlage § 2 PLAN'!F42*'Umlage Gesamt § 2_mtlAuft PLAN'!$M$1</f>
        <v>1651.5445876017252</v>
      </c>
      <c r="N42" s="83">
        <f>'bezirksw Umlage § 2 PLAN'!G42*'Umlage Gesamt § 2_mtlAuft PLAN'!$N$1</f>
        <v>170614.02574591961</v>
      </c>
      <c r="O42" s="83">
        <f>'bezirksw Umlage § 2 PLAN'!H42*'Umlage Gesamt § 2_mtlAuft PLAN'!$O$1</f>
        <v>11962.943233706372</v>
      </c>
      <c r="P42" s="83">
        <f>'bezirksw Umlage § 2 PLAN'!I42*'Umlage Gesamt § 2_mtlAuft PLAN'!$P$1</f>
        <v>286391.11123659805</v>
      </c>
      <c r="Q42" s="83">
        <f>'bezirksw Umlage § 2 PLAN'!J42*'Umlage Gesamt § 2_mtlAuft PLAN'!$Q$1</f>
        <v>15221.166109195856</v>
      </c>
      <c r="R42" s="83">
        <f>'bezirksw Umlage § 2 PLAN'!K42*'Umlage Gesamt § 2_mtlAuft PLAN'!$R$1</f>
        <v>91041.581208892938</v>
      </c>
      <c r="S42" s="83">
        <f>'bezirksw Umlage § 2 PLAN'!L42*'Umlage Gesamt § 2_mtlAuft PLAN'!$S$1</f>
        <v>1154.0496083181572</v>
      </c>
      <c r="T42" s="83">
        <f>'bezirksw Umlage § 2 PLAN'!M42*'Umlage Gesamt § 2_mtlAuft PLAN'!$T$1</f>
        <v>819.08286927862332</v>
      </c>
      <c r="V42" s="83">
        <f t="shared" si="9"/>
        <v>2045.8220107667507</v>
      </c>
      <c r="W42" s="76">
        <f t="shared" si="10"/>
        <v>170.49</v>
      </c>
      <c r="X42" s="83">
        <f t="shared" si="2"/>
        <v>200914.96636396646</v>
      </c>
      <c r="Y42" s="76">
        <f t="shared" si="14"/>
        <v>16742.91</v>
      </c>
      <c r="Z42" s="83">
        <f t="shared" si="3"/>
        <v>13412.128886437282</v>
      </c>
      <c r="AA42" s="76">
        <f t="shared" si="15"/>
        <v>1117.68</v>
      </c>
      <c r="AB42" s="83">
        <f t="shared" si="4"/>
        <v>330835.12247229309</v>
      </c>
      <c r="AC42" s="76">
        <f t="shared" si="16"/>
        <v>27569.59</v>
      </c>
      <c r="AD42" s="83">
        <f t="shared" si="5"/>
        <v>22777.863361506294</v>
      </c>
      <c r="AE42" s="76">
        <f t="shared" si="17"/>
        <v>1898.16</v>
      </c>
      <c r="AF42" s="83">
        <f t="shared" si="6"/>
        <v>103546.45018135845</v>
      </c>
      <c r="AG42" s="76">
        <f t="shared" si="18"/>
        <v>8628.8700000000008</v>
      </c>
      <c r="AH42" s="83">
        <f t="shared" si="7"/>
        <v>1370.2958165333469</v>
      </c>
      <c r="AI42" s="76">
        <f t="shared" si="11"/>
        <v>114.19</v>
      </c>
      <c r="AJ42" s="83">
        <f t="shared" si="8"/>
        <v>957.38639613808027</v>
      </c>
      <c r="AK42" s="76">
        <f t="shared" si="12"/>
        <v>79.78</v>
      </c>
      <c r="AM42" s="83">
        <f t="shared" si="19"/>
        <v>675860.0354889998</v>
      </c>
      <c r="AN42" s="83">
        <f t="shared" si="13"/>
        <v>56321.67</v>
      </c>
    </row>
    <row r="43" spans="1:40" x14ac:dyDescent="0.25">
      <c r="A43" s="82">
        <v>60659</v>
      </c>
      <c r="B43" s="82" t="s">
        <v>44</v>
      </c>
      <c r="C43" s="82" t="s">
        <v>20</v>
      </c>
      <c r="D43" s="83">
        <f>'landesw Umlage § 2 PLAN'!F43*'Umlage Gesamt § 2_mtlAuft PLAN'!$D$1</f>
        <v>581.64592101561448</v>
      </c>
      <c r="E43" s="83">
        <f>'landesw Umlage § 2 PLAN'!G43*'Umlage Gesamt § 2_mtlAuft PLAN'!$E$1</f>
        <v>44700.552144084009</v>
      </c>
      <c r="F43" s="83">
        <f>'landesw Umlage § 2 PLAN'!H43*'Umlage Gesamt § 2_mtlAuft PLAN'!$F$1</f>
        <v>2137.8675881030122</v>
      </c>
      <c r="G43" s="83">
        <f>'landesw Umlage § 2 PLAN'!I43*'Umlage Gesamt § 2_mtlAuft PLAN'!$G$1</f>
        <v>65564.692092436439</v>
      </c>
      <c r="H43" s="83">
        <f>'landesw Umlage § 2 PLAN'!J43*'Umlage Gesamt § 2_mtlAuft PLAN'!$H$1</f>
        <v>11147.790552837709</v>
      </c>
      <c r="I43" s="83">
        <f>'landesw Umlage § 2 PLAN'!K43*'Umlage Gesamt § 2_mtlAuft PLAN'!$I$1</f>
        <v>18447.43219706239</v>
      </c>
      <c r="J43" s="83">
        <f>'landesw Umlage § 2 PLAN'!L43*'Umlage Gesamt § 2_mtlAuft PLAN'!$J$1</f>
        <v>319.01072076047677</v>
      </c>
      <c r="K43" s="83">
        <f>'landesw Umlage § 2 PLAN'!M43*'Umlage Gesamt § 2_mtlAuft PLAN'!$K$1</f>
        <v>204.02812216363384</v>
      </c>
      <c r="M43" s="83">
        <f>'bezirksw Umlage § 2 PLAN'!F43*'Umlage Gesamt § 2_mtlAuft PLAN'!$M$1</f>
        <v>2436.3915261561688</v>
      </c>
      <c r="N43" s="83">
        <f>'bezirksw Umlage § 2 PLAN'!G43*'Umlage Gesamt § 2_mtlAuft PLAN'!$N$1</f>
        <v>251693.21475866332</v>
      </c>
      <c r="O43" s="83">
        <f>'bezirksw Umlage § 2 PLAN'!H43*'Umlage Gesamt § 2_mtlAuft PLAN'!$O$1</f>
        <v>17647.972535100715</v>
      </c>
      <c r="P43" s="83">
        <f>'bezirksw Umlage § 2 PLAN'!I43*'Umlage Gesamt § 2_mtlAuft PLAN'!$P$1</f>
        <v>422489.8811824047</v>
      </c>
      <c r="Q43" s="83">
        <f>'bezirksw Umlage § 2 PLAN'!J43*'Umlage Gesamt § 2_mtlAuft PLAN'!$Q$1</f>
        <v>22454.56792693225</v>
      </c>
      <c r="R43" s="83">
        <f>'bezirksw Umlage § 2 PLAN'!K43*'Umlage Gesamt § 2_mtlAuft PLAN'!$R$1</f>
        <v>134306.35700081766</v>
      </c>
      <c r="S43" s="83">
        <f>'bezirksw Umlage § 2 PLAN'!L43*'Umlage Gesamt § 2_mtlAuft PLAN'!$S$1</f>
        <v>1702.4770070260179</v>
      </c>
      <c r="T43" s="83">
        <f>'bezirksw Umlage § 2 PLAN'!M43*'Umlage Gesamt § 2_mtlAuft PLAN'!$T$1</f>
        <v>1208.3273905599001</v>
      </c>
      <c r="V43" s="83">
        <f t="shared" si="9"/>
        <v>3018.0374471717832</v>
      </c>
      <c r="W43" s="76">
        <f t="shared" si="10"/>
        <v>251.5</v>
      </c>
      <c r="X43" s="83">
        <f t="shared" si="2"/>
        <v>296393.76690274733</v>
      </c>
      <c r="Y43" s="76">
        <f t="shared" si="14"/>
        <v>24699.48</v>
      </c>
      <c r="Z43" s="83">
        <f t="shared" si="3"/>
        <v>19785.840123203729</v>
      </c>
      <c r="AA43" s="76">
        <f t="shared" si="15"/>
        <v>1648.82</v>
      </c>
      <c r="AB43" s="83">
        <f t="shared" si="4"/>
        <v>488054.57327484112</v>
      </c>
      <c r="AC43" s="76">
        <f t="shared" si="16"/>
        <v>40671.21</v>
      </c>
      <c r="AD43" s="83">
        <f t="shared" si="5"/>
        <v>33602.358479769959</v>
      </c>
      <c r="AE43" s="76">
        <f t="shared" si="17"/>
        <v>2800.2</v>
      </c>
      <c r="AF43" s="83">
        <f t="shared" si="6"/>
        <v>152753.78919788005</v>
      </c>
      <c r="AG43" s="76">
        <f t="shared" si="18"/>
        <v>12729.48</v>
      </c>
      <c r="AH43" s="83">
        <f t="shared" si="7"/>
        <v>2021.4877277864946</v>
      </c>
      <c r="AI43" s="76">
        <f t="shared" si="11"/>
        <v>168.46</v>
      </c>
      <c r="AJ43" s="83">
        <f t="shared" si="8"/>
        <v>1412.355512723534</v>
      </c>
      <c r="AK43" s="76">
        <f t="shared" si="12"/>
        <v>117.7</v>
      </c>
      <c r="AM43" s="83">
        <f t="shared" si="19"/>
        <v>997042.20866612403</v>
      </c>
      <c r="AN43" s="83">
        <f t="shared" si="13"/>
        <v>83086.850000000006</v>
      </c>
    </row>
    <row r="44" spans="1:40" x14ac:dyDescent="0.25">
      <c r="A44" s="82">
        <v>60660</v>
      </c>
      <c r="B44" s="82" t="s">
        <v>45</v>
      </c>
      <c r="C44" s="82" t="s">
        <v>20</v>
      </c>
      <c r="D44" s="83">
        <f>'landesw Umlage § 2 PLAN'!F44*'Umlage Gesamt § 2_mtlAuft PLAN'!$D$1</f>
        <v>676.19462421804178</v>
      </c>
      <c r="E44" s="83">
        <f>'landesw Umlage § 2 PLAN'!G44*'Umlage Gesamt § 2_mtlAuft PLAN'!$E$1</f>
        <v>51966.792798322465</v>
      </c>
      <c r="F44" s="83">
        <f>'landesw Umlage § 2 PLAN'!H44*'Umlage Gesamt § 2_mtlAuft PLAN'!$F$1</f>
        <v>2485.3858991068896</v>
      </c>
      <c r="G44" s="83">
        <f>'landesw Umlage § 2 PLAN'!I44*'Umlage Gesamt § 2_mtlAuft PLAN'!$G$1</f>
        <v>76222.476131189964</v>
      </c>
      <c r="H44" s="83">
        <f>'landesw Umlage § 2 PLAN'!J44*'Umlage Gesamt § 2_mtlAuft PLAN'!$H$1</f>
        <v>12959.905281507456</v>
      </c>
      <c r="I44" s="83">
        <f>'landesw Umlage § 2 PLAN'!K44*'Umlage Gesamt § 2_mtlAuft PLAN'!$I$1</f>
        <v>21446.13076715024</v>
      </c>
      <c r="J44" s="83">
        <f>'landesw Umlage § 2 PLAN'!L44*'Umlage Gesamt § 2_mtlAuft PLAN'!$J$1</f>
        <v>370.86709740781686</v>
      </c>
      <c r="K44" s="83">
        <f>'landesw Umlage § 2 PLAN'!M44*'Umlage Gesamt § 2_mtlAuft PLAN'!$K$1</f>
        <v>237.19365065855499</v>
      </c>
      <c r="M44" s="83">
        <f>'bezirksw Umlage § 2 PLAN'!F44*'Umlage Gesamt § 2_mtlAuft PLAN'!$M$1</f>
        <v>2832.4360112429381</v>
      </c>
      <c r="N44" s="83">
        <f>'bezirksw Umlage § 2 PLAN'!G44*'Umlage Gesamt § 2_mtlAuft PLAN'!$N$1</f>
        <v>292606.88096082484</v>
      </c>
      <c r="O44" s="83">
        <f>'bezirksw Umlage § 2 PLAN'!H44*'Umlage Gesamt § 2_mtlAuft PLAN'!$O$1</f>
        <v>20516.7159699937</v>
      </c>
      <c r="P44" s="83">
        <f>'bezirksw Umlage § 2 PLAN'!I44*'Umlage Gesamt § 2_mtlAuft PLAN'!$P$1</f>
        <v>491167.17941256211</v>
      </c>
      <c r="Q44" s="83">
        <f>'bezirksw Umlage § 2 PLAN'!J44*'Umlage Gesamt § 2_mtlAuft PLAN'!$Q$1</f>
        <v>26104.641282136385</v>
      </c>
      <c r="R44" s="83">
        <f>'bezirksw Umlage § 2 PLAN'!K44*'Umlage Gesamt § 2_mtlAuft PLAN'!$R$1</f>
        <v>156138.35380068634</v>
      </c>
      <c r="S44" s="83">
        <f>'bezirksw Umlage § 2 PLAN'!L44*'Umlage Gesamt § 2_mtlAuft PLAN'!$S$1</f>
        <v>1979.220963151756</v>
      </c>
      <c r="T44" s="83">
        <f>'bezirksw Umlage § 2 PLAN'!M44*'Umlage Gesamt § 2_mtlAuft PLAN'!$T$1</f>
        <v>1404.7454925246254</v>
      </c>
      <c r="V44" s="83">
        <f t="shared" si="9"/>
        <v>3508.6306354609796</v>
      </c>
      <c r="W44" s="76">
        <f t="shared" si="10"/>
        <v>292.39</v>
      </c>
      <c r="X44" s="83">
        <f t="shared" si="2"/>
        <v>344573.67375914729</v>
      </c>
      <c r="Y44" s="76">
        <f t="shared" si="14"/>
        <v>28714.47</v>
      </c>
      <c r="Z44" s="83">
        <f t="shared" si="3"/>
        <v>23002.101869100588</v>
      </c>
      <c r="AA44" s="76">
        <f t="shared" si="15"/>
        <v>1916.84</v>
      </c>
      <c r="AB44" s="83">
        <f t="shared" si="4"/>
        <v>567389.65554375201</v>
      </c>
      <c r="AC44" s="76">
        <f t="shared" si="16"/>
        <v>47282.47</v>
      </c>
      <c r="AD44" s="83">
        <f t="shared" si="5"/>
        <v>39064.546563643838</v>
      </c>
      <c r="AE44" s="76">
        <f t="shared" si="17"/>
        <v>3255.38</v>
      </c>
      <c r="AF44" s="83">
        <f t="shared" si="6"/>
        <v>177584.48456783657</v>
      </c>
      <c r="AG44" s="76">
        <f t="shared" si="18"/>
        <v>14798.71</v>
      </c>
      <c r="AH44" s="83">
        <f t="shared" si="7"/>
        <v>2350.088060559573</v>
      </c>
      <c r="AI44" s="76">
        <f t="shared" si="11"/>
        <v>195.84</v>
      </c>
      <c r="AJ44" s="83">
        <f t="shared" si="8"/>
        <v>1641.9391431831805</v>
      </c>
      <c r="AK44" s="76">
        <f t="shared" si="12"/>
        <v>136.83000000000001</v>
      </c>
      <c r="AM44" s="83">
        <f t="shared" si="19"/>
        <v>1159115.1201426839</v>
      </c>
      <c r="AN44" s="83">
        <f t="shared" si="13"/>
        <v>96592.93</v>
      </c>
    </row>
    <row r="45" spans="1:40" x14ac:dyDescent="0.25">
      <c r="A45" s="82">
        <v>60661</v>
      </c>
      <c r="B45" s="82" t="s">
        <v>46</v>
      </c>
      <c r="C45" s="82" t="s">
        <v>20</v>
      </c>
      <c r="D45" s="83">
        <f>'landesw Umlage § 2 PLAN'!F45*'Umlage Gesamt § 2_mtlAuft PLAN'!$D$1</f>
        <v>922.85363660575274</v>
      </c>
      <c r="E45" s="83">
        <f>'landesw Umlage § 2 PLAN'!G45*'Umlage Gesamt § 2_mtlAuft PLAN'!$E$1</f>
        <v>70922.988735866311</v>
      </c>
      <c r="F45" s="83">
        <f>'landesw Umlage § 2 PLAN'!H45*'Umlage Gesamt § 2_mtlAuft PLAN'!$F$1</f>
        <v>3391.9929754127347</v>
      </c>
      <c r="G45" s="83">
        <f>'landesw Umlage § 2 PLAN'!I45*'Umlage Gesamt § 2_mtlAuft PLAN'!$G$1</f>
        <v>104026.54320138712</v>
      </c>
      <c r="H45" s="83">
        <f>'landesw Umlage § 2 PLAN'!J45*'Umlage Gesamt § 2_mtlAuft PLAN'!$H$1</f>
        <v>17687.356998639309</v>
      </c>
      <c r="I45" s="83">
        <f>'landesw Umlage § 2 PLAN'!K45*'Umlage Gesamt § 2_mtlAuft PLAN'!$I$1</f>
        <v>29269.146870953566</v>
      </c>
      <c r="J45" s="83">
        <f>'landesw Umlage § 2 PLAN'!L45*'Umlage Gesamt § 2_mtlAuft PLAN'!$J$1</f>
        <v>506.15020776897194</v>
      </c>
      <c r="K45" s="83">
        <f>'landesw Umlage § 2 PLAN'!M45*'Umlage Gesamt § 2_mtlAuft PLAN'!$K$1</f>
        <v>323.71600608800219</v>
      </c>
      <c r="M45" s="83">
        <f>'bezirksw Umlage § 2 PLAN'!F45*'Umlage Gesamt § 2_mtlAuft PLAN'!$M$1</f>
        <v>3865.6383529392974</v>
      </c>
      <c r="N45" s="83">
        <f>'bezirksw Umlage § 2 PLAN'!G45*'Umlage Gesamt § 2_mtlAuft PLAN'!$N$1</f>
        <v>399342.60717146791</v>
      </c>
      <c r="O45" s="83">
        <f>'bezirksw Umlage § 2 PLAN'!H45*'Umlage Gesamt § 2_mtlAuft PLAN'!$O$1</f>
        <v>28000.704628510455</v>
      </c>
      <c r="P45" s="83">
        <f>'bezirksw Umlage § 2 PLAN'!I45*'Umlage Gesamt § 2_mtlAuft PLAN'!$P$1</f>
        <v>670332.77324031596</v>
      </c>
      <c r="Q45" s="83">
        <f>'bezirksw Umlage § 2 PLAN'!J45*'Umlage Gesamt § 2_mtlAuft PLAN'!$Q$1</f>
        <v>35626.966374314237</v>
      </c>
      <c r="R45" s="83">
        <f>'bezirksw Umlage § 2 PLAN'!K45*'Umlage Gesamt § 2_mtlAuft PLAN'!$R$1</f>
        <v>213093.74913358627</v>
      </c>
      <c r="S45" s="83">
        <f>'bezirksw Umlage § 2 PLAN'!L45*'Umlage Gesamt § 2_mtlAuft PLAN'!$S$1</f>
        <v>2701.1916363623236</v>
      </c>
      <c r="T45" s="83">
        <f>'bezirksw Umlage § 2 PLAN'!M45*'Umlage Gesamt § 2_mtlAuft PLAN'!$T$1</f>
        <v>1917.1617754001377</v>
      </c>
      <c r="V45" s="83">
        <f t="shared" si="9"/>
        <v>4788.4919895450503</v>
      </c>
      <c r="W45" s="76">
        <f t="shared" si="10"/>
        <v>399.04</v>
      </c>
      <c r="X45" s="83">
        <f t="shared" si="2"/>
        <v>470265.59590733424</v>
      </c>
      <c r="Y45" s="76">
        <f t="shared" si="14"/>
        <v>39188.800000000003</v>
      </c>
      <c r="Z45" s="83">
        <f t="shared" si="3"/>
        <v>31392.697603923189</v>
      </c>
      <c r="AA45" s="76">
        <f t="shared" si="15"/>
        <v>2616.06</v>
      </c>
      <c r="AB45" s="83">
        <f t="shared" si="4"/>
        <v>774359.31644170312</v>
      </c>
      <c r="AC45" s="76">
        <f t="shared" si="16"/>
        <v>64529.94</v>
      </c>
      <c r="AD45" s="83">
        <f t="shared" si="5"/>
        <v>53314.323372953542</v>
      </c>
      <c r="AE45" s="76">
        <f t="shared" si="17"/>
        <v>4442.8599999999997</v>
      </c>
      <c r="AF45" s="83">
        <f t="shared" si="6"/>
        <v>242362.89600453983</v>
      </c>
      <c r="AG45" s="76">
        <f t="shared" si="18"/>
        <v>20196.91</v>
      </c>
      <c r="AH45" s="83">
        <f t="shared" si="7"/>
        <v>3207.3418441312956</v>
      </c>
      <c r="AI45" s="76">
        <f t="shared" si="11"/>
        <v>267.27999999999997</v>
      </c>
      <c r="AJ45" s="83">
        <f t="shared" si="8"/>
        <v>2240.87778148814</v>
      </c>
      <c r="AK45" s="76">
        <f t="shared" si="12"/>
        <v>186.74</v>
      </c>
      <c r="AM45" s="83">
        <f t="shared" si="19"/>
        <v>1581931.5409456186</v>
      </c>
      <c r="AN45" s="83">
        <f t="shared" si="13"/>
        <v>131827.63</v>
      </c>
    </row>
    <row r="46" spans="1:40" x14ac:dyDescent="0.25">
      <c r="A46" s="82">
        <v>60662</v>
      </c>
      <c r="B46" s="82" t="s">
        <v>47</v>
      </c>
      <c r="C46" s="82" t="s">
        <v>20</v>
      </c>
      <c r="D46" s="83">
        <f>'landesw Umlage § 2 PLAN'!F46*'Umlage Gesamt § 2_mtlAuft PLAN'!$D$1</f>
        <v>717.98419783870008</v>
      </c>
      <c r="E46" s="83">
        <f>'landesw Umlage § 2 PLAN'!G46*'Umlage Gesamt § 2_mtlAuft PLAN'!$E$1</f>
        <v>55178.397912732144</v>
      </c>
      <c r="F46" s="83">
        <f>'landesw Umlage § 2 PLAN'!H46*'Umlage Gesamt § 2_mtlAuft PLAN'!$F$1</f>
        <v>2638.9854890571673</v>
      </c>
      <c r="G46" s="83">
        <f>'landesw Umlage § 2 PLAN'!I46*'Umlage Gesamt § 2_mtlAuft PLAN'!$G$1</f>
        <v>80933.10922963667</v>
      </c>
      <c r="H46" s="83">
        <f>'landesw Umlage § 2 PLAN'!J46*'Umlage Gesamt § 2_mtlAuft PLAN'!$H$1</f>
        <v>13760.841722705305</v>
      </c>
      <c r="I46" s="83">
        <f>'landesw Umlage § 2 PLAN'!K46*'Umlage Gesamt § 2_mtlAuft PLAN'!$I$1</f>
        <v>22771.525303683997</v>
      </c>
      <c r="J46" s="83">
        <f>'landesw Umlage § 2 PLAN'!L46*'Umlage Gesamt § 2_mtlAuft PLAN'!$J$1</f>
        <v>393.78709309474846</v>
      </c>
      <c r="K46" s="83">
        <f>'landesw Umlage § 2 PLAN'!M46*'Umlage Gesamt § 2_mtlAuft PLAN'!$K$1</f>
        <v>251.85247989431087</v>
      </c>
      <c r="M46" s="83">
        <f>'bezirksw Umlage § 2 PLAN'!F46*'Umlage Gesamt § 2_mtlAuft PLAN'!$M$1</f>
        <v>3007.4836809201711</v>
      </c>
      <c r="N46" s="83">
        <f>'bezirksw Umlage § 2 PLAN'!G46*'Umlage Gesamt § 2_mtlAuft PLAN'!$N$1</f>
        <v>310690.30895016162</v>
      </c>
      <c r="O46" s="83">
        <f>'bezirksw Umlage § 2 PLAN'!H46*'Umlage Gesamt § 2_mtlAuft PLAN'!$O$1</f>
        <v>21784.671646916857</v>
      </c>
      <c r="P46" s="83">
        <f>'bezirksw Umlage § 2 PLAN'!I46*'Umlage Gesamt § 2_mtlAuft PLAN'!$P$1</f>
        <v>521521.85285861098</v>
      </c>
      <c r="Q46" s="83">
        <f>'bezirksw Umlage § 2 PLAN'!J46*'Umlage Gesamt § 2_mtlAuft PLAN'!$Q$1</f>
        <v>27717.936906842428</v>
      </c>
      <c r="R46" s="83">
        <f>'bezirksw Umlage § 2 PLAN'!K46*'Umlage Gesamt § 2_mtlAuft PLAN'!$R$1</f>
        <v>165787.87628647612</v>
      </c>
      <c r="S46" s="83">
        <f>'bezirksw Umlage § 2 PLAN'!L46*'Umlage Gesamt § 2_mtlAuft PLAN'!$S$1</f>
        <v>2101.5390017590998</v>
      </c>
      <c r="T46" s="83">
        <f>'bezirksw Umlage § 2 PLAN'!M46*'Umlage Gesamt § 2_mtlAuft PLAN'!$T$1</f>
        <v>1491.5603133996528</v>
      </c>
      <c r="V46" s="83">
        <f t="shared" si="9"/>
        <v>3725.4678787588709</v>
      </c>
      <c r="W46" s="76">
        <f t="shared" si="10"/>
        <v>310.45999999999998</v>
      </c>
      <c r="X46" s="83">
        <f t="shared" si="2"/>
        <v>365868.70686289377</v>
      </c>
      <c r="Y46" s="76">
        <f t="shared" si="14"/>
        <v>30489.06</v>
      </c>
      <c r="Z46" s="83">
        <f t="shared" si="3"/>
        <v>24423.657135974023</v>
      </c>
      <c r="AA46" s="76">
        <f t="shared" si="15"/>
        <v>2035.3</v>
      </c>
      <c r="AB46" s="83">
        <f t="shared" si="4"/>
        <v>602454.96208824764</v>
      </c>
      <c r="AC46" s="76">
        <f t="shared" si="16"/>
        <v>50204.58</v>
      </c>
      <c r="AD46" s="83">
        <f t="shared" si="5"/>
        <v>41478.778629547734</v>
      </c>
      <c r="AE46" s="76">
        <f t="shared" si="17"/>
        <v>3456.56</v>
      </c>
      <c r="AF46" s="83">
        <f t="shared" si="6"/>
        <v>188559.40159016012</v>
      </c>
      <c r="AG46" s="76">
        <f t="shared" si="18"/>
        <v>15713.28</v>
      </c>
      <c r="AH46" s="83">
        <f t="shared" si="7"/>
        <v>2495.3260948538482</v>
      </c>
      <c r="AI46" s="76">
        <f t="shared" si="11"/>
        <v>207.94</v>
      </c>
      <c r="AJ46" s="83">
        <f t="shared" si="8"/>
        <v>1743.4127932939637</v>
      </c>
      <c r="AK46" s="76">
        <f t="shared" si="12"/>
        <v>145.28</v>
      </c>
      <c r="AM46" s="83">
        <f t="shared" si="19"/>
        <v>1230749.71307373</v>
      </c>
      <c r="AN46" s="83">
        <f t="shared" si="13"/>
        <v>102562.48</v>
      </c>
    </row>
    <row r="47" spans="1:40" x14ac:dyDescent="0.25">
      <c r="A47" s="82">
        <v>60663</v>
      </c>
      <c r="B47" s="82" t="s">
        <v>48</v>
      </c>
      <c r="C47" s="82" t="s">
        <v>20</v>
      </c>
      <c r="D47" s="83">
        <f>'landesw Umlage § 2 PLAN'!F47*'Umlage Gesamt § 2_mtlAuft PLAN'!$D$1</f>
        <v>1102.0658601373318</v>
      </c>
      <c r="E47" s="83">
        <f>'landesw Umlage § 2 PLAN'!G47*'Umlage Gesamt § 2_mtlAuft PLAN'!$E$1</f>
        <v>84695.77567270711</v>
      </c>
      <c r="F47" s="83">
        <f>'landesw Umlage § 2 PLAN'!H47*'Umlage Gesamt § 2_mtlAuft PLAN'!$F$1</f>
        <v>4050.6961318125018</v>
      </c>
      <c r="G47" s="83">
        <f>'landesw Umlage § 2 PLAN'!I47*'Umlage Gesamt § 2_mtlAuft PLAN'!$G$1</f>
        <v>124227.82688705649</v>
      </c>
      <c r="H47" s="83">
        <f>'landesw Umlage § 2 PLAN'!J47*'Umlage Gesamt § 2_mtlAuft PLAN'!$H$1</f>
        <v>21122.127638739345</v>
      </c>
      <c r="I47" s="83">
        <f>'landesw Umlage § 2 PLAN'!K47*'Umlage Gesamt § 2_mtlAuft PLAN'!$I$1</f>
        <v>34953.026398056521</v>
      </c>
      <c r="J47" s="83">
        <f>'landesw Umlage § 2 PLAN'!L47*'Umlage Gesamt § 2_mtlAuft PLAN'!$J$1</f>
        <v>604.44131328909805</v>
      </c>
      <c r="K47" s="83">
        <f>'landesw Umlage § 2 PLAN'!M47*'Umlage Gesamt § 2_mtlAuft PLAN'!$K$1</f>
        <v>386.57956639987083</v>
      </c>
      <c r="M47" s="83">
        <f>'bezirksw Umlage § 2 PLAN'!F47*'Umlage Gesamt § 2_mtlAuft PLAN'!$M$1</f>
        <v>4616.3203864925299</v>
      </c>
      <c r="N47" s="83">
        <f>'bezirksw Umlage § 2 PLAN'!G47*'Umlage Gesamt § 2_mtlAuft PLAN'!$N$1</f>
        <v>476892.36559829675</v>
      </c>
      <c r="O47" s="83">
        <f>'bezirksw Umlage § 2 PLAN'!H47*'Umlage Gesamt § 2_mtlAuft PLAN'!$O$1</f>
        <v>33438.260853983804</v>
      </c>
      <c r="P47" s="83">
        <f>'bezirksw Umlage § 2 PLAN'!I47*'Umlage Gesamt § 2_mtlAuft PLAN'!$P$1</f>
        <v>800507.07394560485</v>
      </c>
      <c r="Q47" s="83">
        <f>'bezirksw Umlage § 2 PLAN'!J47*'Umlage Gesamt § 2_mtlAuft PLAN'!$Q$1</f>
        <v>42545.493439027159</v>
      </c>
      <c r="R47" s="83">
        <f>'bezirksw Umlage § 2 PLAN'!K47*'Umlage Gesamt § 2_mtlAuft PLAN'!$R$1</f>
        <v>254475.18069338298</v>
      </c>
      <c r="S47" s="83">
        <f>'bezirksw Umlage § 2 PLAN'!L47*'Umlage Gesamt § 2_mtlAuft PLAN'!$S$1</f>
        <v>3225.7456286051911</v>
      </c>
      <c r="T47" s="83">
        <f>'bezirksw Umlage § 2 PLAN'!M47*'Umlage Gesamt § 2_mtlAuft PLAN'!$T$1</f>
        <v>2289.4622258842337</v>
      </c>
      <c r="V47" s="83">
        <f t="shared" si="9"/>
        <v>5718.3862466298615</v>
      </c>
      <c r="W47" s="76">
        <f t="shared" si="10"/>
        <v>476.53</v>
      </c>
      <c r="X47" s="83">
        <f t="shared" si="2"/>
        <v>561588.14127100387</v>
      </c>
      <c r="Y47" s="76">
        <f t="shared" si="14"/>
        <v>46799.01</v>
      </c>
      <c r="Z47" s="83">
        <f t="shared" si="3"/>
        <v>37488.956985796307</v>
      </c>
      <c r="AA47" s="76">
        <f t="shared" si="15"/>
        <v>3124.08</v>
      </c>
      <c r="AB47" s="83">
        <f t="shared" si="4"/>
        <v>924734.90083266131</v>
      </c>
      <c r="AC47" s="76">
        <f t="shared" si="16"/>
        <v>77061.240000000005</v>
      </c>
      <c r="AD47" s="83">
        <f t="shared" si="5"/>
        <v>63667.621077766504</v>
      </c>
      <c r="AE47" s="76">
        <f t="shared" si="17"/>
        <v>5305.64</v>
      </c>
      <c r="AF47" s="83">
        <f t="shared" si="6"/>
        <v>289428.20709143952</v>
      </c>
      <c r="AG47" s="76">
        <f t="shared" si="18"/>
        <v>24119.02</v>
      </c>
      <c r="AH47" s="83">
        <f t="shared" si="7"/>
        <v>3830.1869418942892</v>
      </c>
      <c r="AI47" s="76">
        <f t="shared" si="11"/>
        <v>319.18</v>
      </c>
      <c r="AJ47" s="83">
        <f t="shared" si="8"/>
        <v>2676.0417922841043</v>
      </c>
      <c r="AK47" s="76">
        <f t="shared" si="12"/>
        <v>223</v>
      </c>
      <c r="AM47" s="83">
        <f t="shared" si="19"/>
        <v>1889132.4422394754</v>
      </c>
      <c r="AN47" s="83">
        <f t="shared" si="13"/>
        <v>157427.70000000001</v>
      </c>
    </row>
    <row r="48" spans="1:40" x14ac:dyDescent="0.25">
      <c r="A48" s="82">
        <v>60664</v>
      </c>
      <c r="B48" s="82" t="s">
        <v>49</v>
      </c>
      <c r="C48" s="82" t="s">
        <v>20</v>
      </c>
      <c r="D48" s="83">
        <f>'landesw Umlage § 2 PLAN'!F48*'Umlage Gesamt § 2_mtlAuft PLAN'!$D$1</f>
        <v>1942.3896870203798</v>
      </c>
      <c r="E48" s="83">
        <f>'landesw Umlage § 2 PLAN'!G48*'Umlage Gesamt § 2_mtlAuft PLAN'!$E$1</f>
        <v>149276.19768600535</v>
      </c>
      <c r="F48" s="83">
        <f>'landesw Umlage § 2 PLAN'!H48*'Umlage Gesamt § 2_mtlAuft PLAN'!$F$1</f>
        <v>7139.3468178984231</v>
      </c>
      <c r="G48" s="83">
        <f>'landesw Umlage § 2 PLAN'!I48*'Umlage Gesamt § 2_mtlAuft PLAN'!$G$1</f>
        <v>218951.38803800946</v>
      </c>
      <c r="H48" s="83">
        <f>'landesw Umlage § 2 PLAN'!J48*'Umlage Gesamt § 2_mtlAuft PLAN'!$H$1</f>
        <v>37227.723294416253</v>
      </c>
      <c r="I48" s="83">
        <f>'landesw Umlage § 2 PLAN'!K48*'Umlage Gesamt § 2_mtlAuft PLAN'!$I$1</f>
        <v>61604.664894778434</v>
      </c>
      <c r="J48" s="83">
        <f>'landesw Umlage § 2 PLAN'!L48*'Umlage Gesamt § 2_mtlAuft PLAN'!$J$1</f>
        <v>1065.3270515026165</v>
      </c>
      <c r="K48" s="83">
        <f>'landesw Umlage § 2 PLAN'!M48*'Umlage Gesamt § 2_mtlAuft PLAN'!$K$1</f>
        <v>681.34599768324995</v>
      </c>
      <c r="M48" s="83">
        <f>'bezirksw Umlage § 2 PLAN'!F48*'Umlage Gesamt § 2_mtlAuft PLAN'!$M$1</f>
        <v>8136.2588526130903</v>
      </c>
      <c r="N48" s="83">
        <f>'bezirksw Umlage § 2 PLAN'!G48*'Umlage Gesamt § 2_mtlAuft PLAN'!$N$1</f>
        <v>840522.19224126404</v>
      </c>
      <c r="O48" s="83">
        <f>'bezirksw Umlage § 2 PLAN'!H48*'Umlage Gesamt § 2_mtlAuft PLAN'!$O$1</f>
        <v>58934.892535897816</v>
      </c>
      <c r="P48" s="83">
        <f>'bezirksw Umlage § 2 PLAN'!I48*'Umlage Gesamt § 2_mtlAuft PLAN'!$P$1</f>
        <v>1410892.7071064913</v>
      </c>
      <c r="Q48" s="83">
        <f>'bezirksw Umlage § 2 PLAN'!J48*'Umlage Gesamt § 2_mtlAuft PLAN'!$Q$1</f>
        <v>74986.378468217488</v>
      </c>
      <c r="R48" s="83">
        <f>'bezirksw Umlage § 2 PLAN'!K48*'Umlage Gesamt § 2_mtlAuft PLAN'!$R$1</f>
        <v>448512.1846709596</v>
      </c>
      <c r="S48" s="83">
        <f>'bezirksw Umlage § 2 PLAN'!L48*'Umlage Gesamt § 2_mtlAuft PLAN'!$S$1</f>
        <v>5685.3725975805246</v>
      </c>
      <c r="T48" s="83">
        <f>'bezirksw Umlage § 2 PLAN'!M48*'Umlage Gesamt § 2_mtlAuft PLAN'!$T$1</f>
        <v>4035.1742824390749</v>
      </c>
      <c r="V48" s="83">
        <f t="shared" si="9"/>
        <v>10078.64853963347</v>
      </c>
      <c r="W48" s="76">
        <f t="shared" si="10"/>
        <v>839.89</v>
      </c>
      <c r="X48" s="83">
        <f t="shared" si="2"/>
        <v>989798.38992726943</v>
      </c>
      <c r="Y48" s="76">
        <f t="shared" si="14"/>
        <v>82483.199999999997</v>
      </c>
      <c r="Z48" s="83">
        <f t="shared" si="3"/>
        <v>66074.239353796234</v>
      </c>
      <c r="AA48" s="76">
        <f t="shared" si="15"/>
        <v>5506.19</v>
      </c>
      <c r="AB48" s="83">
        <f t="shared" si="4"/>
        <v>1629844.0951445007</v>
      </c>
      <c r="AC48" s="76">
        <f t="shared" si="16"/>
        <v>135820.34</v>
      </c>
      <c r="AD48" s="83">
        <f t="shared" si="5"/>
        <v>112214.10176263374</v>
      </c>
      <c r="AE48" s="76">
        <f t="shared" si="17"/>
        <v>9351.18</v>
      </c>
      <c r="AF48" s="83">
        <f t="shared" si="6"/>
        <v>510116.84956573806</v>
      </c>
      <c r="AG48" s="76">
        <f t="shared" si="18"/>
        <v>42509.74</v>
      </c>
      <c r="AH48" s="83">
        <f t="shared" si="7"/>
        <v>6750.6996490831407</v>
      </c>
      <c r="AI48" s="76">
        <f t="shared" si="11"/>
        <v>562.55999999999995</v>
      </c>
      <c r="AJ48" s="83">
        <f t="shared" si="8"/>
        <v>4716.5202801223249</v>
      </c>
      <c r="AK48" s="76">
        <f t="shared" si="12"/>
        <v>393.04</v>
      </c>
      <c r="AM48" s="83">
        <f t="shared" si="19"/>
        <v>3329593.5442227768</v>
      </c>
      <c r="AN48" s="83">
        <f t="shared" si="13"/>
        <v>277466.13</v>
      </c>
    </row>
    <row r="49" spans="1:40" x14ac:dyDescent="0.25">
      <c r="A49" s="82">
        <v>60665</v>
      </c>
      <c r="B49" s="82" t="s">
        <v>50</v>
      </c>
      <c r="C49" s="82" t="s">
        <v>20</v>
      </c>
      <c r="D49" s="83">
        <f>'landesw Umlage § 2 PLAN'!F49*'Umlage Gesamt § 2_mtlAuft PLAN'!$D$1</f>
        <v>914.71757856653244</v>
      </c>
      <c r="E49" s="83">
        <f>'landesw Umlage § 2 PLAN'!G49*'Umlage Gesamt § 2_mtlAuft PLAN'!$E$1</f>
        <v>70297.717804722444</v>
      </c>
      <c r="F49" s="83">
        <f>'landesw Umlage § 2 PLAN'!H49*'Umlage Gesamt § 2_mtlAuft PLAN'!$F$1</f>
        <v>3362.0885023501492</v>
      </c>
      <c r="G49" s="83">
        <f>'landesw Umlage § 2 PLAN'!I49*'Umlage Gesamt § 2_mtlAuft PLAN'!$G$1</f>
        <v>103109.42486372864</v>
      </c>
      <c r="H49" s="83">
        <f>'landesw Umlage § 2 PLAN'!J49*'Umlage Gesamt § 2_mtlAuft PLAN'!$H$1</f>
        <v>17531.421802208137</v>
      </c>
      <c r="I49" s="83">
        <f>'landesw Umlage § 2 PLAN'!K49*'Umlage Gesamt § 2_mtlAuft PLAN'!$I$1</f>
        <v>29011.104351257374</v>
      </c>
      <c r="J49" s="83">
        <f>'landesw Umlage § 2 PLAN'!L49*'Umlage Gesamt § 2_mtlAuft PLAN'!$J$1</f>
        <v>501.68788860629519</v>
      </c>
      <c r="K49" s="83">
        <f>'landesw Umlage § 2 PLAN'!M49*'Umlage Gesamt § 2_mtlAuft PLAN'!$K$1</f>
        <v>320.86206250552516</v>
      </c>
      <c r="M49" s="83">
        <f>'bezirksw Umlage § 2 PLAN'!F49*'Umlage Gesamt § 2_mtlAuft PLAN'!$M$1</f>
        <v>3831.5581296507744</v>
      </c>
      <c r="N49" s="83">
        <f>'bezirksw Umlage § 2 PLAN'!G49*'Umlage Gesamt § 2_mtlAuft PLAN'!$N$1</f>
        <v>395821.92469203303</v>
      </c>
      <c r="O49" s="83">
        <f>'bezirksw Umlage § 2 PLAN'!H49*'Umlage Gesamt § 2_mtlAuft PLAN'!$O$1</f>
        <v>27753.844943550521</v>
      </c>
      <c r="P49" s="83">
        <f>'bezirksw Umlage § 2 PLAN'!I49*'Umlage Gesamt § 2_mtlAuft PLAN'!$P$1</f>
        <v>664422.98848968744</v>
      </c>
      <c r="Q49" s="83">
        <f>'bezirksw Umlage § 2 PLAN'!J49*'Umlage Gesamt § 2_mtlAuft PLAN'!$Q$1</f>
        <v>35312.872075191262</v>
      </c>
      <c r="R49" s="83">
        <f>'bezirksw Umlage § 2 PLAN'!K49*'Umlage Gesamt § 2_mtlAuft PLAN'!$R$1</f>
        <v>211215.07299039784</v>
      </c>
      <c r="S49" s="83">
        <f>'bezirksw Umlage § 2 PLAN'!L49*'Umlage Gesamt § 2_mtlAuft PLAN'!$S$1</f>
        <v>2677.3774029272886</v>
      </c>
      <c r="T49" s="83">
        <f>'bezirksw Umlage § 2 PLAN'!M49*'Umlage Gesamt § 2_mtlAuft PLAN'!$T$1</f>
        <v>1900.2597024640652</v>
      </c>
      <c r="V49" s="83">
        <f t="shared" si="9"/>
        <v>4746.2757082173066</v>
      </c>
      <c r="W49" s="76">
        <f t="shared" si="10"/>
        <v>395.52</v>
      </c>
      <c r="X49" s="83">
        <f t="shared" si="2"/>
        <v>466119.64249675546</v>
      </c>
      <c r="Y49" s="76">
        <f t="shared" si="14"/>
        <v>38843.300000000003</v>
      </c>
      <c r="Z49" s="83">
        <f t="shared" si="3"/>
        <v>31115.933445900671</v>
      </c>
      <c r="AA49" s="76">
        <f t="shared" si="15"/>
        <v>2592.9899999999998</v>
      </c>
      <c r="AB49" s="83">
        <f t="shared" si="4"/>
        <v>767532.41335341614</v>
      </c>
      <c r="AC49" s="76">
        <f t="shared" si="16"/>
        <v>63961.03</v>
      </c>
      <c r="AD49" s="83">
        <f t="shared" si="5"/>
        <v>52844.293877399396</v>
      </c>
      <c r="AE49" s="76">
        <f t="shared" si="17"/>
        <v>4403.6899999999996</v>
      </c>
      <c r="AF49" s="83">
        <f t="shared" si="6"/>
        <v>240226.17734165522</v>
      </c>
      <c r="AG49" s="76">
        <f t="shared" si="18"/>
        <v>20018.849999999999</v>
      </c>
      <c r="AH49" s="83">
        <f t="shared" si="7"/>
        <v>3179.0652915335836</v>
      </c>
      <c r="AI49" s="76">
        <f t="shared" si="11"/>
        <v>264.92</v>
      </c>
      <c r="AJ49" s="83">
        <f t="shared" si="8"/>
        <v>2221.1217649695905</v>
      </c>
      <c r="AK49" s="76">
        <f t="shared" si="12"/>
        <v>185.09</v>
      </c>
      <c r="AM49" s="83">
        <f t="shared" si="19"/>
        <v>1567984.923279847</v>
      </c>
      <c r="AN49" s="83">
        <f t="shared" si="13"/>
        <v>130665.41</v>
      </c>
    </row>
    <row r="50" spans="1:40" x14ac:dyDescent="0.25">
      <c r="A50" s="82">
        <v>60666</v>
      </c>
      <c r="B50" s="82" t="s">
        <v>51</v>
      </c>
      <c r="C50" s="82" t="s">
        <v>20</v>
      </c>
      <c r="D50" s="83">
        <f>'landesw Umlage § 2 PLAN'!F50*'Umlage Gesamt § 2_mtlAuft PLAN'!$D$1</f>
        <v>350.6363517513214</v>
      </c>
      <c r="E50" s="83">
        <f>'landesw Umlage § 2 PLAN'!G50*'Umlage Gesamt § 2_mtlAuft PLAN'!$E$1</f>
        <v>26947.044514132442</v>
      </c>
      <c r="F50" s="83">
        <f>'landesw Umlage § 2 PLAN'!H50*'Umlage Gesamt § 2_mtlAuft PLAN'!$F$1</f>
        <v>1288.7807934953494</v>
      </c>
      <c r="G50" s="83">
        <f>'landesw Umlage § 2 PLAN'!I50*'Umlage Gesamt § 2_mtlAuft PLAN'!$G$1</f>
        <v>39524.672327880849</v>
      </c>
      <c r="H50" s="83">
        <f>'landesw Umlage § 2 PLAN'!J50*'Umlage Gesamt § 2_mtlAuft PLAN'!$H$1</f>
        <v>6720.2751163622906</v>
      </c>
      <c r="I50" s="83">
        <f>'landesw Umlage § 2 PLAN'!K50*'Umlage Gesamt § 2_mtlAuft PLAN'!$I$1</f>
        <v>11120.7524905589</v>
      </c>
      <c r="J50" s="83">
        <f>'landesw Umlage § 2 PLAN'!L50*'Umlage Gesamt § 2_mtlAuft PLAN'!$J$1</f>
        <v>192.31073623227604</v>
      </c>
      <c r="K50" s="83">
        <f>'landesw Umlage § 2 PLAN'!M50*'Umlage Gesamt § 2_mtlAuft PLAN'!$K$1</f>
        <v>122.99523442924477</v>
      </c>
      <c r="M50" s="83">
        <f>'bezirksw Umlage § 2 PLAN'!F50*'Umlage Gesamt § 2_mtlAuft PLAN'!$M$1</f>
        <v>1468.7413859579005</v>
      </c>
      <c r="N50" s="83">
        <f>'bezirksw Umlage § 2 PLAN'!G50*'Umlage Gesamt § 2_mtlAuft PLAN'!$N$1</f>
        <v>151729.40683473024</v>
      </c>
      <c r="O50" s="83">
        <f>'bezirksw Umlage § 2 PLAN'!H50*'Umlage Gesamt § 2_mtlAuft PLAN'!$O$1</f>
        <v>10638.810454838751</v>
      </c>
      <c r="P50" s="83">
        <f>'bezirksw Umlage § 2 PLAN'!I50*'Umlage Gesamt § 2_mtlAuft PLAN'!$P$1</f>
        <v>254691.56618682921</v>
      </c>
      <c r="Q50" s="83">
        <f>'bezirksw Umlage § 2 PLAN'!J50*'Umlage Gesamt § 2_mtlAuft PLAN'!$Q$1</f>
        <v>13536.393007457182</v>
      </c>
      <c r="R50" s="83">
        <f>'bezirksw Umlage § 2 PLAN'!K50*'Umlage Gesamt § 2_mtlAuft PLAN'!$R$1</f>
        <v>80964.534150860185</v>
      </c>
      <c r="S50" s="83">
        <f>'bezirksw Umlage § 2 PLAN'!L50*'Umlage Gesamt § 2_mtlAuft PLAN'!$S$1</f>
        <v>1026.3122375925445</v>
      </c>
      <c r="T50" s="83">
        <f>'bezirksw Umlage § 2 PLAN'!M50*'Umlage Gesamt § 2_mtlAuft PLAN'!$T$1</f>
        <v>728.42169546606954</v>
      </c>
      <c r="V50" s="83">
        <f t="shared" si="9"/>
        <v>1819.3777377092219</v>
      </c>
      <c r="W50" s="76">
        <f t="shared" si="10"/>
        <v>151.61000000000001</v>
      </c>
      <c r="X50" s="83">
        <f t="shared" si="2"/>
        <v>178676.45134886267</v>
      </c>
      <c r="Y50" s="76">
        <f t="shared" si="14"/>
        <v>14889.7</v>
      </c>
      <c r="Z50" s="83">
        <f t="shared" si="3"/>
        <v>11927.5912483341</v>
      </c>
      <c r="AA50" s="76">
        <f t="shared" si="15"/>
        <v>993.97</v>
      </c>
      <c r="AB50" s="83">
        <f t="shared" si="4"/>
        <v>294216.23851471004</v>
      </c>
      <c r="AC50" s="76">
        <f t="shared" si="16"/>
        <v>24518.02</v>
      </c>
      <c r="AD50" s="83">
        <f t="shared" si="5"/>
        <v>20256.668123819472</v>
      </c>
      <c r="AE50" s="76">
        <f t="shared" si="17"/>
        <v>1688.06</v>
      </c>
      <c r="AF50" s="83">
        <f t="shared" si="6"/>
        <v>92085.286641419079</v>
      </c>
      <c r="AG50" s="76">
        <f t="shared" si="18"/>
        <v>7673.77</v>
      </c>
      <c r="AH50" s="83">
        <f t="shared" si="7"/>
        <v>1218.6229738248205</v>
      </c>
      <c r="AI50" s="76">
        <f t="shared" si="11"/>
        <v>101.55</v>
      </c>
      <c r="AJ50" s="83">
        <f t="shared" si="8"/>
        <v>851.4169298953143</v>
      </c>
      <c r="AK50" s="76">
        <f t="shared" si="12"/>
        <v>70.95</v>
      </c>
      <c r="AM50" s="83">
        <f t="shared" si="19"/>
        <v>601051.65351857478</v>
      </c>
      <c r="AN50" s="83">
        <f t="shared" si="13"/>
        <v>50087.64</v>
      </c>
    </row>
    <row r="51" spans="1:40" x14ac:dyDescent="0.25">
      <c r="A51" s="82">
        <v>60667</v>
      </c>
      <c r="B51" s="82" t="s">
        <v>52</v>
      </c>
      <c r="C51" s="82" t="s">
        <v>20</v>
      </c>
      <c r="D51" s="83">
        <f>'landesw Umlage § 2 PLAN'!F51*'Umlage Gesamt § 2_mtlAuft PLAN'!$D$1</f>
        <v>1730.2159132189686</v>
      </c>
      <c r="E51" s="83">
        <f>'landesw Umlage § 2 PLAN'!G51*'Umlage Gesamt § 2_mtlAuft PLAN'!$E$1</f>
        <v>132970.25536484798</v>
      </c>
      <c r="F51" s="83">
        <f>'landesw Umlage § 2 PLAN'!H51*'Umlage Gesamt § 2_mtlAuft PLAN'!$F$1</f>
        <v>6359.4918964308999</v>
      </c>
      <c r="G51" s="83">
        <f>'landesw Umlage § 2 PLAN'!I51*'Umlage Gesamt § 2_mtlAuft PLAN'!$G$1</f>
        <v>195034.58978196816</v>
      </c>
      <c r="H51" s="83">
        <f>'landesw Umlage § 2 PLAN'!J51*'Umlage Gesamt § 2_mtlAuft PLAN'!$H$1</f>
        <v>33161.213574871945</v>
      </c>
      <c r="I51" s="83">
        <f>'landesw Umlage § 2 PLAN'!K51*'Umlage Gesamt § 2_mtlAuft PLAN'!$I$1</f>
        <v>54875.379663375061</v>
      </c>
      <c r="J51" s="83">
        <f>'landesw Umlage § 2 PLAN'!L51*'Umlage Gesamt § 2_mtlAuft PLAN'!$J$1</f>
        <v>948.95778617935537</v>
      </c>
      <c r="K51" s="83">
        <f>'landesw Umlage § 2 PLAN'!M51*'Umlage Gesamt § 2_mtlAuft PLAN'!$K$1</f>
        <v>606.92027736617842</v>
      </c>
      <c r="M51" s="83">
        <f>'bezirksw Umlage § 2 PLAN'!F51*'Umlage Gesamt § 2_mtlAuft PLAN'!$M$1</f>
        <v>7247.5078687504229</v>
      </c>
      <c r="N51" s="83">
        <f>'bezirksw Umlage § 2 PLAN'!G51*'Umlage Gesamt § 2_mtlAuft PLAN'!$N$1</f>
        <v>748709.11956930568</v>
      </c>
      <c r="O51" s="83">
        <f>'bezirksw Umlage § 2 PLAN'!H51*'Umlage Gesamt § 2_mtlAuft PLAN'!$O$1</f>
        <v>52497.235539734567</v>
      </c>
      <c r="P51" s="83">
        <f>'bezirksw Umlage § 2 PLAN'!I51*'Umlage Gesamt § 2_mtlAuft PLAN'!$P$1</f>
        <v>1256776.140232167</v>
      </c>
      <c r="Q51" s="83">
        <f>'bezirksw Umlage § 2 PLAN'!J51*'Umlage Gesamt § 2_mtlAuft PLAN'!$Q$1</f>
        <v>66795.363550037655</v>
      </c>
      <c r="R51" s="83">
        <f>'bezirksw Umlage § 2 PLAN'!K51*'Umlage Gesamt § 2_mtlAuft PLAN'!$R$1</f>
        <v>399519.68669104489</v>
      </c>
      <c r="S51" s="83">
        <f>'bezirksw Umlage § 2 PLAN'!L51*'Umlage Gesamt § 2_mtlAuft PLAN'!$S$1</f>
        <v>5064.3401819141118</v>
      </c>
      <c r="T51" s="83">
        <f>'bezirksw Umlage § 2 PLAN'!M51*'Umlage Gesamt § 2_mtlAuft PLAN'!$T$1</f>
        <v>3594.3985919725319</v>
      </c>
      <c r="V51" s="83">
        <f t="shared" si="9"/>
        <v>8977.723781969391</v>
      </c>
      <c r="W51" s="76">
        <f t="shared" si="10"/>
        <v>748.14</v>
      </c>
      <c r="X51" s="83">
        <f t="shared" si="2"/>
        <v>881679.37493415363</v>
      </c>
      <c r="Y51" s="76">
        <f t="shared" si="14"/>
        <v>73473.279999999999</v>
      </c>
      <c r="Z51" s="83">
        <f t="shared" si="3"/>
        <v>58856.727436165471</v>
      </c>
      <c r="AA51" s="76">
        <f t="shared" si="15"/>
        <v>4904.7299999999996</v>
      </c>
      <c r="AB51" s="83">
        <f t="shared" si="4"/>
        <v>1451810.7300141351</v>
      </c>
      <c r="AC51" s="76">
        <f t="shared" si="16"/>
        <v>120984.23</v>
      </c>
      <c r="AD51" s="83">
        <f t="shared" si="5"/>
        <v>99956.5771249096</v>
      </c>
      <c r="AE51" s="76">
        <f t="shared" si="17"/>
        <v>8329.7099999999991</v>
      </c>
      <c r="AF51" s="83">
        <f t="shared" si="6"/>
        <v>454395.06635441992</v>
      </c>
      <c r="AG51" s="76">
        <f t="shared" si="18"/>
        <v>37866.26</v>
      </c>
      <c r="AH51" s="83">
        <f t="shared" si="7"/>
        <v>6013.2979680934668</v>
      </c>
      <c r="AI51" s="76">
        <f t="shared" si="11"/>
        <v>501.11</v>
      </c>
      <c r="AJ51" s="83">
        <f t="shared" si="8"/>
        <v>4201.3188693387101</v>
      </c>
      <c r="AK51" s="76">
        <f t="shared" si="12"/>
        <v>350.11</v>
      </c>
      <c r="AM51" s="83">
        <f t="shared" si="19"/>
        <v>2965890.8164831852</v>
      </c>
      <c r="AN51" s="83">
        <f t="shared" si="13"/>
        <v>247157.57</v>
      </c>
    </row>
    <row r="52" spans="1:40" x14ac:dyDescent="0.25">
      <c r="A52" s="82">
        <v>60668</v>
      </c>
      <c r="B52" s="82" t="s">
        <v>53</v>
      </c>
      <c r="C52" s="82" t="s">
        <v>20</v>
      </c>
      <c r="D52" s="83">
        <f>'landesw Umlage § 2 PLAN'!F52*'Umlage Gesamt § 2_mtlAuft PLAN'!$D$1</f>
        <v>468.51288877031112</v>
      </c>
      <c r="E52" s="83">
        <f>'landesw Umlage § 2 PLAN'!G52*'Umlage Gesamt § 2_mtlAuft PLAN'!$E$1</f>
        <v>36006.071835051189</v>
      </c>
      <c r="F52" s="83">
        <f>'landesw Umlage § 2 PLAN'!H52*'Umlage Gesamt § 2_mtlAuft PLAN'!$F$1</f>
        <v>1722.0416808934713</v>
      </c>
      <c r="G52" s="83">
        <f>'landesw Umlage § 2 PLAN'!I52*'Umlage Gesamt § 2_mtlAuft PLAN'!$G$1</f>
        <v>52812.032516151252</v>
      </c>
      <c r="H52" s="83">
        <f>'landesw Umlage § 2 PLAN'!J52*'Umlage Gesamt § 2_mtlAuft PLAN'!$H$1</f>
        <v>8979.4896974377098</v>
      </c>
      <c r="I52" s="83">
        <f>'landesw Umlage § 2 PLAN'!K52*'Umlage Gesamt § 2_mtlAuft PLAN'!$I$1</f>
        <v>14859.314639306354</v>
      </c>
      <c r="J52" s="83">
        <f>'landesw Umlage § 2 PLAN'!L52*'Umlage Gesamt § 2_mtlAuft PLAN'!$J$1</f>
        <v>256.9615446992496</v>
      </c>
      <c r="K52" s="83">
        <f>'landesw Umlage § 2 PLAN'!M52*'Umlage Gesamt § 2_mtlAuft PLAN'!$K$1</f>
        <v>164.34363493576345</v>
      </c>
      <c r="M52" s="83">
        <f>'bezirksw Umlage § 2 PLAN'!F52*'Umlage Gesamt § 2_mtlAuft PLAN'!$M$1</f>
        <v>1962.5012242874309</v>
      </c>
      <c r="N52" s="83">
        <f>'bezirksw Umlage § 2 PLAN'!G52*'Umlage Gesamt § 2_mtlAuft PLAN'!$N$1</f>
        <v>202737.62932019599</v>
      </c>
      <c r="O52" s="83">
        <f>'bezirksw Umlage § 2 PLAN'!H52*'Umlage Gesamt § 2_mtlAuft PLAN'!$O$1</f>
        <v>14215.353868418484</v>
      </c>
      <c r="P52" s="83">
        <f>'bezirksw Umlage § 2 PLAN'!I52*'Umlage Gesamt § 2_mtlAuft PLAN'!$P$1</f>
        <v>340313.49237929261</v>
      </c>
      <c r="Q52" s="83">
        <f>'bezirksw Umlage § 2 PLAN'!J52*'Umlage Gesamt § 2_mtlAuft PLAN'!$Q$1</f>
        <v>18087.042486547045</v>
      </c>
      <c r="R52" s="83">
        <f>'bezirksw Umlage § 2 PLAN'!K52*'Umlage Gesamt § 2_mtlAuft PLAN'!$R$1</f>
        <v>108183.1007923127</v>
      </c>
      <c r="S52" s="83">
        <f>'bezirksw Umlage § 2 PLAN'!L52*'Umlage Gesamt § 2_mtlAuft PLAN'!$S$1</f>
        <v>1371.3367390835363</v>
      </c>
      <c r="T52" s="83">
        <f>'bezirksw Umlage § 2 PLAN'!M52*'Umlage Gesamt § 2_mtlAuft PLAN'!$T$1</f>
        <v>973.30168729286618</v>
      </c>
      <c r="V52" s="83">
        <f t="shared" si="9"/>
        <v>2431.0141130577422</v>
      </c>
      <c r="W52" s="76">
        <f t="shared" si="10"/>
        <v>202.58</v>
      </c>
      <c r="X52" s="83">
        <f t="shared" si="2"/>
        <v>238743.70115524717</v>
      </c>
      <c r="Y52" s="76">
        <f t="shared" si="14"/>
        <v>19895.310000000001</v>
      </c>
      <c r="Z52" s="83">
        <f t="shared" si="3"/>
        <v>15937.395549311956</v>
      </c>
      <c r="AA52" s="76">
        <f t="shared" si="15"/>
        <v>1328.12</v>
      </c>
      <c r="AB52" s="83">
        <f t="shared" si="4"/>
        <v>393125.52489544387</v>
      </c>
      <c r="AC52" s="76">
        <f t="shared" si="16"/>
        <v>32760.46</v>
      </c>
      <c r="AD52" s="83">
        <f t="shared" si="5"/>
        <v>27066.532183984753</v>
      </c>
      <c r="AE52" s="76">
        <f t="shared" si="17"/>
        <v>2255.54</v>
      </c>
      <c r="AF52" s="83">
        <f t="shared" si="6"/>
        <v>123042.41543161905</v>
      </c>
      <c r="AG52" s="76">
        <f t="shared" si="18"/>
        <v>10253.530000000001</v>
      </c>
      <c r="AH52" s="83">
        <f t="shared" si="7"/>
        <v>1628.2982837827858</v>
      </c>
      <c r="AI52" s="76">
        <f t="shared" si="11"/>
        <v>135.69</v>
      </c>
      <c r="AJ52" s="83">
        <f t="shared" si="8"/>
        <v>1137.6453222286295</v>
      </c>
      <c r="AK52" s="76">
        <f t="shared" si="12"/>
        <v>94.8</v>
      </c>
      <c r="AM52" s="83">
        <f t="shared" si="19"/>
        <v>803112.52693467599</v>
      </c>
      <c r="AN52" s="83">
        <f t="shared" si="13"/>
        <v>66926.039999999994</v>
      </c>
    </row>
    <row r="53" spans="1:40" x14ac:dyDescent="0.25">
      <c r="A53" s="82">
        <v>60669</v>
      </c>
      <c r="B53" s="82" t="s">
        <v>54</v>
      </c>
      <c r="C53" s="82" t="s">
        <v>20</v>
      </c>
      <c r="D53" s="83">
        <f>'landesw Umlage § 2 PLAN'!F53*'Umlage Gesamt § 2_mtlAuft PLAN'!$D$1</f>
        <v>2367.0816324739399</v>
      </c>
      <c r="E53" s="83">
        <f>'landesw Umlage § 2 PLAN'!G53*'Umlage Gesamt § 2_mtlAuft PLAN'!$E$1</f>
        <v>181914.54993262878</v>
      </c>
      <c r="F53" s="83">
        <f>'landesw Umlage § 2 PLAN'!H53*'Umlage Gesamt § 2_mtlAuft PLAN'!$F$1</f>
        <v>8700.3225117161128</v>
      </c>
      <c r="G53" s="83">
        <f>'landesw Umlage § 2 PLAN'!I53*'Umlage Gesamt § 2_mtlAuft PLAN'!$G$1</f>
        <v>266823.80600181216</v>
      </c>
      <c r="H53" s="83">
        <f>'landesw Umlage § 2 PLAN'!J53*'Umlage Gesamt § 2_mtlAuft PLAN'!$H$1</f>
        <v>45367.343441888006</v>
      </c>
      <c r="I53" s="83">
        <f>'landesw Umlage § 2 PLAN'!K53*'Umlage Gesamt § 2_mtlAuft PLAN'!$I$1</f>
        <v>75074.158250312074</v>
      </c>
      <c r="J53" s="83">
        <f>'landesw Umlage § 2 PLAN'!L53*'Umlage Gesamt § 2_mtlAuft PLAN'!$J$1</f>
        <v>1298.2544713042455</v>
      </c>
      <c r="K53" s="83">
        <f>'landesw Umlage § 2 PLAN'!M53*'Umlage Gesamt § 2_mtlAuft PLAN'!$K$1</f>
        <v>830.31824522796217</v>
      </c>
      <c r="M53" s="83">
        <f>'bezirksw Umlage § 2 PLAN'!F53*'Umlage Gesamt § 2_mtlAuft PLAN'!$M$1</f>
        <v>9915.2034299654224</v>
      </c>
      <c r="N53" s="83">
        <f>'bezirksw Umlage § 2 PLAN'!G53*'Umlage Gesamt § 2_mtlAuft PLAN'!$N$1</f>
        <v>1024297.3674314769</v>
      </c>
      <c r="O53" s="83">
        <f>'bezirksw Umlage § 2 PLAN'!H53*'Umlage Gesamt § 2_mtlAuft PLAN'!$O$1</f>
        <v>71820.656053599349</v>
      </c>
      <c r="P53" s="83">
        <f>'bezirksw Umlage § 2 PLAN'!I53*'Umlage Gesamt § 2_mtlAuft PLAN'!$P$1</f>
        <v>1719376.000964202</v>
      </c>
      <c r="Q53" s="83">
        <f>'bezirksw Umlage § 2 PLAN'!J53*'Umlage Gesamt § 2_mtlAuft PLAN'!$Q$1</f>
        <v>91381.703858889232</v>
      </c>
      <c r="R53" s="83">
        <f>'bezirksw Umlage § 2 PLAN'!K53*'Umlage Gesamt § 2_mtlAuft PLAN'!$R$1</f>
        <v>546576.70464878692</v>
      </c>
      <c r="S53" s="83">
        <f>'bezirksw Umlage § 2 PLAN'!L53*'Umlage Gesamt § 2_mtlAuft PLAN'!$S$1</f>
        <v>6928.4454810649468</v>
      </c>
      <c r="T53" s="83">
        <f>'bezirksw Umlage § 2 PLAN'!M53*'Umlage Gesamt § 2_mtlAuft PLAN'!$T$1</f>
        <v>4917.4411250323565</v>
      </c>
      <c r="V53" s="83">
        <f t="shared" si="9"/>
        <v>12282.285062439361</v>
      </c>
      <c r="W53" s="76">
        <f t="shared" si="10"/>
        <v>1023.52</v>
      </c>
      <c r="X53" s="83">
        <f t="shared" si="2"/>
        <v>1206211.9173641058</v>
      </c>
      <c r="Y53" s="76">
        <f t="shared" si="14"/>
        <v>100517.66</v>
      </c>
      <c r="Z53" s="83">
        <f t="shared" si="3"/>
        <v>80520.978565315454</v>
      </c>
      <c r="AA53" s="76">
        <f t="shared" si="15"/>
        <v>6710.08</v>
      </c>
      <c r="AB53" s="83">
        <f t="shared" si="4"/>
        <v>1986199.8069660142</v>
      </c>
      <c r="AC53" s="76">
        <f t="shared" si="16"/>
        <v>165516.65</v>
      </c>
      <c r="AD53" s="83">
        <f t="shared" si="5"/>
        <v>136749.04730077722</v>
      </c>
      <c r="AE53" s="76">
        <f t="shared" si="17"/>
        <v>11395.75</v>
      </c>
      <c r="AF53" s="83">
        <f t="shared" si="6"/>
        <v>621650.86289909901</v>
      </c>
      <c r="AG53" s="76">
        <f t="shared" si="18"/>
        <v>51804.24</v>
      </c>
      <c r="AH53" s="83">
        <f t="shared" si="7"/>
        <v>8226.699952369192</v>
      </c>
      <c r="AI53" s="76">
        <f t="shared" si="11"/>
        <v>685.56</v>
      </c>
      <c r="AJ53" s="83">
        <f t="shared" si="8"/>
        <v>5747.759370260319</v>
      </c>
      <c r="AK53" s="76">
        <f t="shared" si="12"/>
        <v>478.98</v>
      </c>
      <c r="AM53" s="83">
        <f t="shared" si="19"/>
        <v>4057589.3574803807</v>
      </c>
      <c r="AN53" s="83">
        <f t="shared" si="13"/>
        <v>338132.45</v>
      </c>
    </row>
    <row r="54" spans="1:40" x14ac:dyDescent="0.25">
      <c r="A54" s="82">
        <v>60670</v>
      </c>
      <c r="B54" s="82" t="s">
        <v>55</v>
      </c>
      <c r="C54" s="82" t="s">
        <v>20</v>
      </c>
      <c r="D54" s="83">
        <f>'landesw Umlage § 2 PLAN'!F54*'Umlage Gesamt § 2_mtlAuft PLAN'!$D$1</f>
        <v>1881.3636319978496</v>
      </c>
      <c r="E54" s="83">
        <f>'landesw Umlage § 2 PLAN'!G54*'Umlage Gesamt § 2_mtlAuft PLAN'!$E$1</f>
        <v>144586.23381602898</v>
      </c>
      <c r="F54" s="83">
        <f>'landesw Umlage § 2 PLAN'!H54*'Umlage Gesamt § 2_mtlAuft PLAN'!$F$1</f>
        <v>6915.0426143467985</v>
      </c>
      <c r="G54" s="83">
        <f>'landesw Umlage § 2 PLAN'!I54*'Umlage Gesamt § 2_mtlAuft PLAN'!$G$1</f>
        <v>212072.36703467835</v>
      </c>
      <c r="H54" s="83">
        <f>'landesw Umlage § 2 PLAN'!J54*'Umlage Gesamt § 2_mtlAuft PLAN'!$H$1</f>
        <v>36058.101613808169</v>
      </c>
      <c r="I54" s="83">
        <f>'landesw Umlage § 2 PLAN'!K54*'Umlage Gesamt § 2_mtlAuft PLAN'!$I$1</f>
        <v>59669.167762233243</v>
      </c>
      <c r="J54" s="83">
        <f>'landesw Umlage § 2 PLAN'!L54*'Umlage Gesamt § 2_mtlAuft PLAN'!$J$1</f>
        <v>1031.8565755747309</v>
      </c>
      <c r="K54" s="83">
        <f>'landesw Umlage § 2 PLAN'!M54*'Umlage Gesamt § 2_mtlAuft PLAN'!$K$1</f>
        <v>659.93944954213919</v>
      </c>
      <c r="M54" s="83">
        <f>'bezirksw Umlage § 2 PLAN'!F54*'Umlage Gesamt § 2_mtlAuft PLAN'!$M$1</f>
        <v>7880.6336380976736</v>
      </c>
      <c r="N54" s="83">
        <f>'bezirksw Umlage § 2 PLAN'!G54*'Umlage Gesamt § 2_mtlAuft PLAN'!$N$1</f>
        <v>814114.64184386784</v>
      </c>
      <c r="O54" s="83">
        <f>'bezirksw Umlage § 2 PLAN'!H54*'Umlage Gesamt § 2_mtlAuft PLAN'!$O$1</f>
        <v>57083.274388068916</v>
      </c>
      <c r="P54" s="83">
        <f>'bezirksw Umlage § 2 PLAN'!I54*'Umlage Gesamt § 2_mtlAuft PLAN'!$P$1</f>
        <v>1366565.23947725</v>
      </c>
      <c r="Q54" s="83">
        <f>'bezirksw Umlage § 2 PLAN'!J54*'Umlage Gesamt § 2_mtlAuft PLAN'!$Q$1</f>
        <v>72630.454273952695</v>
      </c>
      <c r="R54" s="83">
        <f>'bezirksw Umlage § 2 PLAN'!K54*'Umlage Gesamt § 2_mtlAuft PLAN'!$R$1</f>
        <v>434420.81596008455</v>
      </c>
      <c r="S54" s="83">
        <f>'bezirksw Umlage § 2 PLAN'!L54*'Umlage Gesamt § 2_mtlAuft PLAN'!$S$1</f>
        <v>5506.7493978786324</v>
      </c>
      <c r="T54" s="83">
        <f>'bezirksw Umlage § 2 PLAN'!M54*'Umlage Gesamt § 2_mtlAuft PLAN'!$T$1</f>
        <v>3908.3970608387199</v>
      </c>
      <c r="V54" s="83">
        <f t="shared" si="9"/>
        <v>9761.9972700955223</v>
      </c>
      <c r="W54" s="76">
        <f t="shared" si="10"/>
        <v>813.5</v>
      </c>
      <c r="X54" s="83">
        <f t="shared" si="2"/>
        <v>958700.87565989676</v>
      </c>
      <c r="Y54" s="76">
        <f t="shared" si="14"/>
        <v>79891.740000000005</v>
      </c>
      <c r="Z54" s="83">
        <f t="shared" si="3"/>
        <v>63998.317002415715</v>
      </c>
      <c r="AA54" s="76">
        <f t="shared" si="15"/>
        <v>5333.19</v>
      </c>
      <c r="AB54" s="83">
        <f t="shared" si="4"/>
        <v>1578637.6065119284</v>
      </c>
      <c r="AC54" s="76">
        <f t="shared" si="16"/>
        <v>131553.13</v>
      </c>
      <c r="AD54" s="83">
        <f t="shared" si="5"/>
        <v>108688.55588776086</v>
      </c>
      <c r="AE54" s="76">
        <f t="shared" si="17"/>
        <v>9057.3799999999992</v>
      </c>
      <c r="AF54" s="83">
        <f t="shared" si="6"/>
        <v>494089.98372231779</v>
      </c>
      <c r="AG54" s="76">
        <f t="shared" si="18"/>
        <v>41174.17</v>
      </c>
      <c r="AH54" s="83">
        <f t="shared" si="7"/>
        <v>6538.6059734533628</v>
      </c>
      <c r="AI54" s="76">
        <f t="shared" si="11"/>
        <v>544.88</v>
      </c>
      <c r="AJ54" s="83">
        <f t="shared" si="8"/>
        <v>4568.3365103808592</v>
      </c>
      <c r="AK54" s="76">
        <f t="shared" si="12"/>
        <v>380.69</v>
      </c>
      <c r="AM54" s="83">
        <f t="shared" si="19"/>
        <v>3224984.2785382494</v>
      </c>
      <c r="AN54" s="83">
        <f t="shared" si="13"/>
        <v>268748.69</v>
      </c>
    </row>
    <row r="55" spans="1:40" x14ac:dyDescent="0.25">
      <c r="A55" s="82">
        <v>61001</v>
      </c>
      <c r="B55" s="82" t="s">
        <v>56</v>
      </c>
      <c r="C55" s="82" t="s">
        <v>57</v>
      </c>
      <c r="D55" s="83">
        <f>'landesw Umlage § 2 PLAN'!F55*'Umlage Gesamt § 2_mtlAuft PLAN'!$D$1</f>
        <v>203.54984684953726</v>
      </c>
      <c r="E55" s="83">
        <f>'landesw Umlage § 2 PLAN'!G55*'Umlage Gesamt § 2_mtlAuft PLAN'!$E$1</f>
        <v>15643.177772364703</v>
      </c>
      <c r="F55" s="83">
        <f>'landesw Umlage § 2 PLAN'!H55*'Umlage Gesamt § 2_mtlAuft PLAN'!$F$1</f>
        <v>748.15726272629649</v>
      </c>
      <c r="G55" s="83">
        <f>'landesw Umlage § 2 PLAN'!I55*'Umlage Gesamt § 2_mtlAuft PLAN'!$G$1</f>
        <v>22944.686022811868</v>
      </c>
      <c r="H55" s="83">
        <f>'landesw Umlage § 2 PLAN'!J55*'Umlage Gesamt § 2_mtlAuft PLAN'!$H$1</f>
        <v>3901.224057032317</v>
      </c>
      <c r="I55" s="83">
        <f>'landesw Umlage § 2 PLAN'!K55*'Umlage Gesamt § 2_mtlAuft PLAN'!$I$1</f>
        <v>6455.7695030727618</v>
      </c>
      <c r="J55" s="83">
        <f>'landesw Umlage § 2 PLAN'!L55*'Umlage Gesamt § 2_mtlAuft PLAN'!$J$1</f>
        <v>111.63936857112827</v>
      </c>
      <c r="K55" s="83">
        <f>'landesw Umlage § 2 PLAN'!M55*'Umlage Gesamt § 2_mtlAuft PLAN'!$K$1</f>
        <v>71.400643447977473</v>
      </c>
      <c r="M55" s="83">
        <f>'bezirksw Umlage § 2 PLAN'!F55*'Umlage Gesamt § 2_mtlAuft PLAN'!$M$1</f>
        <v>1546.7661496214278</v>
      </c>
      <c r="N55" s="83">
        <f>'bezirksw Umlage § 2 PLAN'!G55*'Umlage Gesamt § 2_mtlAuft PLAN'!$N$1</f>
        <v>56127.558023133533</v>
      </c>
      <c r="O55" s="83">
        <f>'bezirksw Umlage § 2 PLAN'!H55*'Umlage Gesamt § 2_mtlAuft PLAN'!$O$1</f>
        <v>6604.0228596119296</v>
      </c>
      <c r="P55" s="83">
        <f>'bezirksw Umlage § 2 PLAN'!I55*'Umlage Gesamt § 2_mtlAuft PLAN'!$P$1</f>
        <v>182434.59074081696</v>
      </c>
      <c r="Q55" s="83">
        <f>'bezirksw Umlage § 2 PLAN'!J55*'Umlage Gesamt § 2_mtlAuft PLAN'!$Q$1</f>
        <v>16994.834548936909</v>
      </c>
      <c r="R55" s="83">
        <f>'bezirksw Umlage § 2 PLAN'!K55*'Umlage Gesamt § 2_mtlAuft PLAN'!$R$1</f>
        <v>64920.093816077686</v>
      </c>
      <c r="S55" s="83">
        <f>'bezirksw Umlage § 2 PLAN'!L55*'Umlage Gesamt § 2_mtlAuft PLAN'!$S$1</f>
        <v>660.17851495101752</v>
      </c>
      <c r="T55" s="83">
        <f>'bezirksw Umlage § 2 PLAN'!M55*'Umlage Gesamt § 2_mtlAuft PLAN'!$T$1</f>
        <v>383.15389490974144</v>
      </c>
      <c r="V55" s="83">
        <f t="shared" si="9"/>
        <v>1750.315996470965</v>
      </c>
      <c r="W55" s="76">
        <f t="shared" si="10"/>
        <v>145.86000000000001</v>
      </c>
      <c r="X55" s="83">
        <f t="shared" si="2"/>
        <v>71770.735795498244</v>
      </c>
      <c r="Y55" s="76">
        <f t="shared" si="14"/>
        <v>5980.89</v>
      </c>
      <c r="Z55" s="83">
        <f t="shared" si="3"/>
        <v>7352.1801223382263</v>
      </c>
      <c r="AA55" s="76">
        <f t="shared" si="15"/>
        <v>612.67999999999995</v>
      </c>
      <c r="AB55" s="83">
        <f t="shared" si="4"/>
        <v>205379.27676362882</v>
      </c>
      <c r="AC55" s="76">
        <f t="shared" si="16"/>
        <v>17114.939999999999</v>
      </c>
      <c r="AD55" s="83">
        <f t="shared" si="5"/>
        <v>20896.058605969225</v>
      </c>
      <c r="AE55" s="76">
        <f t="shared" si="17"/>
        <v>1741.34</v>
      </c>
      <c r="AF55" s="83">
        <f t="shared" si="6"/>
        <v>71375.863319150449</v>
      </c>
      <c r="AG55" s="76">
        <f t="shared" si="18"/>
        <v>5947.99</v>
      </c>
      <c r="AH55" s="83">
        <f t="shared" si="7"/>
        <v>771.81788352214585</v>
      </c>
      <c r="AI55" s="76">
        <f t="shared" si="11"/>
        <v>64.319999999999993</v>
      </c>
      <c r="AJ55" s="83">
        <f t="shared" si="8"/>
        <v>454.55453835771891</v>
      </c>
      <c r="AK55" s="76">
        <f t="shared" si="12"/>
        <v>37.880000000000003</v>
      </c>
      <c r="AM55" s="83">
        <f t="shared" si="19"/>
        <v>379750.80302493583</v>
      </c>
      <c r="AN55" s="83">
        <f t="shared" si="13"/>
        <v>31645.9</v>
      </c>
    </row>
    <row r="56" spans="1:40" x14ac:dyDescent="0.25">
      <c r="A56" s="82">
        <v>61002</v>
      </c>
      <c r="B56" s="82" t="s">
        <v>58</v>
      </c>
      <c r="C56" s="82" t="s">
        <v>57</v>
      </c>
      <c r="D56" s="83">
        <f>'landesw Umlage § 2 PLAN'!F56*'Umlage Gesamt § 2_mtlAuft PLAN'!$D$1</f>
        <v>145.17531011386862</v>
      </c>
      <c r="E56" s="83">
        <f>'landesw Umlage § 2 PLAN'!G56*'Umlage Gesamt § 2_mtlAuft PLAN'!$E$1</f>
        <v>11156.987929094996</v>
      </c>
      <c r="F56" s="83">
        <f>'landesw Umlage § 2 PLAN'!H56*'Umlage Gesamt § 2_mtlAuft PLAN'!$F$1</f>
        <v>533.59884230480372</v>
      </c>
      <c r="G56" s="83">
        <f>'landesw Umlage § 2 PLAN'!I56*'Umlage Gesamt § 2_mtlAuft PLAN'!$G$1</f>
        <v>16364.551289932018</v>
      </c>
      <c r="H56" s="83">
        <f>'landesw Umlage § 2 PLAN'!J56*'Umlage Gesamt § 2_mtlAuft PLAN'!$H$1</f>
        <v>2782.4212155855953</v>
      </c>
      <c r="I56" s="83">
        <f>'landesw Umlage § 2 PLAN'!K56*'Umlage Gesamt § 2_mtlAuft PLAN'!$I$1</f>
        <v>4604.3676973386746</v>
      </c>
      <c r="J56" s="83">
        <f>'landesw Umlage § 2 PLAN'!L56*'Umlage Gesamt § 2_mtlAuft PLAN'!$J$1</f>
        <v>79.62314982830884</v>
      </c>
      <c r="K56" s="83">
        <f>'landesw Umlage § 2 PLAN'!M56*'Umlage Gesamt § 2_mtlAuft PLAN'!$K$1</f>
        <v>50.924187442656653</v>
      </c>
      <c r="M56" s="83">
        <f>'bezirksw Umlage § 2 PLAN'!F56*'Umlage Gesamt § 2_mtlAuft PLAN'!$M$1</f>
        <v>1103.180665180814</v>
      </c>
      <c r="N56" s="83">
        <f>'bezirksw Umlage § 2 PLAN'!G56*'Umlage Gesamt § 2_mtlAuft PLAN'!$N$1</f>
        <v>40031.155847372182</v>
      </c>
      <c r="O56" s="83">
        <f>'bezirksw Umlage § 2 PLAN'!H56*'Umlage Gesamt § 2_mtlAuft PLAN'!$O$1</f>
        <v>4710.1045836302437</v>
      </c>
      <c r="P56" s="83">
        <f>'bezirksw Umlage § 2 PLAN'!I56*'Umlage Gesamt § 2_mtlAuft PLAN'!$P$1</f>
        <v>130115.54022869078</v>
      </c>
      <c r="Q56" s="83">
        <f>'bezirksw Umlage § 2 PLAN'!J56*'Umlage Gesamt § 2_mtlAuft PLAN'!$Q$1</f>
        <v>12121.01317766928</v>
      </c>
      <c r="R56" s="83">
        <f>'bezirksw Umlage § 2 PLAN'!K56*'Umlage Gesamt § 2_mtlAuft PLAN'!$R$1</f>
        <v>46302.14612412492</v>
      </c>
      <c r="S56" s="83">
        <f>'bezirksw Umlage § 2 PLAN'!L56*'Umlage Gesamt § 2_mtlAuft PLAN'!$S$1</f>
        <v>470.85086096563236</v>
      </c>
      <c r="T56" s="83">
        <f>'bezirksw Umlage § 2 PLAN'!M56*'Umlage Gesamt § 2_mtlAuft PLAN'!$T$1</f>
        <v>273.27205780692924</v>
      </c>
      <c r="V56" s="83">
        <f t="shared" si="9"/>
        <v>1248.3559752946826</v>
      </c>
      <c r="W56" s="76">
        <f t="shared" si="10"/>
        <v>104.03</v>
      </c>
      <c r="X56" s="83">
        <f t="shared" si="2"/>
        <v>51188.143776467179</v>
      </c>
      <c r="Y56" s="76">
        <f t="shared" si="14"/>
        <v>4265.68</v>
      </c>
      <c r="Z56" s="83">
        <f t="shared" si="3"/>
        <v>5243.7034259350476</v>
      </c>
      <c r="AA56" s="76">
        <f t="shared" si="15"/>
        <v>436.98</v>
      </c>
      <c r="AB56" s="83">
        <f t="shared" si="4"/>
        <v>146480.09151862279</v>
      </c>
      <c r="AC56" s="76">
        <f t="shared" si="16"/>
        <v>12206.67</v>
      </c>
      <c r="AD56" s="83">
        <f t="shared" si="5"/>
        <v>14903.434393254875</v>
      </c>
      <c r="AE56" s="76">
        <f t="shared" si="17"/>
        <v>1241.95</v>
      </c>
      <c r="AF56" s="83">
        <f t="shared" si="6"/>
        <v>50906.513821463595</v>
      </c>
      <c r="AG56" s="76">
        <f t="shared" si="18"/>
        <v>4242.21</v>
      </c>
      <c r="AH56" s="83">
        <f t="shared" si="7"/>
        <v>550.47401079394126</v>
      </c>
      <c r="AI56" s="76">
        <f t="shared" si="11"/>
        <v>45.87</v>
      </c>
      <c r="AJ56" s="83">
        <f t="shared" si="8"/>
        <v>324.1962452495859</v>
      </c>
      <c r="AK56" s="76">
        <f t="shared" si="12"/>
        <v>27.02</v>
      </c>
      <c r="AM56" s="83">
        <f t="shared" si="19"/>
        <v>270844.91316708172</v>
      </c>
      <c r="AN56" s="83">
        <f t="shared" si="13"/>
        <v>22570.41</v>
      </c>
    </row>
    <row r="57" spans="1:40" x14ac:dyDescent="0.25">
      <c r="A57" s="82">
        <v>61007</v>
      </c>
      <c r="B57" s="82" t="s">
        <v>59</v>
      </c>
      <c r="C57" s="82" t="s">
        <v>57</v>
      </c>
      <c r="D57" s="83">
        <f>'landesw Umlage § 2 PLAN'!F57*'Umlage Gesamt § 2_mtlAuft PLAN'!$D$1</f>
        <v>181.76437608982457</v>
      </c>
      <c r="E57" s="83">
        <f>'landesw Umlage § 2 PLAN'!G57*'Umlage Gesamt § 2_mtlAuft PLAN'!$E$1</f>
        <v>13968.924525685763</v>
      </c>
      <c r="F57" s="83">
        <f>'landesw Umlage § 2 PLAN'!H57*'Umlage Gesamt § 2_mtlAuft PLAN'!$F$1</f>
        <v>668.08371601005399</v>
      </c>
      <c r="G57" s="83">
        <f>'landesw Umlage § 2 PLAN'!I57*'Umlage Gesamt § 2_mtlAuft PLAN'!$G$1</f>
        <v>20488.969184025689</v>
      </c>
      <c r="H57" s="83">
        <f>'landesw Umlage § 2 PLAN'!J57*'Umlage Gesamt § 2_mtlAuft PLAN'!$H$1</f>
        <v>3483.6850417149076</v>
      </c>
      <c r="I57" s="83">
        <f>'landesw Umlage § 2 PLAN'!K57*'Umlage Gesamt § 2_mtlAuft PLAN'!$I$1</f>
        <v>5764.8233789786555</v>
      </c>
      <c r="J57" s="83">
        <f>'landesw Umlage § 2 PLAN'!L57*'Umlage Gesamt § 2_mtlAuft PLAN'!$J$1</f>
        <v>99.69086437285732</v>
      </c>
      <c r="K57" s="83">
        <f>'landesw Umlage § 2 PLAN'!M57*'Umlage Gesamt § 2_mtlAuft PLAN'!$K$1</f>
        <v>63.758797216521451</v>
      </c>
      <c r="M57" s="83">
        <f>'bezirksw Umlage § 2 PLAN'!F57*'Umlage Gesamt § 2_mtlAuft PLAN'!$M$1</f>
        <v>1381.2193351863391</v>
      </c>
      <c r="N57" s="83">
        <f>'bezirksw Umlage § 2 PLAN'!G57*'Umlage Gesamt § 2_mtlAuft PLAN'!$N$1</f>
        <v>50120.354907766348</v>
      </c>
      <c r="O57" s="83">
        <f>'bezirksw Umlage § 2 PLAN'!H57*'Umlage Gesamt § 2_mtlAuft PLAN'!$O$1</f>
        <v>5897.2095206124704</v>
      </c>
      <c r="P57" s="83">
        <f>'bezirksw Umlage § 2 PLAN'!I57*'Umlage Gesamt § 2_mtlAuft PLAN'!$P$1</f>
        <v>162909.0371545149</v>
      </c>
      <c r="Q57" s="83">
        <f>'bezirksw Umlage § 2 PLAN'!J57*'Umlage Gesamt § 2_mtlAuft PLAN'!$Q$1</f>
        <v>15175.916594133929</v>
      </c>
      <c r="R57" s="83">
        <f>'bezirksw Umlage § 2 PLAN'!K57*'Umlage Gesamt § 2_mtlAuft PLAN'!$R$1</f>
        <v>57971.845868765689</v>
      </c>
      <c r="S57" s="83">
        <f>'bezirksw Umlage § 2 PLAN'!L57*'Umlage Gesamt § 2_mtlAuft PLAN'!$S$1</f>
        <v>589.52113074631586</v>
      </c>
      <c r="T57" s="83">
        <f>'bezirksw Umlage § 2 PLAN'!M57*'Umlage Gesamt § 2_mtlAuft PLAN'!$T$1</f>
        <v>342.1458170201206</v>
      </c>
      <c r="V57" s="83">
        <f t="shared" si="9"/>
        <v>1562.9837112761636</v>
      </c>
      <c r="W57" s="76">
        <f t="shared" si="10"/>
        <v>130.25</v>
      </c>
      <c r="X57" s="83">
        <f t="shared" si="2"/>
        <v>64089.27943345211</v>
      </c>
      <c r="Y57" s="76">
        <f t="shared" si="14"/>
        <v>5340.77</v>
      </c>
      <c r="Z57" s="83">
        <f t="shared" si="3"/>
        <v>6565.2932366225241</v>
      </c>
      <c r="AA57" s="76">
        <f t="shared" si="15"/>
        <v>547.11</v>
      </c>
      <c r="AB57" s="83">
        <f t="shared" si="4"/>
        <v>183398.00633854058</v>
      </c>
      <c r="AC57" s="76">
        <f t="shared" si="16"/>
        <v>15283.17</v>
      </c>
      <c r="AD57" s="83">
        <f t="shared" si="5"/>
        <v>18659.601635848838</v>
      </c>
      <c r="AE57" s="76">
        <f t="shared" si="17"/>
        <v>1554.97</v>
      </c>
      <c r="AF57" s="83">
        <f t="shared" si="6"/>
        <v>63736.669247744343</v>
      </c>
      <c r="AG57" s="76">
        <f t="shared" si="18"/>
        <v>5311.39</v>
      </c>
      <c r="AH57" s="83">
        <f t="shared" si="7"/>
        <v>689.21199511917314</v>
      </c>
      <c r="AI57" s="76">
        <f t="shared" si="11"/>
        <v>57.43</v>
      </c>
      <c r="AJ57" s="83">
        <f t="shared" si="8"/>
        <v>405.90461423664203</v>
      </c>
      <c r="AK57" s="76">
        <f t="shared" si="12"/>
        <v>33.83</v>
      </c>
      <c r="AM57" s="83">
        <f t="shared" si="19"/>
        <v>339106.95021284034</v>
      </c>
      <c r="AN57" s="83">
        <f t="shared" si="13"/>
        <v>28258.91</v>
      </c>
    </row>
    <row r="58" spans="1:40" x14ac:dyDescent="0.25">
      <c r="A58" s="82">
        <v>61008</v>
      </c>
      <c r="B58" s="82" t="s">
        <v>60</v>
      </c>
      <c r="C58" s="82" t="s">
        <v>57</v>
      </c>
      <c r="D58" s="83">
        <f>'landesw Umlage § 2 PLAN'!F58*'Umlage Gesamt § 2_mtlAuft PLAN'!$D$1</f>
        <v>239.30572412966421</v>
      </c>
      <c r="E58" s="83">
        <f>'landesw Umlage § 2 PLAN'!G58*'Umlage Gesamt § 2_mtlAuft PLAN'!$E$1</f>
        <v>18391.082294805045</v>
      </c>
      <c r="F58" s="83">
        <f>'landesw Umlage § 2 PLAN'!H58*'Umlage Gesamt § 2_mtlAuft PLAN'!$F$1</f>
        <v>879.57971126319637</v>
      </c>
      <c r="G58" s="83">
        <f>'landesw Umlage § 2 PLAN'!I58*'Umlage Gesamt § 2_mtlAuft PLAN'!$G$1</f>
        <v>26975.184646911279</v>
      </c>
      <c r="H58" s="83">
        <f>'landesw Umlage § 2 PLAN'!J58*'Umlage Gesamt § 2_mtlAuft PLAN'!$H$1</f>
        <v>4586.5190389963063</v>
      </c>
      <c r="I58" s="83">
        <f>'landesw Umlage § 2 PLAN'!K58*'Umlage Gesamt § 2_mtlAuft PLAN'!$I$1</f>
        <v>7589.7998434212132</v>
      </c>
      <c r="J58" s="83">
        <f>'landesw Umlage § 2 PLAN'!L58*'Umlage Gesamt § 2_mtlAuft PLAN'!$J$1</f>
        <v>131.25011072614845</v>
      </c>
      <c r="K58" s="83">
        <f>'landesw Umlage § 2 PLAN'!M58*'Umlage Gesamt § 2_mtlAuft PLAN'!$K$1</f>
        <v>83.942989631785395</v>
      </c>
      <c r="M58" s="83">
        <f>'bezirksw Umlage § 2 PLAN'!F58*'Umlage Gesamt § 2_mtlAuft PLAN'!$M$1</f>
        <v>1818.47345612606</v>
      </c>
      <c r="N58" s="83">
        <f>'bezirksw Umlage § 2 PLAN'!G58*'Umlage Gesamt § 2_mtlAuft PLAN'!$N$1</f>
        <v>65987.01067205568</v>
      </c>
      <c r="O58" s="83">
        <f>'bezirksw Umlage § 2 PLAN'!H58*'Umlage Gesamt § 2_mtlAuft PLAN'!$O$1</f>
        <v>7764.0956112165277</v>
      </c>
      <c r="P58" s="83">
        <f>'bezirksw Umlage § 2 PLAN'!I58*'Umlage Gesamt § 2_mtlAuft PLAN'!$P$1</f>
        <v>214481.3298523461</v>
      </c>
      <c r="Q58" s="83">
        <f>'bezirksw Umlage § 2 PLAN'!J58*'Umlage Gesamt § 2_mtlAuft PLAN'!$Q$1</f>
        <v>19980.173167133133</v>
      </c>
      <c r="R58" s="83">
        <f>'bezirksw Umlage § 2 PLAN'!K58*'Umlage Gesamt § 2_mtlAuft PLAN'!$R$1</f>
        <v>76324.056744224086</v>
      </c>
      <c r="S58" s="83">
        <f>'bezirksw Umlage § 2 PLAN'!L58*'Umlage Gesamt § 2_mtlAuft PLAN'!$S$1</f>
        <v>776.14648215373359</v>
      </c>
      <c r="T58" s="83">
        <f>'bezirksw Umlage § 2 PLAN'!M58*'Umlage Gesamt § 2_mtlAuft PLAN'!$T$1</f>
        <v>450.45929384684956</v>
      </c>
      <c r="V58" s="83">
        <f t="shared" si="9"/>
        <v>2057.779180255724</v>
      </c>
      <c r="W58" s="76">
        <f t="shared" si="10"/>
        <v>171.48</v>
      </c>
      <c r="X58" s="83">
        <f t="shared" si="2"/>
        <v>84378.092966860728</v>
      </c>
      <c r="Y58" s="76">
        <f t="shared" si="14"/>
        <v>7031.51</v>
      </c>
      <c r="Z58" s="83">
        <f t="shared" si="3"/>
        <v>8643.6753224797249</v>
      </c>
      <c r="AA58" s="76">
        <f t="shared" si="15"/>
        <v>720.31</v>
      </c>
      <c r="AB58" s="83">
        <f t="shared" si="4"/>
        <v>241456.51449925738</v>
      </c>
      <c r="AC58" s="76">
        <f t="shared" si="16"/>
        <v>20121.38</v>
      </c>
      <c r="AD58" s="83">
        <f t="shared" si="5"/>
        <v>24566.692206129439</v>
      </c>
      <c r="AE58" s="76">
        <f t="shared" si="17"/>
        <v>2047.22</v>
      </c>
      <c r="AF58" s="83">
        <f t="shared" si="6"/>
        <v>83913.856587645307</v>
      </c>
      <c r="AG58" s="76">
        <f t="shared" si="18"/>
        <v>6992.82</v>
      </c>
      <c r="AH58" s="83">
        <f t="shared" si="7"/>
        <v>907.39659287988206</v>
      </c>
      <c r="AI58" s="76">
        <f t="shared" si="11"/>
        <v>75.62</v>
      </c>
      <c r="AJ58" s="83">
        <f t="shared" si="8"/>
        <v>534.4022834786349</v>
      </c>
      <c r="AK58" s="76">
        <f t="shared" si="12"/>
        <v>44.53</v>
      </c>
      <c r="AM58" s="83">
        <f t="shared" si="19"/>
        <v>446458.40963898686</v>
      </c>
      <c r="AN58" s="83">
        <f t="shared" si="13"/>
        <v>37204.870000000003</v>
      </c>
    </row>
    <row r="59" spans="1:40" x14ac:dyDescent="0.25">
      <c r="A59" s="82">
        <v>61012</v>
      </c>
      <c r="B59" s="82" t="s">
        <v>61</v>
      </c>
      <c r="C59" s="82" t="s">
        <v>57</v>
      </c>
      <c r="D59" s="83">
        <f>'landesw Umlage § 2 PLAN'!F59*'Umlage Gesamt § 2_mtlAuft PLAN'!$D$1</f>
        <v>414.56814339029063</v>
      </c>
      <c r="E59" s="83">
        <f>'landesw Umlage § 2 PLAN'!G59*'Umlage Gesamt § 2_mtlAuft PLAN'!$E$1</f>
        <v>31860.319554095699</v>
      </c>
      <c r="F59" s="83">
        <f>'landesw Umlage § 2 PLAN'!H59*'Umlage Gesamt § 2_mtlAuft PLAN'!$F$1</f>
        <v>1523.7651718877121</v>
      </c>
      <c r="G59" s="83">
        <f>'landesw Umlage § 2 PLAN'!I59*'Umlage Gesamt § 2_mtlAuft PLAN'!$G$1</f>
        <v>46731.235775291825</v>
      </c>
      <c r="H59" s="83">
        <f>'landesw Umlage § 2 PLAN'!J59*'Umlage Gesamt § 2_mtlAuft PLAN'!$H$1</f>
        <v>7945.5879692650406</v>
      </c>
      <c r="I59" s="83">
        <f>'landesw Umlage § 2 PLAN'!K59*'Umlage Gesamt § 2_mtlAuft PLAN'!$I$1</f>
        <v>13148.407716675312</v>
      </c>
      <c r="J59" s="83">
        <f>'landesw Umlage § 2 PLAN'!L59*'Umlage Gesamt § 2_mtlAuft PLAN'!$J$1</f>
        <v>227.37489845427621</v>
      </c>
      <c r="K59" s="83">
        <f>'landesw Umlage § 2 PLAN'!M59*'Umlage Gesamt § 2_mtlAuft PLAN'!$K$1</f>
        <v>145.42104869762238</v>
      </c>
      <c r="M59" s="83">
        <f>'bezirksw Umlage § 2 PLAN'!F59*'Umlage Gesamt § 2_mtlAuft PLAN'!$M$1</f>
        <v>3150.2847132157476</v>
      </c>
      <c r="N59" s="83">
        <f>'bezirksw Umlage § 2 PLAN'!G59*'Umlage Gesamt § 2_mtlAuft PLAN'!$N$1</f>
        <v>114314.49290100107</v>
      </c>
      <c r="O59" s="83">
        <f>'bezirksw Umlage § 2 PLAN'!H59*'Umlage Gesamt § 2_mtlAuft PLAN'!$O$1</f>
        <v>13450.353995304811</v>
      </c>
      <c r="P59" s="83">
        <f>'bezirksw Umlage § 2 PLAN'!I59*'Umlage Gesamt § 2_mtlAuft PLAN'!$P$1</f>
        <v>371562.89107647608</v>
      </c>
      <c r="Q59" s="83">
        <f>'bezirksw Umlage § 2 PLAN'!J59*'Umlage Gesamt § 2_mtlAuft PLAN'!$Q$1</f>
        <v>34613.226761039739</v>
      </c>
      <c r="R59" s="83">
        <f>'bezirksw Umlage § 2 PLAN'!K59*'Umlage Gesamt § 2_mtlAuft PLAN'!$R$1</f>
        <v>132222.17151531106</v>
      </c>
      <c r="S59" s="83">
        <f>'bezirksw Umlage § 2 PLAN'!L59*'Umlage Gesamt § 2_mtlAuft PLAN'!$S$1</f>
        <v>1344.5796471255107</v>
      </c>
      <c r="T59" s="83">
        <f>'bezirksw Umlage § 2 PLAN'!M59*'Umlage Gesamt § 2_mtlAuft PLAN'!$T$1</f>
        <v>780.36609363261312</v>
      </c>
      <c r="V59" s="83">
        <f t="shared" si="9"/>
        <v>3564.8528566060381</v>
      </c>
      <c r="W59" s="76">
        <f t="shared" si="10"/>
        <v>297.07</v>
      </c>
      <c r="X59" s="83">
        <f t="shared" si="2"/>
        <v>146174.81245509678</v>
      </c>
      <c r="Y59" s="76">
        <f t="shared" si="14"/>
        <v>12181.23</v>
      </c>
      <c r="Z59" s="83">
        <f t="shared" si="3"/>
        <v>14974.119167192523</v>
      </c>
      <c r="AA59" s="76">
        <f t="shared" si="15"/>
        <v>1247.8399999999999</v>
      </c>
      <c r="AB59" s="83">
        <f t="shared" si="4"/>
        <v>418294.12685176788</v>
      </c>
      <c r="AC59" s="76">
        <f t="shared" si="16"/>
        <v>34857.839999999997</v>
      </c>
      <c r="AD59" s="83">
        <f t="shared" si="5"/>
        <v>42558.814730304781</v>
      </c>
      <c r="AE59" s="76">
        <f t="shared" si="17"/>
        <v>3546.57</v>
      </c>
      <c r="AF59" s="83">
        <f t="shared" si="6"/>
        <v>145370.57923198637</v>
      </c>
      <c r="AG59" s="76">
        <f t="shared" si="18"/>
        <v>12114.21</v>
      </c>
      <c r="AH59" s="83">
        <f t="shared" si="7"/>
        <v>1571.954545579787</v>
      </c>
      <c r="AI59" s="76">
        <f t="shared" si="11"/>
        <v>131</v>
      </c>
      <c r="AJ59" s="83">
        <f t="shared" si="8"/>
        <v>925.7871423302355</v>
      </c>
      <c r="AK59" s="76">
        <f t="shared" si="12"/>
        <v>77.150000000000006</v>
      </c>
      <c r="AM59" s="83">
        <f t="shared" si="19"/>
        <v>773435.04698086437</v>
      </c>
      <c r="AN59" s="83">
        <f t="shared" si="13"/>
        <v>64452.92</v>
      </c>
    </row>
    <row r="60" spans="1:40" x14ac:dyDescent="0.25">
      <c r="A60" s="82">
        <v>61013</v>
      </c>
      <c r="B60" s="82" t="s">
        <v>62</v>
      </c>
      <c r="C60" s="82" t="s">
        <v>57</v>
      </c>
      <c r="D60" s="83">
        <f>'landesw Umlage § 2 PLAN'!F60*'Umlage Gesamt § 2_mtlAuft PLAN'!$D$1</f>
        <v>314.32992056247826</v>
      </c>
      <c r="E60" s="83">
        <f>'landesw Umlage § 2 PLAN'!G60*'Umlage Gesamt § 2_mtlAuft PLAN'!$E$1</f>
        <v>24156.828917522227</v>
      </c>
      <c r="F60" s="83">
        <f>'landesw Umlage § 2 PLAN'!H60*'Umlage Gesamt § 2_mtlAuft PLAN'!$F$1</f>
        <v>1155.3347575585885</v>
      </c>
      <c r="G60" s="83">
        <f>'landesw Umlage § 2 PLAN'!I60*'Umlage Gesamt § 2_mtlAuft PLAN'!$G$1</f>
        <v>35432.113786912705</v>
      </c>
      <c r="H60" s="83">
        <f>'landesw Umlage § 2 PLAN'!J60*'Umlage Gesamt § 2_mtlAuft PLAN'!$H$1</f>
        <v>6024.4282514732085</v>
      </c>
      <c r="I60" s="83">
        <f>'landesw Umlage § 2 PLAN'!K60*'Umlage Gesamt § 2_mtlAuft PLAN'!$I$1</f>
        <v>9969.2608296115941</v>
      </c>
      <c r="J60" s="83">
        <f>'landesw Umlage § 2 PLAN'!L60*'Umlage Gesamt § 2_mtlAuft PLAN'!$J$1</f>
        <v>172.39803614564966</v>
      </c>
      <c r="K60" s="83">
        <f>'landesw Umlage § 2 PLAN'!M60*'Umlage Gesamt § 2_mtlAuft PLAN'!$K$1</f>
        <v>110.25976649200122</v>
      </c>
      <c r="M60" s="83">
        <f>'bezirksw Umlage § 2 PLAN'!F60*'Umlage Gesamt § 2_mtlAuft PLAN'!$M$1</f>
        <v>2388.5789572645849</v>
      </c>
      <c r="N60" s="83">
        <f>'bezirksw Umlage § 2 PLAN'!G60*'Umlage Gesamt § 2_mtlAuft PLAN'!$N$1</f>
        <v>86674.449172239983</v>
      </c>
      <c r="O60" s="83">
        <f>'bezirksw Umlage § 2 PLAN'!H60*'Umlage Gesamt § 2_mtlAuft PLAN'!$O$1</f>
        <v>10198.199669435551</v>
      </c>
      <c r="P60" s="83">
        <f>'bezirksw Umlage § 2 PLAN'!I60*'Umlage Gesamt § 2_mtlAuft PLAN'!$P$1</f>
        <v>281722.88657037413</v>
      </c>
      <c r="Q60" s="83">
        <f>'bezirksw Umlage § 2 PLAN'!J60*'Umlage Gesamt § 2_mtlAuft PLAN'!$Q$1</f>
        <v>26244.112075842342</v>
      </c>
      <c r="R60" s="83">
        <f>'bezirksw Umlage § 2 PLAN'!K60*'Umlage Gesamt § 2_mtlAuft PLAN'!$R$1</f>
        <v>100252.23918345934</v>
      </c>
      <c r="S60" s="83">
        <f>'bezirksw Umlage § 2 PLAN'!L60*'Umlage Gesamt § 2_mtlAuft PLAN'!$S$1</f>
        <v>1019.4744106833011</v>
      </c>
      <c r="T60" s="83">
        <f>'bezirksw Umlage § 2 PLAN'!M60*'Umlage Gesamt § 2_mtlAuft PLAN'!$T$1</f>
        <v>591.68176844274024</v>
      </c>
      <c r="V60" s="83">
        <f t="shared" si="9"/>
        <v>2702.9088778270634</v>
      </c>
      <c r="W60" s="76">
        <f t="shared" si="10"/>
        <v>225.24</v>
      </c>
      <c r="X60" s="83">
        <f t="shared" si="2"/>
        <v>110831.27808976221</v>
      </c>
      <c r="Y60" s="76">
        <f t="shared" si="14"/>
        <v>9235.94</v>
      </c>
      <c r="Z60" s="83">
        <f t="shared" si="3"/>
        <v>11353.53442699414</v>
      </c>
      <c r="AA60" s="76">
        <f t="shared" si="15"/>
        <v>946.13</v>
      </c>
      <c r="AB60" s="83">
        <f t="shared" si="4"/>
        <v>317155.00035728683</v>
      </c>
      <c r="AC60" s="76">
        <f t="shared" si="16"/>
        <v>26429.58</v>
      </c>
      <c r="AD60" s="83">
        <f t="shared" si="5"/>
        <v>32268.54032731555</v>
      </c>
      <c r="AE60" s="76">
        <f t="shared" si="17"/>
        <v>2689.05</v>
      </c>
      <c r="AF60" s="83">
        <f t="shared" si="6"/>
        <v>110221.50001307094</v>
      </c>
      <c r="AG60" s="76">
        <f t="shared" si="18"/>
        <v>9185.1299999999992</v>
      </c>
      <c r="AH60" s="83">
        <f t="shared" si="7"/>
        <v>1191.8724468289508</v>
      </c>
      <c r="AI60" s="76">
        <f t="shared" si="11"/>
        <v>99.32</v>
      </c>
      <c r="AJ60" s="83">
        <f t="shared" si="8"/>
        <v>701.94153493474141</v>
      </c>
      <c r="AK60" s="76">
        <f t="shared" si="12"/>
        <v>58.5</v>
      </c>
      <c r="AM60" s="83">
        <f t="shared" si="19"/>
        <v>586426.57607402047</v>
      </c>
      <c r="AN60" s="83">
        <f t="shared" si="13"/>
        <v>48868.88</v>
      </c>
    </row>
    <row r="61" spans="1:40" x14ac:dyDescent="0.25">
      <c r="A61" s="82">
        <v>61016</v>
      </c>
      <c r="B61" s="82" t="s">
        <v>63</v>
      </c>
      <c r="C61" s="82" t="s">
        <v>57</v>
      </c>
      <c r="D61" s="83">
        <f>'landesw Umlage § 2 PLAN'!F61*'Umlage Gesamt § 2_mtlAuft PLAN'!$D$1</f>
        <v>272.4678881799685</v>
      </c>
      <c r="E61" s="83">
        <f>'landesw Umlage § 2 PLAN'!G61*'Umlage Gesamt § 2_mtlAuft PLAN'!$E$1</f>
        <v>20939.655214826431</v>
      </c>
      <c r="F61" s="83">
        <f>'landesw Umlage § 2 PLAN'!H61*'Umlage Gesamt § 2_mtlAuft PLAN'!$F$1</f>
        <v>1001.4688419403411</v>
      </c>
      <c r="G61" s="83">
        <f>'landesw Umlage § 2 PLAN'!I61*'Umlage Gesamt § 2_mtlAuft PLAN'!$G$1</f>
        <v>30713.312942009725</v>
      </c>
      <c r="H61" s="83">
        <f>'landesw Umlage § 2 PLAN'!J61*'Umlage Gesamt § 2_mtlAuft PLAN'!$H$1</f>
        <v>5222.1030700269512</v>
      </c>
      <c r="I61" s="83">
        <f>'landesw Umlage § 2 PLAN'!K61*'Umlage Gesamt § 2_mtlAuft PLAN'!$I$1</f>
        <v>8641.5681971950289</v>
      </c>
      <c r="J61" s="83">
        <f>'landesw Umlage § 2 PLAN'!L61*'Umlage Gesamt § 2_mtlAuft PLAN'!$J$1</f>
        <v>149.43829957683712</v>
      </c>
      <c r="K61" s="83">
        <f>'landesw Umlage § 2 PLAN'!M61*'Umlage Gesamt § 2_mtlAuft PLAN'!$K$1</f>
        <v>95.575520375320536</v>
      </c>
      <c r="M61" s="83">
        <f>'bezirksw Umlage § 2 PLAN'!F61*'Umlage Gesamt § 2_mtlAuft PLAN'!$M$1</f>
        <v>2070.4712522193167</v>
      </c>
      <c r="N61" s="83">
        <f>'bezirksw Umlage § 2 PLAN'!G61*'Umlage Gesamt § 2_mtlAuft PLAN'!$N$1</f>
        <v>75131.2636190107</v>
      </c>
      <c r="O61" s="83">
        <f>'bezirksw Umlage § 2 PLAN'!H61*'Umlage Gesamt § 2_mtlAuft PLAN'!$O$1</f>
        <v>8840.0172729227961</v>
      </c>
      <c r="P61" s="83">
        <f>'bezirksw Umlage § 2 PLAN'!I61*'Umlage Gesamt § 2_mtlAuft PLAN'!$P$1</f>
        <v>244203.41473836009</v>
      </c>
      <c r="Q61" s="83">
        <f>'bezirksw Umlage § 2 PLAN'!J61*'Umlage Gesamt § 2_mtlAuft PLAN'!$Q$1</f>
        <v>22748.956833849537</v>
      </c>
      <c r="R61" s="83">
        <f>'bezirksw Umlage § 2 PLAN'!K61*'Umlage Gesamt § 2_mtlAuft PLAN'!$R$1</f>
        <v>86900.781976944665</v>
      </c>
      <c r="S61" s="83">
        <f>'bezirksw Umlage § 2 PLAN'!L61*'Umlage Gesamt § 2_mtlAuft PLAN'!$S$1</f>
        <v>883.70219174596446</v>
      </c>
      <c r="T61" s="83">
        <f>'bezirksw Umlage § 2 PLAN'!M61*'Umlage Gesamt § 2_mtlAuft PLAN'!$T$1</f>
        <v>512.88239323096377</v>
      </c>
      <c r="V61" s="83">
        <f t="shared" si="9"/>
        <v>2342.9391403992854</v>
      </c>
      <c r="W61" s="76">
        <f t="shared" si="10"/>
        <v>195.24</v>
      </c>
      <c r="X61" s="83">
        <f t="shared" si="2"/>
        <v>96070.918833837131</v>
      </c>
      <c r="Y61" s="76">
        <f t="shared" si="14"/>
        <v>8005.91</v>
      </c>
      <c r="Z61" s="83">
        <f t="shared" si="3"/>
        <v>9841.4861148631371</v>
      </c>
      <c r="AA61" s="76">
        <f t="shared" si="15"/>
        <v>820.12</v>
      </c>
      <c r="AB61" s="83">
        <f t="shared" si="4"/>
        <v>274916.7276803698</v>
      </c>
      <c r="AC61" s="76">
        <f t="shared" si="16"/>
        <v>22909.73</v>
      </c>
      <c r="AD61" s="83">
        <f t="shared" si="5"/>
        <v>27971.059903876489</v>
      </c>
      <c r="AE61" s="76">
        <f t="shared" si="17"/>
        <v>2330.92</v>
      </c>
      <c r="AF61" s="83">
        <f t="shared" si="6"/>
        <v>95542.35017413969</v>
      </c>
      <c r="AG61" s="76">
        <f t="shared" si="18"/>
        <v>7961.86</v>
      </c>
      <c r="AH61" s="83">
        <f t="shared" si="7"/>
        <v>1033.1404913228016</v>
      </c>
      <c r="AI61" s="76">
        <f t="shared" si="11"/>
        <v>86.1</v>
      </c>
      <c r="AJ61" s="83">
        <f t="shared" si="8"/>
        <v>608.45791360628436</v>
      </c>
      <c r="AK61" s="76">
        <f t="shared" si="12"/>
        <v>50.7</v>
      </c>
      <c r="AM61" s="83">
        <f t="shared" si="19"/>
        <v>508327.08025241463</v>
      </c>
      <c r="AN61" s="83">
        <f t="shared" si="13"/>
        <v>42360.59</v>
      </c>
    </row>
    <row r="62" spans="1:40" x14ac:dyDescent="0.25">
      <c r="A62" s="82">
        <v>61017</v>
      </c>
      <c r="B62" s="82" t="s">
        <v>64</v>
      </c>
      <c r="C62" s="82" t="s">
        <v>57</v>
      </c>
      <c r="D62" s="83">
        <f>'landesw Umlage § 2 PLAN'!F62*'Umlage Gesamt § 2_mtlAuft PLAN'!$D$1</f>
        <v>192.49699541434825</v>
      </c>
      <c r="E62" s="83">
        <f>'landesw Umlage § 2 PLAN'!G62*'Umlage Gesamt § 2_mtlAuft PLAN'!$E$1</f>
        <v>14793.745937517851</v>
      </c>
      <c r="F62" s="83">
        <f>'landesw Umlage § 2 PLAN'!H62*'Umlage Gesamt § 2_mtlAuft PLAN'!$F$1</f>
        <v>707.53197509744359</v>
      </c>
      <c r="G62" s="83">
        <f>'landesw Umlage § 2 PLAN'!I62*'Umlage Gesamt § 2_mtlAuft PLAN'!$G$1</f>
        <v>21698.778891156497</v>
      </c>
      <c r="H62" s="83">
        <f>'landesw Umlage § 2 PLAN'!J62*'Umlage Gesamt § 2_mtlAuft PLAN'!$H$1</f>
        <v>3689.3857747385587</v>
      </c>
      <c r="I62" s="83">
        <f>'landesw Umlage § 2 PLAN'!K62*'Umlage Gesamt § 2_mtlAuft PLAN'!$I$1</f>
        <v>6105.2182139330944</v>
      </c>
      <c r="J62" s="83">
        <f>'landesw Umlage § 2 PLAN'!L62*'Umlage Gesamt § 2_mtlAuft PLAN'!$J$1</f>
        <v>105.57729889024512</v>
      </c>
      <c r="K62" s="83">
        <f>'landesw Umlage § 2 PLAN'!M62*'Umlage Gesamt § 2_mtlAuft PLAN'!$K$1</f>
        <v>67.523555272171791</v>
      </c>
      <c r="M62" s="83">
        <f>'bezirksw Umlage § 2 PLAN'!F62*'Umlage Gesamt § 2_mtlAuft PLAN'!$M$1</f>
        <v>1462.7760276864192</v>
      </c>
      <c r="N62" s="83">
        <f>'bezirksw Umlage § 2 PLAN'!G62*'Umlage Gesamt § 2_mtlAuft PLAN'!$N$1</f>
        <v>53079.805495428511</v>
      </c>
      <c r="O62" s="83">
        <f>'bezirksw Umlage § 2 PLAN'!H62*'Umlage Gesamt § 2_mtlAuft PLAN'!$O$1</f>
        <v>6245.4213442011178</v>
      </c>
      <c r="P62" s="83">
        <f>'bezirksw Umlage § 2 PLAN'!I62*'Umlage Gesamt § 2_mtlAuft PLAN'!$P$1</f>
        <v>172528.30754135927</v>
      </c>
      <c r="Q62" s="83">
        <f>'bezirksw Umlage § 2 PLAN'!J62*'Umlage Gesamt § 2_mtlAuft PLAN'!$Q$1</f>
        <v>16072.007121933893</v>
      </c>
      <c r="R62" s="83">
        <f>'bezirksw Umlage § 2 PLAN'!K62*'Umlage Gesamt § 2_mtlAuft PLAN'!$R$1</f>
        <v>61394.902501941993</v>
      </c>
      <c r="S62" s="83">
        <f>'bezirksw Umlage § 2 PLAN'!L62*'Umlage Gesamt § 2_mtlAuft PLAN'!$S$1</f>
        <v>624.33051427995292</v>
      </c>
      <c r="T62" s="83">
        <f>'bezirksw Umlage § 2 PLAN'!M62*'Umlage Gesamt § 2_mtlAuft PLAN'!$T$1</f>
        <v>362.34846006025299</v>
      </c>
      <c r="V62" s="83">
        <f t="shared" si="9"/>
        <v>1655.2730231007674</v>
      </c>
      <c r="W62" s="76">
        <f t="shared" si="10"/>
        <v>137.94</v>
      </c>
      <c r="X62" s="83">
        <f t="shared" si="2"/>
        <v>67873.551432946362</v>
      </c>
      <c r="Y62" s="76">
        <f t="shared" si="14"/>
        <v>5656.13</v>
      </c>
      <c r="Z62" s="83">
        <f t="shared" si="3"/>
        <v>6952.9533192985618</v>
      </c>
      <c r="AA62" s="76">
        <f t="shared" si="15"/>
        <v>579.41</v>
      </c>
      <c r="AB62" s="83">
        <f t="shared" si="4"/>
        <v>194227.08643251576</v>
      </c>
      <c r="AC62" s="76">
        <f t="shared" si="16"/>
        <v>16185.59</v>
      </c>
      <c r="AD62" s="83">
        <f t="shared" si="5"/>
        <v>19761.392896672452</v>
      </c>
      <c r="AE62" s="76">
        <f t="shared" si="17"/>
        <v>1646.78</v>
      </c>
      <c r="AF62" s="83">
        <f t="shared" si="6"/>
        <v>67500.120715875091</v>
      </c>
      <c r="AG62" s="76">
        <f t="shared" si="18"/>
        <v>5625.01</v>
      </c>
      <c r="AH62" s="83">
        <f t="shared" si="7"/>
        <v>729.9078131701981</v>
      </c>
      <c r="AI62" s="76">
        <f t="shared" si="11"/>
        <v>60.83</v>
      </c>
      <c r="AJ62" s="83">
        <f t="shared" si="8"/>
        <v>429.87201533242478</v>
      </c>
      <c r="AK62" s="76">
        <f t="shared" si="12"/>
        <v>35.82</v>
      </c>
      <c r="AM62" s="83">
        <f t="shared" si="19"/>
        <v>359130.1576489117</v>
      </c>
      <c r="AN62" s="83">
        <f t="shared" si="13"/>
        <v>29927.51</v>
      </c>
    </row>
    <row r="63" spans="1:40" x14ac:dyDescent="0.25">
      <c r="A63" s="82">
        <v>61019</v>
      </c>
      <c r="B63" s="82" t="s">
        <v>65</v>
      </c>
      <c r="C63" s="82" t="s">
        <v>57</v>
      </c>
      <c r="D63" s="83">
        <f>'landesw Umlage § 2 PLAN'!F63*'Umlage Gesamt § 2_mtlAuft PLAN'!$D$1</f>
        <v>237.25168002337625</v>
      </c>
      <c r="E63" s="83">
        <f>'landesw Umlage § 2 PLAN'!G63*'Umlage Gesamt § 2_mtlAuft PLAN'!$E$1</f>
        <v>18233.225250919902</v>
      </c>
      <c r="F63" s="83">
        <f>'landesw Umlage § 2 PLAN'!H63*'Umlage Gesamt § 2_mtlAuft PLAN'!$F$1</f>
        <v>872.02997325128104</v>
      </c>
      <c r="G63" s="83">
        <f>'landesw Umlage § 2 PLAN'!I63*'Umlage Gesamt § 2_mtlAuft PLAN'!$G$1</f>
        <v>26743.647272527389</v>
      </c>
      <c r="H63" s="83">
        <f>'landesw Umlage § 2 PLAN'!J63*'Umlage Gesamt § 2_mtlAuft PLAN'!$H$1</f>
        <v>4547.1513538534164</v>
      </c>
      <c r="I63" s="83">
        <f>'landesw Umlage § 2 PLAN'!K63*'Umlage Gesamt § 2_mtlAuft PLAN'!$I$1</f>
        <v>7524.6539565311959</v>
      </c>
      <c r="J63" s="83">
        <f>'landesw Umlage § 2 PLAN'!L63*'Umlage Gesamt § 2_mtlAuft PLAN'!$J$1</f>
        <v>130.12354546170616</v>
      </c>
      <c r="K63" s="83">
        <f>'landesw Umlage § 2 PLAN'!M63*'Umlage Gesamt § 2_mtlAuft PLAN'!$K$1</f>
        <v>83.222477810580756</v>
      </c>
      <c r="M63" s="83">
        <f>'bezirksw Umlage § 2 PLAN'!F63*'Umlage Gesamt § 2_mtlAuft PLAN'!$M$1</f>
        <v>1802.8648671607043</v>
      </c>
      <c r="N63" s="83">
        <f>'bezirksw Umlage § 2 PLAN'!G63*'Umlage Gesamt § 2_mtlAuft PLAN'!$N$1</f>
        <v>65420.621251763099</v>
      </c>
      <c r="O63" s="83">
        <f>'bezirksw Umlage § 2 PLAN'!H63*'Umlage Gesamt § 2_mtlAuft PLAN'!$O$1</f>
        <v>7697.4536832439471</v>
      </c>
      <c r="P63" s="83">
        <f>'bezirksw Umlage § 2 PLAN'!I63*'Umlage Gesamt § 2_mtlAuft PLAN'!$P$1</f>
        <v>212640.36214004306</v>
      </c>
      <c r="Q63" s="83">
        <f>'bezirksw Umlage § 2 PLAN'!J63*'Umlage Gesamt § 2_mtlAuft PLAN'!$Q$1</f>
        <v>19808.676404630594</v>
      </c>
      <c r="R63" s="83">
        <f>'bezirksw Umlage § 2 PLAN'!K63*'Umlage Gesamt § 2_mtlAuft PLAN'!$R$1</f>
        <v>75668.94086894099</v>
      </c>
      <c r="S63" s="83">
        <f>'bezirksw Umlage § 2 PLAN'!L63*'Umlage Gesamt § 2_mtlAuft PLAN'!$S$1</f>
        <v>769.48454745458639</v>
      </c>
      <c r="T63" s="83">
        <f>'bezirksw Umlage § 2 PLAN'!M63*'Umlage Gesamt § 2_mtlAuft PLAN'!$T$1</f>
        <v>446.59284534874587</v>
      </c>
      <c r="V63" s="83">
        <f t="shared" si="9"/>
        <v>2040.1165471840804</v>
      </c>
      <c r="W63" s="76">
        <f t="shared" si="10"/>
        <v>170.01</v>
      </c>
      <c r="X63" s="83">
        <f t="shared" si="2"/>
        <v>83653.846502683009</v>
      </c>
      <c r="Y63" s="76">
        <f t="shared" si="14"/>
        <v>6971.15</v>
      </c>
      <c r="Z63" s="83">
        <f t="shared" si="3"/>
        <v>8569.4836564952275</v>
      </c>
      <c r="AA63" s="76">
        <f t="shared" si="15"/>
        <v>714.12</v>
      </c>
      <c r="AB63" s="83">
        <f t="shared" si="4"/>
        <v>239384.00941257045</v>
      </c>
      <c r="AC63" s="76">
        <f t="shared" si="16"/>
        <v>19948.669999999998</v>
      </c>
      <c r="AD63" s="83">
        <f t="shared" si="5"/>
        <v>24355.827758484011</v>
      </c>
      <c r="AE63" s="76">
        <f t="shared" si="17"/>
        <v>2029.65</v>
      </c>
      <c r="AF63" s="83">
        <f t="shared" si="6"/>
        <v>83193.594825472188</v>
      </c>
      <c r="AG63" s="76">
        <f t="shared" si="18"/>
        <v>6932.8</v>
      </c>
      <c r="AH63" s="83">
        <f t="shared" si="7"/>
        <v>899.60809291629255</v>
      </c>
      <c r="AI63" s="76">
        <f t="shared" si="11"/>
        <v>74.97</v>
      </c>
      <c r="AJ63" s="83">
        <f t="shared" si="8"/>
        <v>529.81532315932668</v>
      </c>
      <c r="AK63" s="76">
        <f t="shared" si="12"/>
        <v>44.15</v>
      </c>
      <c r="AM63" s="83">
        <f t="shared" si="19"/>
        <v>442626.30211896461</v>
      </c>
      <c r="AN63" s="83">
        <f t="shared" si="13"/>
        <v>36885.53</v>
      </c>
    </row>
    <row r="64" spans="1:40" x14ac:dyDescent="0.25">
      <c r="A64" s="82">
        <v>61020</v>
      </c>
      <c r="B64" s="82" t="s">
        <v>66</v>
      </c>
      <c r="C64" s="82" t="s">
        <v>57</v>
      </c>
      <c r="D64" s="83">
        <f>'landesw Umlage § 2 PLAN'!F64*'Umlage Gesamt § 2_mtlAuft PLAN'!$D$1</f>
        <v>216.03075453870835</v>
      </c>
      <c r="E64" s="83">
        <f>'landesw Umlage § 2 PLAN'!G64*'Umlage Gesamt § 2_mtlAuft PLAN'!$E$1</f>
        <v>16602.358340486171</v>
      </c>
      <c r="F64" s="83">
        <f>'landesw Umlage § 2 PLAN'!H64*'Umlage Gesamt § 2_mtlAuft PLAN'!$F$1</f>
        <v>794.03143987550459</v>
      </c>
      <c r="G64" s="83">
        <f>'landesw Umlage § 2 PLAN'!I64*'Umlage Gesamt § 2_mtlAuft PLAN'!$G$1</f>
        <v>24351.567495041189</v>
      </c>
      <c r="H64" s="83">
        <f>'landesw Umlage § 2 PLAN'!J64*'Umlage Gesamt § 2_mtlAuft PLAN'!$H$1</f>
        <v>4140.432379142163</v>
      </c>
      <c r="I64" s="83">
        <f>'landesw Umlage § 2 PLAN'!K64*'Umlage Gesamt § 2_mtlAuft PLAN'!$I$1</f>
        <v>6851.6129020116805</v>
      </c>
      <c r="J64" s="83">
        <f>'landesw Umlage § 2 PLAN'!L64*'Umlage Gesamt § 2_mtlAuft PLAN'!$J$1</f>
        <v>118.48467292865777</v>
      </c>
      <c r="K64" s="83">
        <f>'landesw Umlage § 2 PLAN'!M64*'Umlage Gesamt § 2_mtlAuft PLAN'!$K$1</f>
        <v>75.778661184735356</v>
      </c>
      <c r="M64" s="83">
        <f>'bezirksw Umlage § 2 PLAN'!F64*'Umlage Gesamt § 2_mtlAuft PLAN'!$M$1</f>
        <v>1641.6080069303641</v>
      </c>
      <c r="N64" s="83">
        <f>'bezirksw Umlage § 2 PLAN'!G64*'Umlage Gesamt § 2_mtlAuft PLAN'!$N$1</f>
        <v>59569.087856477738</v>
      </c>
      <c r="O64" s="83">
        <f>'bezirksw Umlage § 2 PLAN'!H64*'Umlage Gesamt § 2_mtlAuft PLAN'!$O$1</f>
        <v>7008.9565943394236</v>
      </c>
      <c r="P64" s="83">
        <f>'bezirksw Umlage § 2 PLAN'!I64*'Umlage Gesamt § 2_mtlAuft PLAN'!$P$1</f>
        <v>193620.79068932863</v>
      </c>
      <c r="Q64" s="83">
        <f>'bezirksw Umlage § 2 PLAN'!J64*'Umlage Gesamt § 2_mtlAuft PLAN'!$Q$1</f>
        <v>18036.893604647274</v>
      </c>
      <c r="R64" s="83">
        <f>'bezirksw Umlage § 2 PLAN'!K64*'Umlage Gesamt § 2_mtlAuft PLAN'!$R$1</f>
        <v>68900.748730005143</v>
      </c>
      <c r="S64" s="83">
        <f>'bezirksw Umlage § 2 PLAN'!L64*'Umlage Gesamt § 2_mtlAuft PLAN'!$S$1</f>
        <v>700.65816763072894</v>
      </c>
      <c r="T64" s="83">
        <f>'bezirksw Umlage § 2 PLAN'!M64*'Umlage Gesamt § 2_mtlAuft PLAN'!$T$1</f>
        <v>406.64744436276442</v>
      </c>
      <c r="V64" s="83">
        <f t="shared" si="9"/>
        <v>1857.6387614690725</v>
      </c>
      <c r="W64" s="76">
        <f t="shared" si="10"/>
        <v>154.80000000000001</v>
      </c>
      <c r="X64" s="83">
        <f t="shared" si="2"/>
        <v>76171.446196963909</v>
      </c>
      <c r="Y64" s="76">
        <f t="shared" si="14"/>
        <v>6347.62</v>
      </c>
      <c r="Z64" s="83">
        <f t="shared" si="3"/>
        <v>7802.9880342149281</v>
      </c>
      <c r="AA64" s="76">
        <f t="shared" si="15"/>
        <v>650.25</v>
      </c>
      <c r="AB64" s="83">
        <f t="shared" si="4"/>
        <v>217972.3581843698</v>
      </c>
      <c r="AC64" s="76">
        <f t="shared" si="16"/>
        <v>18164.36</v>
      </c>
      <c r="AD64" s="83">
        <f t="shared" si="5"/>
        <v>22177.325983789437</v>
      </c>
      <c r="AE64" s="76">
        <f t="shared" si="17"/>
        <v>1848.11</v>
      </c>
      <c r="AF64" s="83">
        <f t="shared" si="6"/>
        <v>75752.361632016822</v>
      </c>
      <c r="AG64" s="76">
        <f t="shared" si="18"/>
        <v>6312.7</v>
      </c>
      <c r="AH64" s="83">
        <f t="shared" si="7"/>
        <v>819.14284055938674</v>
      </c>
      <c r="AI64" s="76">
        <f t="shared" si="11"/>
        <v>68.260000000000005</v>
      </c>
      <c r="AJ64" s="83">
        <f t="shared" si="8"/>
        <v>482.42610554749979</v>
      </c>
      <c r="AK64" s="76">
        <f t="shared" si="12"/>
        <v>40.200000000000003</v>
      </c>
      <c r="AM64" s="83">
        <f t="shared" si="19"/>
        <v>403035.68773893092</v>
      </c>
      <c r="AN64" s="83">
        <f t="shared" si="13"/>
        <v>33586.31</v>
      </c>
    </row>
    <row r="65" spans="1:40" x14ac:dyDescent="0.25">
      <c r="A65" s="82">
        <v>61021</v>
      </c>
      <c r="B65" s="82" t="s">
        <v>67</v>
      </c>
      <c r="C65" s="82" t="s">
        <v>57</v>
      </c>
      <c r="D65" s="83">
        <f>'landesw Umlage § 2 PLAN'!F65*'Umlage Gesamt § 2_mtlAuft PLAN'!$D$1</f>
        <v>550.93573510101646</v>
      </c>
      <c r="E65" s="83">
        <f>'landesw Umlage § 2 PLAN'!G65*'Umlage Gesamt § 2_mtlAuft PLAN'!$E$1</f>
        <v>42340.418225439804</v>
      </c>
      <c r="F65" s="83">
        <f>'landesw Umlage § 2 PLAN'!H65*'Umlage Gesamt § 2_mtlAuft PLAN'!$F$1</f>
        <v>2024.9908211228581</v>
      </c>
      <c r="G65" s="83">
        <f>'landesw Umlage § 2 PLAN'!I65*'Umlage Gesamt § 2_mtlAuft PLAN'!$G$1</f>
        <v>62102.957365445996</v>
      </c>
      <c r="H65" s="83">
        <f>'landesw Umlage § 2 PLAN'!J65*'Umlage Gesamt § 2_mtlAuft PLAN'!$H$1</f>
        <v>10559.200986496617</v>
      </c>
      <c r="I65" s="83">
        <f>'landesw Umlage § 2 PLAN'!K65*'Umlage Gesamt § 2_mtlAuft PLAN'!$I$1</f>
        <v>17473.430571761695</v>
      </c>
      <c r="J65" s="83">
        <f>'landesw Umlage § 2 PLAN'!L65*'Umlage Gesamt § 2_mtlAuft PLAN'!$J$1</f>
        <v>302.16734889224847</v>
      </c>
      <c r="K65" s="83">
        <f>'landesw Umlage § 2 PLAN'!M65*'Umlage Gesamt § 2_mtlAuft PLAN'!$K$1</f>
        <v>193.25568942223191</v>
      </c>
      <c r="M65" s="83">
        <f>'bezirksw Umlage § 2 PLAN'!F65*'Umlage Gesamt § 2_mtlAuft PLAN'!$M$1</f>
        <v>4186.5359215964809</v>
      </c>
      <c r="N65" s="83">
        <f>'bezirksw Umlage § 2 PLAN'!G65*'Umlage Gesamt § 2_mtlAuft PLAN'!$N$1</f>
        <v>151916.9771803261</v>
      </c>
      <c r="O65" s="83">
        <f>'bezirksw Umlage § 2 PLAN'!H65*'Umlage Gesamt § 2_mtlAuft PLAN'!$O$1</f>
        <v>17874.698729071955</v>
      </c>
      <c r="P65" s="83">
        <f>'bezirksw Umlage § 2 PLAN'!I65*'Umlage Gesamt § 2_mtlAuft PLAN'!$P$1</f>
        <v>493784.38212209137</v>
      </c>
      <c r="Q65" s="83">
        <f>'bezirksw Umlage § 2 PLAN'!J65*'Umlage Gesamt § 2_mtlAuft PLAN'!$Q$1</f>
        <v>45998.863718427769</v>
      </c>
      <c r="R65" s="83">
        <f>'bezirksw Umlage § 2 PLAN'!K65*'Umlage Gesamt § 2_mtlAuft PLAN'!$R$1</f>
        <v>175715.18801400176</v>
      </c>
      <c r="S65" s="83">
        <f>'bezirksw Umlage § 2 PLAN'!L65*'Umlage Gesamt § 2_mtlAuft PLAN'!$S$1</f>
        <v>1786.86420580455</v>
      </c>
      <c r="T65" s="83">
        <f>'bezirksw Umlage § 2 PLAN'!M65*'Umlage Gesamt § 2_mtlAuft PLAN'!$T$1</f>
        <v>1037.0588630555674</v>
      </c>
      <c r="V65" s="83">
        <f t="shared" si="9"/>
        <v>4737.4716566974976</v>
      </c>
      <c r="W65" s="76">
        <f t="shared" si="10"/>
        <v>394.79</v>
      </c>
      <c r="X65" s="83">
        <f t="shared" si="2"/>
        <v>194257.39540576591</v>
      </c>
      <c r="Y65" s="76">
        <f t="shared" si="14"/>
        <v>16188.12</v>
      </c>
      <c r="Z65" s="83">
        <f t="shared" si="3"/>
        <v>19899.689550194813</v>
      </c>
      <c r="AA65" s="76">
        <f t="shared" si="15"/>
        <v>1658.31</v>
      </c>
      <c r="AB65" s="83">
        <f t="shared" si="4"/>
        <v>555887.33948753739</v>
      </c>
      <c r="AC65" s="76">
        <f t="shared" si="16"/>
        <v>46323.94</v>
      </c>
      <c r="AD65" s="83">
        <f t="shared" si="5"/>
        <v>56558.064704924385</v>
      </c>
      <c r="AE65" s="76">
        <f t="shared" si="17"/>
        <v>4713.17</v>
      </c>
      <c r="AF65" s="83">
        <f t="shared" si="6"/>
        <v>193188.61858576344</v>
      </c>
      <c r="AG65" s="76">
        <f t="shared" si="18"/>
        <v>16099.05</v>
      </c>
      <c r="AH65" s="83">
        <f t="shared" si="7"/>
        <v>2089.0315546967986</v>
      </c>
      <c r="AI65" s="76">
        <f t="shared" si="11"/>
        <v>174.09</v>
      </c>
      <c r="AJ65" s="83">
        <f t="shared" si="8"/>
        <v>1230.3145524777992</v>
      </c>
      <c r="AK65" s="76">
        <f t="shared" si="12"/>
        <v>102.53</v>
      </c>
      <c r="AM65" s="83">
        <f t="shared" si="19"/>
        <v>1027847.9254980581</v>
      </c>
      <c r="AN65" s="83">
        <f t="shared" si="13"/>
        <v>85653.99</v>
      </c>
    </row>
    <row r="66" spans="1:40" x14ac:dyDescent="0.25">
      <c r="A66" s="82">
        <v>61024</v>
      </c>
      <c r="B66" s="82" t="s">
        <v>68</v>
      </c>
      <c r="C66" s="82" t="s">
        <v>57</v>
      </c>
      <c r="D66" s="83">
        <f>'landesw Umlage § 2 PLAN'!F66*'Umlage Gesamt § 2_mtlAuft PLAN'!$D$1</f>
        <v>278.22897775169099</v>
      </c>
      <c r="E66" s="83">
        <f>'landesw Umlage § 2 PLAN'!G66*'Umlage Gesamt § 2_mtlAuft PLAN'!$E$1</f>
        <v>21382.405478350771</v>
      </c>
      <c r="F66" s="83">
        <f>'landesw Umlage § 2 PLAN'!H66*'Umlage Gesamt § 2_mtlAuft PLAN'!$F$1</f>
        <v>1022.6440040493404</v>
      </c>
      <c r="G66" s="83">
        <f>'landesw Umlage § 2 PLAN'!I66*'Umlage Gesamt § 2_mtlAuft PLAN'!$G$1</f>
        <v>31362.718448417108</v>
      </c>
      <c r="H66" s="83">
        <f>'landesw Umlage § 2 PLAN'!J66*'Umlage Gesamt § 2_mtlAuft PLAN'!$H$1</f>
        <v>5332.5197644130467</v>
      </c>
      <c r="I66" s="83">
        <f>'landesw Umlage § 2 PLAN'!K66*'Umlage Gesamt § 2_mtlAuft PLAN'!$I$1</f>
        <v>8824.2864204570142</v>
      </c>
      <c r="J66" s="83">
        <f>'landesw Umlage § 2 PLAN'!L66*'Umlage Gesamt § 2_mtlAuft PLAN'!$J$1</f>
        <v>152.59803863841566</v>
      </c>
      <c r="K66" s="83">
        <f>'landesw Umlage § 2 PLAN'!M66*'Umlage Gesamt § 2_mtlAuft PLAN'!$K$1</f>
        <v>97.596379190736329</v>
      </c>
      <c r="M66" s="83">
        <f>'bezirksw Umlage § 2 PLAN'!F66*'Umlage Gesamt § 2_mtlAuft PLAN'!$M$1</f>
        <v>2114.2495132811609</v>
      </c>
      <c r="N66" s="83">
        <f>'bezirksw Umlage § 2 PLAN'!G66*'Umlage Gesamt § 2_mtlAuft PLAN'!$N$1</f>
        <v>76719.846927807535</v>
      </c>
      <c r="O66" s="83">
        <f>'bezirksw Umlage § 2 PLAN'!H66*'Umlage Gesamt § 2_mtlAuft PLAN'!$O$1</f>
        <v>9026.9315242317207</v>
      </c>
      <c r="P66" s="83">
        <f>'bezirksw Umlage § 2 PLAN'!I66*'Umlage Gesamt § 2_mtlAuft PLAN'!$P$1</f>
        <v>249366.87732261495</v>
      </c>
      <c r="Q66" s="83">
        <f>'bezirksw Umlage § 2 PLAN'!J66*'Umlage Gesamt § 2_mtlAuft PLAN'!$Q$1</f>
        <v>23229.963160350995</v>
      </c>
      <c r="R66" s="83">
        <f>'bezirksw Umlage § 2 PLAN'!K66*'Umlage Gesamt § 2_mtlAuft PLAN'!$R$1</f>
        <v>88738.221214889752</v>
      </c>
      <c r="S66" s="83">
        <f>'bezirksw Umlage § 2 PLAN'!L66*'Umlage Gesamt § 2_mtlAuft PLAN'!$S$1</f>
        <v>902.38728346588618</v>
      </c>
      <c r="T66" s="83">
        <f>'bezirksw Umlage § 2 PLAN'!M66*'Umlage Gesamt § 2_mtlAuft PLAN'!$T$1</f>
        <v>523.72683228358096</v>
      </c>
      <c r="V66" s="83">
        <f t="shared" si="9"/>
        <v>2392.4784910328517</v>
      </c>
      <c r="W66" s="76">
        <f t="shared" si="10"/>
        <v>199.37</v>
      </c>
      <c r="X66" s="83">
        <f t="shared" si="2"/>
        <v>98102.25240615831</v>
      </c>
      <c r="Y66" s="76">
        <f t="shared" si="14"/>
        <v>8175.19</v>
      </c>
      <c r="Z66" s="83">
        <f t="shared" si="3"/>
        <v>10049.575528281061</v>
      </c>
      <c r="AA66" s="76">
        <f t="shared" si="15"/>
        <v>837.46</v>
      </c>
      <c r="AB66" s="83">
        <f t="shared" si="4"/>
        <v>280729.59577103204</v>
      </c>
      <c r="AC66" s="76">
        <f t="shared" si="16"/>
        <v>23394.13</v>
      </c>
      <c r="AD66" s="83">
        <f t="shared" si="5"/>
        <v>28562.482924764041</v>
      </c>
      <c r="AE66" s="76">
        <f t="shared" si="17"/>
        <v>2380.21</v>
      </c>
      <c r="AF66" s="83">
        <f t="shared" si="6"/>
        <v>97562.507635346759</v>
      </c>
      <c r="AG66" s="76">
        <f t="shared" si="18"/>
        <v>8130.21</v>
      </c>
      <c r="AH66" s="83">
        <f t="shared" si="7"/>
        <v>1054.9853221043018</v>
      </c>
      <c r="AI66" s="76">
        <f t="shared" si="11"/>
        <v>87.92</v>
      </c>
      <c r="AJ66" s="83">
        <f t="shared" si="8"/>
        <v>621.3232114743173</v>
      </c>
      <c r="AK66" s="76">
        <f t="shared" si="12"/>
        <v>51.78</v>
      </c>
      <c r="AM66" s="83">
        <f t="shared" si="19"/>
        <v>519075.20129019371</v>
      </c>
      <c r="AN66" s="83">
        <f t="shared" si="13"/>
        <v>43256.27</v>
      </c>
    </row>
    <row r="67" spans="1:40" x14ac:dyDescent="0.25">
      <c r="A67" s="82">
        <v>61027</v>
      </c>
      <c r="B67" s="82" t="s">
        <v>69</v>
      </c>
      <c r="C67" s="82" t="s">
        <v>57</v>
      </c>
      <c r="D67" s="83">
        <f>'landesw Umlage § 2 PLAN'!F67*'Umlage Gesamt § 2_mtlAuft PLAN'!$D$1</f>
        <v>226.00805801221642</v>
      </c>
      <c r="E67" s="83">
        <f>'landesw Umlage § 2 PLAN'!G67*'Umlage Gesamt § 2_mtlAuft PLAN'!$E$1</f>
        <v>17369.132348625266</v>
      </c>
      <c r="F67" s="83">
        <f>'landesw Umlage § 2 PLAN'!H67*'Umlage Gesamt § 2_mtlAuft PLAN'!$F$1</f>
        <v>830.70349918511999</v>
      </c>
      <c r="G67" s="83">
        <f>'landesw Umlage § 2 PLAN'!I67*'Umlage Gesamt § 2_mtlAuft PLAN'!$G$1</f>
        <v>25476.235968622372</v>
      </c>
      <c r="H67" s="83">
        <f>'landesw Umlage § 2 PLAN'!J67*'Umlage Gesamt § 2_mtlAuft PLAN'!$H$1</f>
        <v>4331.6567742355865</v>
      </c>
      <c r="I67" s="83">
        <f>'landesw Umlage § 2 PLAN'!K67*'Umlage Gesamt § 2_mtlAuft PLAN'!$I$1</f>
        <v>7168.0522041487511</v>
      </c>
      <c r="J67" s="83">
        <f>'landesw Umlage § 2 PLAN'!L67*'Umlage Gesamt § 2_mtlAuft PLAN'!$J$1</f>
        <v>123.95684535749936</v>
      </c>
      <c r="K67" s="83">
        <f>'landesw Umlage § 2 PLAN'!M67*'Umlage Gesamt § 2_mtlAuft PLAN'!$K$1</f>
        <v>79.278471668065308</v>
      </c>
      <c r="M67" s="83">
        <f>'bezirksw Umlage § 2 PLAN'!F67*'Umlage Gesamt § 2_mtlAuft PLAN'!$M$1</f>
        <v>1717.4250881818682</v>
      </c>
      <c r="N67" s="83">
        <f>'bezirksw Umlage § 2 PLAN'!G67*'Umlage Gesamt § 2_mtlAuft PLAN'!$N$1</f>
        <v>62320.264967594325</v>
      </c>
      <c r="O67" s="83">
        <f>'bezirksw Umlage § 2 PLAN'!H67*'Umlage Gesamt § 2_mtlAuft PLAN'!$O$1</f>
        <v>7332.6627588792498</v>
      </c>
      <c r="P67" s="83">
        <f>'bezirksw Umlage § 2 PLAN'!I67*'Umlage Gesamt § 2_mtlAuft PLAN'!$P$1</f>
        <v>202563.09796225847</v>
      </c>
      <c r="Q67" s="83">
        <f>'bezirksw Umlage § 2 PLAN'!J67*'Umlage Gesamt § 2_mtlAuft PLAN'!$Q$1</f>
        <v>18869.921113148139</v>
      </c>
      <c r="R67" s="83">
        <f>'bezirksw Umlage § 2 PLAN'!K67*'Umlage Gesamt § 2_mtlAuft PLAN'!$R$1</f>
        <v>72082.905275720535</v>
      </c>
      <c r="S67" s="83">
        <f>'bezirksw Umlage § 2 PLAN'!L67*'Umlage Gesamt § 2_mtlAuft PLAN'!$S$1</f>
        <v>733.01781561034693</v>
      </c>
      <c r="T67" s="83">
        <f>'bezirksw Umlage § 2 PLAN'!M67*'Umlage Gesamt § 2_mtlAuft PLAN'!$T$1</f>
        <v>425.42831178044872</v>
      </c>
      <c r="V67" s="83">
        <f t="shared" si="9"/>
        <v>1943.4331461940847</v>
      </c>
      <c r="W67" s="76">
        <f t="shared" si="10"/>
        <v>161.94999999999999</v>
      </c>
      <c r="X67" s="83">
        <f t="shared" ref="X67:X130" si="20">E67+N67</f>
        <v>79689.397316219591</v>
      </c>
      <c r="Y67" s="76">
        <f t="shared" si="14"/>
        <v>6640.78</v>
      </c>
      <c r="Z67" s="83">
        <f t="shared" ref="Z67:Z130" si="21">F67+O67</f>
        <v>8163.3662580643695</v>
      </c>
      <c r="AA67" s="76">
        <f t="shared" si="15"/>
        <v>680.28</v>
      </c>
      <c r="AB67" s="83">
        <f t="shared" ref="AB67:AB130" si="22">G67+P67</f>
        <v>228039.33393088085</v>
      </c>
      <c r="AC67" s="76">
        <f t="shared" si="16"/>
        <v>19003.28</v>
      </c>
      <c r="AD67" s="83">
        <f t="shared" ref="AD67:AD130" si="23">H67+Q67</f>
        <v>23201.577887383726</v>
      </c>
      <c r="AE67" s="76">
        <f t="shared" si="17"/>
        <v>1933.46</v>
      </c>
      <c r="AF67" s="83">
        <f t="shared" ref="AF67:AF130" si="24">I67+R67</f>
        <v>79250.957479869292</v>
      </c>
      <c r="AG67" s="76">
        <f t="shared" si="18"/>
        <v>6604.25</v>
      </c>
      <c r="AH67" s="83">
        <f t="shared" ref="AH67:AH130" si="25">J67+S67</f>
        <v>856.97466096784626</v>
      </c>
      <c r="AI67" s="76">
        <f t="shared" si="11"/>
        <v>71.41</v>
      </c>
      <c r="AJ67" s="83">
        <f t="shared" ref="AJ67:AJ130" si="26">K67+T67</f>
        <v>504.70678344851405</v>
      </c>
      <c r="AK67" s="76">
        <f t="shared" si="12"/>
        <v>42.06</v>
      </c>
      <c r="AM67" s="83">
        <f t="shared" si="19"/>
        <v>421649.7474630283</v>
      </c>
      <c r="AN67" s="83">
        <f t="shared" si="13"/>
        <v>35137.480000000003</v>
      </c>
    </row>
    <row r="68" spans="1:40" x14ac:dyDescent="0.25">
      <c r="A68" s="82">
        <v>61030</v>
      </c>
      <c r="B68" s="82" t="s">
        <v>70</v>
      </c>
      <c r="C68" s="82" t="s">
        <v>57</v>
      </c>
      <c r="D68" s="83">
        <f>'landesw Umlage § 2 PLAN'!F68*'Umlage Gesamt § 2_mtlAuft PLAN'!$D$1</f>
        <v>221.83269223399395</v>
      </c>
      <c r="E68" s="83">
        <f>'landesw Umlage § 2 PLAN'!G68*'Umlage Gesamt § 2_mtlAuft PLAN'!$E$1</f>
        <v>17048.247856967242</v>
      </c>
      <c r="F68" s="83">
        <f>'landesw Umlage § 2 PLAN'!H68*'Umlage Gesamt § 2_mtlAuft PLAN'!$F$1</f>
        <v>815.35674122943794</v>
      </c>
      <c r="G68" s="83">
        <f>'landesw Umlage § 2 PLAN'!I68*'Umlage Gesamt § 2_mtlAuft PLAN'!$G$1</f>
        <v>25005.577511765241</v>
      </c>
      <c r="H68" s="83">
        <f>'landesw Umlage § 2 PLAN'!J68*'Umlage Gesamt § 2_mtlAuft PLAN'!$H$1</f>
        <v>4251.6319661945772</v>
      </c>
      <c r="I68" s="83">
        <f>'landesw Umlage § 2 PLAN'!K68*'Umlage Gesamt § 2_mtlAuft PLAN'!$I$1</f>
        <v>7035.6266608608339</v>
      </c>
      <c r="J68" s="83">
        <f>'landesw Umlage § 2 PLAN'!L68*'Umlage Gesamt § 2_mtlAuft PLAN'!$J$1</f>
        <v>121.6668156362841</v>
      </c>
      <c r="K68" s="83">
        <f>'landesw Umlage § 2 PLAN'!M68*'Umlage Gesamt § 2_mtlAuft PLAN'!$K$1</f>
        <v>77.813848590180498</v>
      </c>
      <c r="M68" s="83">
        <f>'bezirksw Umlage § 2 PLAN'!F68*'Umlage Gesamt § 2_mtlAuft PLAN'!$M$1</f>
        <v>1685.6966710496449</v>
      </c>
      <c r="N68" s="83">
        <f>'bezirksw Umlage § 2 PLAN'!G68*'Umlage Gesamt § 2_mtlAuft PLAN'!$N$1</f>
        <v>61168.934772007298</v>
      </c>
      <c r="O68" s="83">
        <f>'bezirksw Umlage § 2 PLAN'!H68*'Umlage Gesamt § 2_mtlAuft PLAN'!$O$1</f>
        <v>7197.1961325299544</v>
      </c>
      <c r="P68" s="83">
        <f>'bezirksw Umlage § 2 PLAN'!I68*'Umlage Gesamt § 2_mtlAuft PLAN'!$P$1</f>
        <v>198820.86401449089</v>
      </c>
      <c r="Q68" s="83">
        <f>'bezirksw Umlage § 2 PLAN'!J68*'Umlage Gesamt § 2_mtlAuft PLAN'!$Q$1</f>
        <v>18521.310432862851</v>
      </c>
      <c r="R68" s="83">
        <f>'bezirksw Umlage § 2 PLAN'!K68*'Umlage Gesamt § 2_mtlAuft PLAN'!$R$1</f>
        <v>70751.216049547787</v>
      </c>
      <c r="S68" s="83">
        <f>'bezirksw Umlage § 2 PLAN'!L68*'Umlage Gesamt § 2_mtlAuft PLAN'!$S$1</f>
        <v>719.47574313273026</v>
      </c>
      <c r="T68" s="83">
        <f>'bezirksw Umlage § 2 PLAN'!M68*'Umlage Gesamt § 2_mtlAuft PLAN'!$T$1</f>
        <v>417.56877425015841</v>
      </c>
      <c r="V68" s="83">
        <f t="shared" ref="V68:V131" si="27">D68+M68</f>
        <v>1907.5293632836388</v>
      </c>
      <c r="W68" s="76">
        <f t="shared" ref="W68:W131" si="28">ROUND(V68/12,2)</f>
        <v>158.96</v>
      </c>
      <c r="X68" s="83">
        <f t="shared" si="20"/>
        <v>78217.182628974537</v>
      </c>
      <c r="Y68" s="76">
        <f t="shared" si="14"/>
        <v>6518.1</v>
      </c>
      <c r="Z68" s="83">
        <f t="shared" si="21"/>
        <v>8012.5528737593922</v>
      </c>
      <c r="AA68" s="76">
        <f t="shared" si="15"/>
        <v>667.71</v>
      </c>
      <c r="AB68" s="83">
        <f t="shared" si="22"/>
        <v>223826.44152625612</v>
      </c>
      <c r="AC68" s="76">
        <f t="shared" si="16"/>
        <v>18652.2</v>
      </c>
      <c r="AD68" s="83">
        <f t="shared" si="23"/>
        <v>22772.942399057429</v>
      </c>
      <c r="AE68" s="76">
        <f t="shared" si="17"/>
        <v>1897.75</v>
      </c>
      <c r="AF68" s="83">
        <f t="shared" si="24"/>
        <v>77786.842710408615</v>
      </c>
      <c r="AG68" s="76">
        <f t="shared" si="18"/>
        <v>6482.24</v>
      </c>
      <c r="AH68" s="83">
        <f t="shared" si="25"/>
        <v>841.14255876901439</v>
      </c>
      <c r="AI68" s="76">
        <f t="shared" ref="AI68:AI131" si="29">ROUND(AH68/12,2)</f>
        <v>70.099999999999994</v>
      </c>
      <c r="AJ68" s="83">
        <f t="shared" si="26"/>
        <v>495.38262284033891</v>
      </c>
      <c r="AK68" s="76">
        <f t="shared" ref="AK68:AK131" si="30">ROUND(AJ68/12,2)</f>
        <v>41.28</v>
      </c>
      <c r="AM68" s="83">
        <f t="shared" si="19"/>
        <v>413860.01668334909</v>
      </c>
      <c r="AN68" s="83">
        <f t="shared" ref="AN68:AN131" si="31">ROUND(AM68/12,2)</f>
        <v>34488.33</v>
      </c>
    </row>
    <row r="69" spans="1:40" x14ac:dyDescent="0.25">
      <c r="A69" s="82">
        <v>61032</v>
      </c>
      <c r="B69" s="82" t="s">
        <v>71</v>
      </c>
      <c r="C69" s="82" t="s">
        <v>57</v>
      </c>
      <c r="D69" s="83">
        <f>'landesw Umlage § 2 PLAN'!F69*'Umlage Gesamt § 2_mtlAuft PLAN'!$D$1</f>
        <v>264.92598621917512</v>
      </c>
      <c r="E69" s="83">
        <f>'landesw Umlage § 2 PLAN'!G69*'Umlage Gesamt § 2_mtlAuft PLAN'!$E$1</f>
        <v>20360.046264289384</v>
      </c>
      <c r="F69" s="83">
        <f>'landesw Umlage § 2 PLAN'!H69*'Umlage Gesamt § 2_mtlAuft PLAN'!$F$1</f>
        <v>973.74821815177006</v>
      </c>
      <c r="G69" s="83">
        <f>'landesw Umlage § 2 PLAN'!I69*'Umlage Gesamt § 2_mtlAuft PLAN'!$G$1</f>
        <v>29863.169475023242</v>
      </c>
      <c r="H69" s="83">
        <f>'landesw Umlage § 2 PLAN'!J69*'Umlage Gesamt § 2_mtlAuft PLAN'!$H$1</f>
        <v>5077.555433069133</v>
      </c>
      <c r="I69" s="83">
        <f>'landesw Umlage § 2 PLAN'!K69*'Umlage Gesamt § 2_mtlAuft PLAN'!$I$1</f>
        <v>8402.3698807765195</v>
      </c>
      <c r="J69" s="83">
        <f>'landesw Umlage § 2 PLAN'!L69*'Umlage Gesamt § 2_mtlAuft PLAN'!$J$1</f>
        <v>145.30185248164128</v>
      </c>
      <c r="K69" s="83">
        <f>'landesw Umlage § 2 PLAN'!M69*'Umlage Gesamt § 2_mtlAuft PLAN'!$K$1</f>
        <v>92.929993192879252</v>
      </c>
      <c r="M69" s="83">
        <f>'bezirksw Umlage § 2 PLAN'!F69*'Umlage Gesamt § 2_mtlAuft PLAN'!$M$1</f>
        <v>2013.1606777469037</v>
      </c>
      <c r="N69" s="83">
        <f>'bezirksw Umlage § 2 PLAN'!G69*'Umlage Gesamt § 2_mtlAuft PLAN'!$N$1</f>
        <v>73051.632774473037</v>
      </c>
      <c r="O69" s="83">
        <f>'bezirksw Umlage § 2 PLAN'!H69*'Umlage Gesamt § 2_mtlAuft PLAN'!$O$1</f>
        <v>8595.3258927772313</v>
      </c>
      <c r="P69" s="83">
        <f>'bezirksw Umlage § 2 PLAN'!I69*'Umlage Gesamt § 2_mtlAuft PLAN'!$P$1</f>
        <v>237443.8724497247</v>
      </c>
      <c r="Q69" s="83">
        <f>'bezirksw Umlage § 2 PLAN'!J69*'Umlage Gesamt § 2_mtlAuft PLAN'!$Q$1</f>
        <v>22119.266475483746</v>
      </c>
      <c r="R69" s="83">
        <f>'bezirksw Umlage § 2 PLAN'!K69*'Umlage Gesamt § 2_mtlAuft PLAN'!$R$1</f>
        <v>84495.371260972519</v>
      </c>
      <c r="S69" s="83">
        <f>'bezirksw Umlage § 2 PLAN'!L69*'Umlage Gesamt § 2_mtlAuft PLAN'!$S$1</f>
        <v>859.24134486523371</v>
      </c>
      <c r="T69" s="83">
        <f>'bezirksw Umlage § 2 PLAN'!M69*'Umlage Gesamt § 2_mtlAuft PLAN'!$T$1</f>
        <v>498.68582587396907</v>
      </c>
      <c r="V69" s="83">
        <f t="shared" si="27"/>
        <v>2278.086663966079</v>
      </c>
      <c r="W69" s="76">
        <f t="shared" si="28"/>
        <v>189.84</v>
      </c>
      <c r="X69" s="83">
        <f t="shared" si="20"/>
        <v>93411.679038762421</v>
      </c>
      <c r="Y69" s="76">
        <f t="shared" ref="Y69:Y132" si="32">ROUND(X69/12,2)</f>
        <v>7784.31</v>
      </c>
      <c r="Z69" s="83">
        <f t="shared" si="21"/>
        <v>9569.0741109290011</v>
      </c>
      <c r="AA69" s="76">
        <f t="shared" ref="AA69:AA132" si="33">ROUND(Z69/12,2)</f>
        <v>797.42</v>
      </c>
      <c r="AB69" s="83">
        <f t="shared" si="22"/>
        <v>267307.04192474793</v>
      </c>
      <c r="AC69" s="76">
        <f t="shared" ref="AC69:AC132" si="34">ROUND(AB69/12,2)</f>
        <v>22275.59</v>
      </c>
      <c r="AD69" s="83">
        <f t="shared" si="23"/>
        <v>27196.82190855288</v>
      </c>
      <c r="AE69" s="76">
        <f t="shared" ref="AE69:AE132" si="35">ROUND(AD69/12,2)</f>
        <v>2266.4</v>
      </c>
      <c r="AF69" s="83">
        <f t="shared" si="24"/>
        <v>92897.741141749037</v>
      </c>
      <c r="AG69" s="76">
        <f t="shared" ref="AG69:AG132" si="36">ROUND(AF69/12,2)</f>
        <v>7741.48</v>
      </c>
      <c r="AH69" s="83">
        <f t="shared" si="25"/>
        <v>1004.543197346875</v>
      </c>
      <c r="AI69" s="76">
        <f t="shared" si="29"/>
        <v>83.71</v>
      </c>
      <c r="AJ69" s="83">
        <f t="shared" si="26"/>
        <v>591.6158190668483</v>
      </c>
      <c r="AK69" s="76">
        <f t="shared" si="30"/>
        <v>49.3</v>
      </c>
      <c r="AM69" s="83">
        <f t="shared" ref="AM69:AM132" si="37">SUM(V69+X69+Z69+AB69+AD69+AF69+AH69+AJ69)</f>
        <v>494256.60380512103</v>
      </c>
      <c r="AN69" s="83">
        <f t="shared" si="31"/>
        <v>41188.050000000003</v>
      </c>
    </row>
    <row r="70" spans="1:40" x14ac:dyDescent="0.25">
      <c r="A70" s="82">
        <v>61033</v>
      </c>
      <c r="B70" s="82" t="s">
        <v>72</v>
      </c>
      <c r="C70" s="82" t="s">
        <v>57</v>
      </c>
      <c r="D70" s="83">
        <f>'landesw Umlage § 2 PLAN'!F70*'Umlage Gesamt § 2_mtlAuft PLAN'!$D$1</f>
        <v>300.86633331337276</v>
      </c>
      <c r="E70" s="83">
        <f>'landesw Umlage § 2 PLAN'!G70*'Umlage Gesamt § 2_mtlAuft PLAN'!$E$1</f>
        <v>23122.127629109153</v>
      </c>
      <c r="F70" s="83">
        <f>'landesw Umlage § 2 PLAN'!H70*'Umlage Gesamt § 2_mtlAuft PLAN'!$F$1</f>
        <v>1105.8486943722417</v>
      </c>
      <c r="G70" s="83">
        <f>'landesw Umlage § 2 PLAN'!I70*'Umlage Gesamt § 2_mtlAuft PLAN'!$G$1</f>
        <v>33914.462032550007</v>
      </c>
      <c r="H70" s="83">
        <f>'landesw Umlage § 2 PLAN'!J70*'Umlage Gesamt § 2_mtlAuft PLAN'!$H$1</f>
        <v>5766.3859523355941</v>
      </c>
      <c r="I70" s="83">
        <f>'landesw Umlage § 2 PLAN'!K70*'Umlage Gesamt § 2_mtlAuft PLAN'!$I$1</f>
        <v>9542.2508499431569</v>
      </c>
      <c r="J70" s="83">
        <f>'landesw Umlage § 2 PLAN'!L70*'Umlage Gesamt § 2_mtlAuft PLAN'!$J$1</f>
        <v>165.0137693311259</v>
      </c>
      <c r="K70" s="83">
        <f>'landesw Umlage § 2 PLAN'!M70*'Umlage Gesamt § 2_mtlAuft PLAN'!$K$1</f>
        <v>105.5370471798383</v>
      </c>
      <c r="M70" s="83">
        <f>'bezirksw Umlage § 2 PLAN'!F70*'Umlage Gesamt § 2_mtlAuft PLAN'!$M$1</f>
        <v>2286.2697620885024</v>
      </c>
      <c r="N70" s="83">
        <f>'bezirksw Umlage § 2 PLAN'!G70*'Umlage Gesamt § 2_mtlAuft PLAN'!$N$1</f>
        <v>82961.951785384765</v>
      </c>
      <c r="O70" s="83">
        <f>'bezirksw Umlage § 2 PLAN'!H70*'Umlage Gesamt § 2_mtlAuft PLAN'!$O$1</f>
        <v>9761.3836298185015</v>
      </c>
      <c r="P70" s="83">
        <f>'bezirksw Umlage § 2 PLAN'!I70*'Umlage Gesamt § 2_mtlAuft PLAN'!$P$1</f>
        <v>269655.94538761087</v>
      </c>
      <c r="Q70" s="83">
        <f>'bezirksw Umlage § 2 PLAN'!J70*'Umlage Gesamt § 2_mtlAuft PLAN'!$Q$1</f>
        <v>25120.006893376347</v>
      </c>
      <c r="R70" s="83">
        <f>'bezirksw Umlage § 2 PLAN'!K70*'Umlage Gesamt § 2_mtlAuft PLAN'!$R$1</f>
        <v>95958.168906123436</v>
      </c>
      <c r="S70" s="83">
        <f>'bezirksw Umlage § 2 PLAN'!L70*'Umlage Gesamt § 2_mtlAuft PLAN'!$S$1</f>
        <v>975.80760781609911</v>
      </c>
      <c r="T70" s="83">
        <f>'bezirksw Umlage § 2 PLAN'!M70*'Umlage Gesamt § 2_mtlAuft PLAN'!$T$1</f>
        <v>566.33846323374587</v>
      </c>
      <c r="V70" s="83">
        <f t="shared" si="27"/>
        <v>2587.1360954018751</v>
      </c>
      <c r="W70" s="76">
        <f t="shared" si="28"/>
        <v>215.59</v>
      </c>
      <c r="X70" s="83">
        <f t="shared" si="20"/>
        <v>106084.07941449391</v>
      </c>
      <c r="Y70" s="76">
        <f t="shared" si="32"/>
        <v>8840.34</v>
      </c>
      <c r="Z70" s="83">
        <f t="shared" si="21"/>
        <v>10867.232324190743</v>
      </c>
      <c r="AA70" s="76">
        <f t="shared" si="33"/>
        <v>905.6</v>
      </c>
      <c r="AB70" s="83">
        <f t="shared" si="22"/>
        <v>303570.40742016089</v>
      </c>
      <c r="AC70" s="76">
        <f t="shared" si="34"/>
        <v>25297.53</v>
      </c>
      <c r="AD70" s="83">
        <f t="shared" si="23"/>
        <v>30886.39284571194</v>
      </c>
      <c r="AE70" s="76">
        <f t="shared" si="35"/>
        <v>2573.87</v>
      </c>
      <c r="AF70" s="83">
        <f t="shared" si="24"/>
        <v>105500.41975606659</v>
      </c>
      <c r="AG70" s="76">
        <f t="shared" si="36"/>
        <v>8791.7000000000007</v>
      </c>
      <c r="AH70" s="83">
        <f t="shared" si="25"/>
        <v>1140.8213771472251</v>
      </c>
      <c r="AI70" s="76">
        <f t="shared" si="29"/>
        <v>95.07</v>
      </c>
      <c r="AJ70" s="83">
        <f t="shared" si="26"/>
        <v>671.87551041358415</v>
      </c>
      <c r="AK70" s="76">
        <f t="shared" si="30"/>
        <v>55.99</v>
      </c>
      <c r="AM70" s="83">
        <f t="shared" si="37"/>
        <v>561308.36474358675</v>
      </c>
      <c r="AN70" s="83">
        <f t="shared" si="31"/>
        <v>46775.7</v>
      </c>
    </row>
    <row r="71" spans="1:40" x14ac:dyDescent="0.25">
      <c r="A71" s="82">
        <v>61043</v>
      </c>
      <c r="B71" s="82" t="s">
        <v>73</v>
      </c>
      <c r="C71" s="82" t="s">
        <v>57</v>
      </c>
      <c r="D71" s="83">
        <f>'landesw Umlage § 2 PLAN'!F71*'Umlage Gesamt § 2_mtlAuft PLAN'!$D$1</f>
        <v>555.25274089573418</v>
      </c>
      <c r="E71" s="83">
        <f>'landesw Umlage § 2 PLAN'!G71*'Umlage Gesamt § 2_mtlAuft PLAN'!$E$1</f>
        <v>42672.188011250633</v>
      </c>
      <c r="F71" s="83">
        <f>'landesw Umlage § 2 PLAN'!H71*'Umlage Gesamt § 2_mtlAuft PLAN'!$F$1</f>
        <v>2040.8581837789302</v>
      </c>
      <c r="G71" s="83">
        <f>'landesw Umlage § 2 PLAN'!I71*'Umlage Gesamt § 2_mtlAuft PLAN'!$G$1</f>
        <v>62589.581865790999</v>
      </c>
      <c r="H71" s="83">
        <f>'landesw Umlage § 2 PLAN'!J71*'Umlage Gesamt § 2_mtlAuft PLAN'!$H$1</f>
        <v>10641.94045852948</v>
      </c>
      <c r="I71" s="83">
        <f>'landesw Umlage § 2 PLAN'!K71*'Umlage Gesamt § 2_mtlAuft PLAN'!$I$1</f>
        <v>17610.348357677438</v>
      </c>
      <c r="J71" s="83">
        <f>'landesw Umlage § 2 PLAN'!L71*'Umlage Gesamt § 2_mtlAuft PLAN'!$J$1</f>
        <v>304.53506278886681</v>
      </c>
      <c r="K71" s="83">
        <f>'landesw Umlage § 2 PLAN'!M71*'Umlage Gesamt § 2_mtlAuft PLAN'!$K$1</f>
        <v>194.76999658719546</v>
      </c>
      <c r="M71" s="83">
        <f>'bezirksw Umlage § 2 PLAN'!F71*'Umlage Gesamt § 2_mtlAuft PLAN'!$M$1</f>
        <v>4219.3406548563635</v>
      </c>
      <c r="N71" s="83">
        <f>'bezirksw Umlage § 2 PLAN'!G71*'Umlage Gesamt § 2_mtlAuft PLAN'!$N$1</f>
        <v>153107.36369733652</v>
      </c>
      <c r="O71" s="83">
        <f>'bezirksw Umlage § 2 PLAN'!H71*'Umlage Gesamt § 2_mtlAuft PLAN'!$O$1</f>
        <v>18014.760760042031</v>
      </c>
      <c r="P71" s="83">
        <f>'bezirksw Umlage § 2 PLAN'!I71*'Umlage Gesamt § 2_mtlAuft PLAN'!$P$1</f>
        <v>497653.56305037392</v>
      </c>
      <c r="Q71" s="83">
        <f>'bezirksw Umlage § 2 PLAN'!J71*'Umlage Gesamt § 2_mtlAuft PLAN'!$Q$1</f>
        <v>46359.300242274738</v>
      </c>
      <c r="R71" s="83">
        <f>'bezirksw Umlage § 2 PLAN'!K71*'Umlage Gesamt § 2_mtlAuft PLAN'!$R$1</f>
        <v>177092.05184139044</v>
      </c>
      <c r="S71" s="83">
        <f>'bezirksw Umlage § 2 PLAN'!L71*'Umlage Gesamt § 2_mtlAuft PLAN'!$S$1</f>
        <v>1800.865663033346</v>
      </c>
      <c r="T71" s="83">
        <f>'bezirksw Umlage § 2 PLAN'!M71*'Umlage Gesamt § 2_mtlAuft PLAN'!$T$1</f>
        <v>1045.1850179517523</v>
      </c>
      <c r="V71" s="83">
        <f t="shared" si="27"/>
        <v>4774.5933957520974</v>
      </c>
      <c r="W71" s="76">
        <f t="shared" si="28"/>
        <v>397.88</v>
      </c>
      <c r="X71" s="83">
        <f t="shared" si="20"/>
        <v>195779.55170858715</v>
      </c>
      <c r="Y71" s="76">
        <f t="shared" si="32"/>
        <v>16314.96</v>
      </c>
      <c r="Z71" s="83">
        <f t="shared" si="21"/>
        <v>20055.618943820962</v>
      </c>
      <c r="AA71" s="76">
        <f t="shared" si="33"/>
        <v>1671.3</v>
      </c>
      <c r="AB71" s="83">
        <f t="shared" si="22"/>
        <v>560243.14491616492</v>
      </c>
      <c r="AC71" s="76">
        <f t="shared" si="34"/>
        <v>46686.93</v>
      </c>
      <c r="AD71" s="83">
        <f t="shared" si="23"/>
        <v>57001.240700804221</v>
      </c>
      <c r="AE71" s="76">
        <f t="shared" si="35"/>
        <v>4750.1000000000004</v>
      </c>
      <c r="AF71" s="83">
        <f t="shared" si="24"/>
        <v>194702.40019906787</v>
      </c>
      <c r="AG71" s="76">
        <f t="shared" si="36"/>
        <v>16225.2</v>
      </c>
      <c r="AH71" s="83">
        <f t="shared" si="25"/>
        <v>2105.4007258222127</v>
      </c>
      <c r="AI71" s="76">
        <f t="shared" si="29"/>
        <v>175.45</v>
      </c>
      <c r="AJ71" s="83">
        <f t="shared" si="26"/>
        <v>1239.9550145389478</v>
      </c>
      <c r="AK71" s="76">
        <f t="shared" si="30"/>
        <v>103.33</v>
      </c>
      <c r="AM71" s="83">
        <f t="shared" si="37"/>
        <v>1035901.9056045584</v>
      </c>
      <c r="AN71" s="83">
        <f t="shared" si="31"/>
        <v>86325.16</v>
      </c>
    </row>
    <row r="72" spans="1:40" x14ac:dyDescent="0.25">
      <c r="A72" s="82">
        <v>61045</v>
      </c>
      <c r="B72" s="82" t="s">
        <v>74</v>
      </c>
      <c r="C72" s="82" t="s">
        <v>57</v>
      </c>
      <c r="D72" s="83">
        <f>'landesw Umlage § 2 PLAN'!F72*'Umlage Gesamt § 2_mtlAuft PLAN'!$D$1</f>
        <v>855.58993413089058</v>
      </c>
      <c r="E72" s="83">
        <f>'landesw Umlage § 2 PLAN'!G72*'Umlage Gesamt § 2_mtlAuft PLAN'!$E$1</f>
        <v>65753.650258203343</v>
      </c>
      <c r="F72" s="83">
        <f>'landesw Umlage § 2 PLAN'!H72*'Umlage Gesamt § 2_mtlAuft PLAN'!$F$1</f>
        <v>3144.7619983163581</v>
      </c>
      <c r="G72" s="83">
        <f>'landesw Umlage § 2 PLAN'!I72*'Umlage Gesamt § 2_mtlAuft PLAN'!$G$1</f>
        <v>96444.397806021734</v>
      </c>
      <c r="H72" s="83">
        <f>'landesw Umlage § 2 PLAN'!J72*'Umlage Gesamt § 2_mtlAuft PLAN'!$H$1</f>
        <v>16398.184944120549</v>
      </c>
      <c r="I72" s="83">
        <f>'landesw Umlage § 2 PLAN'!K72*'Umlage Gesamt § 2_mtlAuft PLAN'!$I$1</f>
        <v>27135.817046235192</v>
      </c>
      <c r="J72" s="83">
        <f>'landesw Umlage § 2 PLAN'!L72*'Umlage Gesamt § 2_mtlAuft PLAN'!$J$1</f>
        <v>469.25861886200181</v>
      </c>
      <c r="K72" s="83">
        <f>'landesw Umlage § 2 PLAN'!M72*'Umlage Gesamt § 2_mtlAuft PLAN'!$K$1</f>
        <v>300.12143349690325</v>
      </c>
      <c r="M72" s="83">
        <f>'bezirksw Umlage § 2 PLAN'!F72*'Umlage Gesamt § 2_mtlAuft PLAN'!$M$1</f>
        <v>6501.5895052416099</v>
      </c>
      <c r="N72" s="83">
        <f>'bezirksw Umlage § 2 PLAN'!G72*'Umlage Gesamt § 2_mtlAuft PLAN'!$N$1</f>
        <v>235923.40851741459</v>
      </c>
      <c r="O72" s="83">
        <f>'bezirksw Umlage § 2 PLAN'!H72*'Umlage Gesamt § 2_mtlAuft PLAN'!$O$1</f>
        <v>27758.976834951678</v>
      </c>
      <c r="P72" s="83">
        <f>'bezirksw Umlage § 2 PLAN'!I72*'Umlage Gesamt § 2_mtlAuft PLAN'!$P$1</f>
        <v>766835.25873891567</v>
      </c>
      <c r="Q72" s="83">
        <f>'bezirksw Umlage § 2 PLAN'!J72*'Umlage Gesamt § 2_mtlAuft PLAN'!$Q$1</f>
        <v>71435.128040349926</v>
      </c>
      <c r="R72" s="83">
        <f>'bezirksw Umlage § 2 PLAN'!K72*'Umlage Gesamt § 2_mtlAuft PLAN'!$R$1</f>
        <v>272881.45705620514</v>
      </c>
      <c r="S72" s="83">
        <f>'bezirksw Umlage § 2 PLAN'!L72*'Umlage Gesamt § 2_mtlAuft PLAN'!$S$1</f>
        <v>2774.9570970647692</v>
      </c>
      <c r="T72" s="83">
        <f>'bezirksw Umlage § 2 PLAN'!M72*'Umlage Gesamt § 2_mtlAuft PLAN'!$T$1</f>
        <v>1610.5274495742763</v>
      </c>
      <c r="V72" s="83">
        <f t="shared" si="27"/>
        <v>7357.1794393725004</v>
      </c>
      <c r="W72" s="76">
        <f t="shared" si="28"/>
        <v>613.1</v>
      </c>
      <c r="X72" s="83">
        <f t="shared" si="20"/>
        <v>301677.05877561792</v>
      </c>
      <c r="Y72" s="76">
        <f t="shared" si="32"/>
        <v>25139.75</v>
      </c>
      <c r="Z72" s="83">
        <f t="shared" si="21"/>
        <v>30903.738833268035</v>
      </c>
      <c r="AA72" s="76">
        <f t="shared" si="33"/>
        <v>2575.31</v>
      </c>
      <c r="AB72" s="83">
        <f t="shared" si="22"/>
        <v>863279.6565449374</v>
      </c>
      <c r="AC72" s="76">
        <f t="shared" si="34"/>
        <v>71939.97</v>
      </c>
      <c r="AD72" s="83">
        <f t="shared" si="23"/>
        <v>87833.312984470482</v>
      </c>
      <c r="AE72" s="76">
        <f t="shared" si="35"/>
        <v>7319.44</v>
      </c>
      <c r="AF72" s="83">
        <f t="shared" si="24"/>
        <v>300017.27410244034</v>
      </c>
      <c r="AG72" s="76">
        <f t="shared" si="36"/>
        <v>25001.439999999999</v>
      </c>
      <c r="AH72" s="83">
        <f t="shared" si="25"/>
        <v>3244.2157159267708</v>
      </c>
      <c r="AI72" s="76">
        <f t="shared" si="29"/>
        <v>270.35000000000002</v>
      </c>
      <c r="AJ72" s="83">
        <f t="shared" si="26"/>
        <v>1910.6488830711796</v>
      </c>
      <c r="AK72" s="76">
        <f t="shared" si="30"/>
        <v>159.22</v>
      </c>
      <c r="AM72" s="83">
        <f t="shared" si="37"/>
        <v>1596223.0852791048</v>
      </c>
      <c r="AN72" s="83">
        <f t="shared" si="31"/>
        <v>133018.59</v>
      </c>
    </row>
    <row r="73" spans="1:40" x14ac:dyDescent="0.25">
      <c r="A73" s="82">
        <v>61049</v>
      </c>
      <c r="B73" s="82" t="s">
        <v>75</v>
      </c>
      <c r="C73" s="82" t="s">
        <v>57</v>
      </c>
      <c r="D73" s="83">
        <f>'landesw Umlage § 2 PLAN'!F73*'Umlage Gesamt § 2_mtlAuft PLAN'!$D$1</f>
        <v>388.32458339734887</v>
      </c>
      <c r="E73" s="83">
        <f>'landesw Umlage § 2 PLAN'!G73*'Umlage Gesamt § 2_mtlAuft PLAN'!$E$1</f>
        <v>29843.454001488488</v>
      </c>
      <c r="F73" s="83">
        <f>'landesw Umlage § 2 PLAN'!H73*'Umlage Gesamt § 2_mtlAuft PLAN'!$F$1</f>
        <v>1427.3057035441855</v>
      </c>
      <c r="G73" s="83">
        <f>'landesw Umlage § 2 PLAN'!I73*'Umlage Gesamt § 2_mtlAuft PLAN'!$G$1</f>
        <v>43772.991131639603</v>
      </c>
      <c r="H73" s="83">
        <f>'landesw Umlage § 2 PLAN'!J73*'Umlage Gesamt § 2_mtlAuft PLAN'!$H$1</f>
        <v>7442.6054852629022</v>
      </c>
      <c r="I73" s="83">
        <f>'landesw Umlage § 2 PLAN'!K73*'Umlage Gesamt § 2_mtlAuft PLAN'!$I$1</f>
        <v>12316.069216417292</v>
      </c>
      <c r="J73" s="83">
        <f>'landesw Umlage § 2 PLAN'!L73*'Umlage Gesamt § 2_mtlAuft PLAN'!$J$1</f>
        <v>212.98130144589211</v>
      </c>
      <c r="K73" s="83">
        <f>'landesw Umlage § 2 PLAN'!M73*'Umlage Gesamt § 2_mtlAuft PLAN'!$K$1</f>
        <v>136.21540644898565</v>
      </c>
      <c r="M73" s="83">
        <f>'bezirksw Umlage § 2 PLAN'!F73*'Umlage Gesamt § 2_mtlAuft PLAN'!$M$1</f>
        <v>2950.8610788042347</v>
      </c>
      <c r="N73" s="83">
        <f>'bezirksw Umlage § 2 PLAN'!G73*'Umlage Gesamt § 2_mtlAuft PLAN'!$N$1</f>
        <v>107078.000419991</v>
      </c>
      <c r="O73" s="83">
        <f>'bezirksw Umlage § 2 PLAN'!H73*'Umlage Gesamt § 2_mtlAuft PLAN'!$O$1</f>
        <v>12598.901278471785</v>
      </c>
      <c r="P73" s="83">
        <f>'bezirksw Umlage § 2 PLAN'!I73*'Umlage Gesamt § 2_mtlAuft PLAN'!$P$1</f>
        <v>348041.70842270838</v>
      </c>
      <c r="Q73" s="83">
        <f>'bezirksw Umlage § 2 PLAN'!J73*'Umlage Gesamt § 2_mtlAuft PLAN'!$Q$1</f>
        <v>32422.092908775878</v>
      </c>
      <c r="R73" s="83">
        <f>'bezirksw Umlage § 2 PLAN'!K73*'Umlage Gesamt § 2_mtlAuft PLAN'!$R$1</f>
        <v>123852.06265411878</v>
      </c>
      <c r="S73" s="83">
        <f>'bezirksw Umlage § 2 PLAN'!L73*'Umlage Gesamt § 2_mtlAuft PLAN'!$S$1</f>
        <v>1259.4632261046929</v>
      </c>
      <c r="T73" s="83">
        <f>'bezirksw Umlage § 2 PLAN'!M73*'Umlage Gesamt § 2_mtlAuft PLAN'!$T$1</f>
        <v>730.96629116051417</v>
      </c>
      <c r="V73" s="83">
        <f t="shared" si="27"/>
        <v>3339.1856622015835</v>
      </c>
      <c r="W73" s="76">
        <f t="shared" si="28"/>
        <v>278.27</v>
      </c>
      <c r="X73" s="83">
        <f t="shared" si="20"/>
        <v>136921.45442147949</v>
      </c>
      <c r="Y73" s="76">
        <f t="shared" si="32"/>
        <v>11410.12</v>
      </c>
      <c r="Z73" s="83">
        <f t="shared" si="21"/>
        <v>14026.20698201597</v>
      </c>
      <c r="AA73" s="76">
        <f t="shared" si="33"/>
        <v>1168.8499999999999</v>
      </c>
      <c r="AB73" s="83">
        <f t="shared" si="22"/>
        <v>391814.69955434802</v>
      </c>
      <c r="AC73" s="76">
        <f t="shared" si="34"/>
        <v>32651.22</v>
      </c>
      <c r="AD73" s="83">
        <f t="shared" si="23"/>
        <v>39864.69839403878</v>
      </c>
      <c r="AE73" s="76">
        <f t="shared" si="35"/>
        <v>3322.06</v>
      </c>
      <c r="AF73" s="83">
        <f t="shared" si="24"/>
        <v>136168.13187053608</v>
      </c>
      <c r="AG73" s="76">
        <f t="shared" si="36"/>
        <v>11347.34</v>
      </c>
      <c r="AH73" s="83">
        <f t="shared" si="25"/>
        <v>1472.444527550585</v>
      </c>
      <c r="AI73" s="76">
        <f t="shared" si="29"/>
        <v>122.7</v>
      </c>
      <c r="AJ73" s="83">
        <f t="shared" si="26"/>
        <v>867.18169760949979</v>
      </c>
      <c r="AK73" s="76">
        <f t="shared" si="30"/>
        <v>72.27</v>
      </c>
      <c r="AM73" s="83">
        <f t="shared" si="37"/>
        <v>724474.00310978002</v>
      </c>
      <c r="AN73" s="83">
        <f t="shared" si="31"/>
        <v>60372.83</v>
      </c>
    </row>
    <row r="74" spans="1:40" x14ac:dyDescent="0.25">
      <c r="A74" s="82">
        <v>61050</v>
      </c>
      <c r="B74" s="82" t="s">
        <v>76</v>
      </c>
      <c r="C74" s="82" t="s">
        <v>57</v>
      </c>
      <c r="D74" s="83">
        <f>'landesw Umlage § 2 PLAN'!F74*'Umlage Gesamt § 2_mtlAuft PLAN'!$D$1</f>
        <v>486.77203205163488</v>
      </c>
      <c r="E74" s="83">
        <f>'landesw Umlage § 2 PLAN'!G74*'Umlage Gesamt § 2_mtlAuft PLAN'!$E$1</f>
        <v>37409.320369706016</v>
      </c>
      <c r="F74" s="83">
        <f>'landesw Umlage § 2 PLAN'!H74*'Umlage Gesamt § 2_mtlAuft PLAN'!$F$1</f>
        <v>1789.1540411753258</v>
      </c>
      <c r="G74" s="83">
        <f>'landesw Umlage § 2 PLAN'!I74*'Umlage Gesamt § 2_mtlAuft PLAN'!$G$1</f>
        <v>54870.252240311471</v>
      </c>
      <c r="H74" s="83">
        <f>'landesw Umlage § 2 PLAN'!J74*'Umlage Gesamt § 2_mtlAuft PLAN'!$H$1</f>
        <v>9329.4433335244794</v>
      </c>
      <c r="I74" s="83">
        <f>'landesw Umlage § 2 PLAN'!K74*'Umlage Gesamt § 2_mtlAuft PLAN'!$I$1</f>
        <v>15438.420063222196</v>
      </c>
      <c r="J74" s="83">
        <f>'landesw Umlage § 2 PLAN'!L74*'Umlage Gesamt § 2_mtlAuft PLAN'!$J$1</f>
        <v>266.9759920600651</v>
      </c>
      <c r="K74" s="83">
        <f>'landesw Umlage § 2 PLAN'!M74*'Umlage Gesamt § 2_mtlAuft PLAN'!$K$1</f>
        <v>170.74852592081552</v>
      </c>
      <c r="M74" s="83">
        <f>'bezirksw Umlage § 2 PLAN'!F74*'Umlage Gesamt § 2_mtlAuft PLAN'!$M$1</f>
        <v>3698.9588221918966</v>
      </c>
      <c r="N74" s="83">
        <f>'bezirksw Umlage § 2 PLAN'!G74*'Umlage Gesamt § 2_mtlAuft PLAN'!$N$1</f>
        <v>134224.24971516925</v>
      </c>
      <c r="O74" s="83">
        <f>'bezirksw Umlage § 2 PLAN'!H74*'Umlage Gesamt § 2_mtlAuft PLAN'!$O$1</f>
        <v>15792.955272842817</v>
      </c>
      <c r="P74" s="83">
        <f>'bezirksw Umlage § 2 PLAN'!I74*'Umlage Gesamt § 2_mtlAuft PLAN'!$P$1</f>
        <v>436276.70482630836</v>
      </c>
      <c r="Q74" s="83">
        <f>'bezirksw Umlage § 2 PLAN'!J74*'Umlage Gesamt § 2_mtlAuft PLAN'!$Q$1</f>
        <v>40641.691830318145</v>
      </c>
      <c r="R74" s="83">
        <f>'bezirksw Umlage § 2 PLAN'!K74*'Umlage Gesamt § 2_mtlAuft PLAN'!$R$1</f>
        <v>155250.84630102606</v>
      </c>
      <c r="S74" s="83">
        <f>'bezirksw Umlage § 2 PLAN'!L74*'Umlage Gesamt § 2_mtlAuft PLAN'!$S$1</f>
        <v>1578.7603980713479</v>
      </c>
      <c r="T74" s="83">
        <f>'bezirksw Umlage § 2 PLAN'!M74*'Umlage Gesamt § 2_mtlAuft PLAN'!$T$1</f>
        <v>916.27973639095546</v>
      </c>
      <c r="V74" s="83">
        <f t="shared" si="27"/>
        <v>4185.7308542435312</v>
      </c>
      <c r="W74" s="76">
        <f t="shared" si="28"/>
        <v>348.81</v>
      </c>
      <c r="X74" s="83">
        <f t="shared" si="20"/>
        <v>171633.57008487527</v>
      </c>
      <c r="Y74" s="76">
        <f t="shared" si="32"/>
        <v>14302.8</v>
      </c>
      <c r="Z74" s="83">
        <f t="shared" si="21"/>
        <v>17582.109314018144</v>
      </c>
      <c r="AA74" s="76">
        <f t="shared" si="33"/>
        <v>1465.18</v>
      </c>
      <c r="AB74" s="83">
        <f t="shared" si="22"/>
        <v>491146.95706661983</v>
      </c>
      <c r="AC74" s="76">
        <f t="shared" si="34"/>
        <v>40928.910000000003</v>
      </c>
      <c r="AD74" s="83">
        <f t="shared" si="23"/>
        <v>49971.135163842628</v>
      </c>
      <c r="AE74" s="76">
        <f t="shared" si="35"/>
        <v>4164.26</v>
      </c>
      <c r="AF74" s="83">
        <f t="shared" si="24"/>
        <v>170689.26636424827</v>
      </c>
      <c r="AG74" s="76">
        <f t="shared" si="36"/>
        <v>14224.11</v>
      </c>
      <c r="AH74" s="83">
        <f t="shared" si="25"/>
        <v>1845.7363901314129</v>
      </c>
      <c r="AI74" s="76">
        <f t="shared" si="29"/>
        <v>153.81</v>
      </c>
      <c r="AJ74" s="83">
        <f t="shared" si="26"/>
        <v>1087.028262311771</v>
      </c>
      <c r="AK74" s="76">
        <f t="shared" si="30"/>
        <v>90.59</v>
      </c>
      <c r="AM74" s="83">
        <f t="shared" si="37"/>
        <v>908141.53350029083</v>
      </c>
      <c r="AN74" s="83">
        <f t="shared" si="31"/>
        <v>75678.460000000006</v>
      </c>
    </row>
    <row r="75" spans="1:40" x14ac:dyDescent="0.25">
      <c r="A75" s="82">
        <v>61051</v>
      </c>
      <c r="B75" s="82" t="s">
        <v>77</v>
      </c>
      <c r="C75" s="82" t="s">
        <v>57</v>
      </c>
      <c r="D75" s="83">
        <f>'landesw Umlage § 2 PLAN'!F75*'Umlage Gesamt § 2_mtlAuft PLAN'!$D$1</f>
        <v>439.91386404164689</v>
      </c>
      <c r="E75" s="83">
        <f>'landesw Umlage § 2 PLAN'!G75*'Umlage Gesamt § 2_mtlAuft PLAN'!$E$1</f>
        <v>33808.184512259693</v>
      </c>
      <c r="F75" s="83">
        <f>'landesw Umlage § 2 PLAN'!H75*'Umlage Gesamt § 2_mtlAuft PLAN'!$F$1</f>
        <v>1616.9245885015753</v>
      </c>
      <c r="G75" s="83">
        <f>'landesw Umlage § 2 PLAN'!I75*'Umlage Gesamt § 2_mtlAuft PLAN'!$G$1</f>
        <v>49588.273554333464</v>
      </c>
      <c r="H75" s="83">
        <f>'landesw Umlage § 2 PLAN'!J75*'Umlage Gesamt § 2_mtlAuft PLAN'!$H$1</f>
        <v>8431.3625187344041</v>
      </c>
      <c r="I75" s="83">
        <f>'landesw Umlage § 2 PLAN'!K75*'Umlage Gesamt § 2_mtlAuft PLAN'!$I$1</f>
        <v>13952.270421300085</v>
      </c>
      <c r="J75" s="83">
        <f>'landesw Umlage § 2 PLAN'!L75*'Umlage Gesamt § 2_mtlAuft PLAN'!$J$1</f>
        <v>241.27606464669896</v>
      </c>
      <c r="K75" s="83">
        <f>'landesw Umlage § 2 PLAN'!M75*'Umlage Gesamt § 2_mtlAuft PLAN'!$K$1</f>
        <v>154.31174938430601</v>
      </c>
      <c r="M75" s="83">
        <f>'bezirksw Umlage § 2 PLAN'!F75*'Umlage Gesamt § 2_mtlAuft PLAN'!$M$1</f>
        <v>3342.8857067711879</v>
      </c>
      <c r="N75" s="83">
        <f>'bezirksw Umlage § 2 PLAN'!G75*'Umlage Gesamt § 2_mtlAuft PLAN'!$N$1</f>
        <v>121303.41197176167</v>
      </c>
      <c r="O75" s="83">
        <f>'bezirksw Umlage § 2 PLAN'!H75*'Umlage Gesamt § 2_mtlAuft PLAN'!$O$1</f>
        <v>14272.676984811278</v>
      </c>
      <c r="P75" s="83">
        <f>'bezirksw Umlage § 2 PLAN'!I75*'Umlage Gesamt § 2_mtlAuft PLAN'!$P$1</f>
        <v>394279.37180897809</v>
      </c>
      <c r="Q75" s="83">
        <f>'bezirksw Umlage § 2 PLAN'!J75*'Umlage Gesamt § 2_mtlAuft PLAN'!$Q$1</f>
        <v>36729.397987205179</v>
      </c>
      <c r="R75" s="83">
        <f>'bezirksw Umlage § 2 PLAN'!K75*'Umlage Gesamt § 2_mtlAuft PLAN'!$R$1</f>
        <v>140305.92391301465</v>
      </c>
      <c r="S75" s="83">
        <f>'bezirksw Umlage § 2 PLAN'!L75*'Umlage Gesamt § 2_mtlAuft PLAN'!$S$1</f>
        <v>1426.7840824466753</v>
      </c>
      <c r="T75" s="83">
        <f>'bezirksw Umlage § 2 PLAN'!M75*'Umlage Gesamt § 2_mtlAuft PLAN'!$T$1</f>
        <v>828.0758401009557</v>
      </c>
      <c r="V75" s="83">
        <f t="shared" si="27"/>
        <v>3782.7995708128346</v>
      </c>
      <c r="W75" s="76">
        <f t="shared" si="28"/>
        <v>315.23</v>
      </c>
      <c r="X75" s="83">
        <f t="shared" si="20"/>
        <v>155111.59648402137</v>
      </c>
      <c r="Y75" s="76">
        <f t="shared" si="32"/>
        <v>12925.97</v>
      </c>
      <c r="Z75" s="83">
        <f t="shared" si="21"/>
        <v>15889.601573312853</v>
      </c>
      <c r="AA75" s="76">
        <f t="shared" si="33"/>
        <v>1324.13</v>
      </c>
      <c r="AB75" s="83">
        <f t="shared" si="22"/>
        <v>443867.64536331157</v>
      </c>
      <c r="AC75" s="76">
        <f t="shared" si="34"/>
        <v>36988.97</v>
      </c>
      <c r="AD75" s="83">
        <f t="shared" si="23"/>
        <v>45160.760505939586</v>
      </c>
      <c r="AE75" s="76">
        <f t="shared" si="35"/>
        <v>3763.4</v>
      </c>
      <c r="AF75" s="83">
        <f t="shared" si="24"/>
        <v>154258.19433431473</v>
      </c>
      <c r="AG75" s="76">
        <f t="shared" si="36"/>
        <v>12854.85</v>
      </c>
      <c r="AH75" s="83">
        <f t="shared" si="25"/>
        <v>1668.0601470933743</v>
      </c>
      <c r="AI75" s="76">
        <f t="shared" si="29"/>
        <v>139.01</v>
      </c>
      <c r="AJ75" s="83">
        <f t="shared" si="26"/>
        <v>982.38758948526174</v>
      </c>
      <c r="AK75" s="76">
        <f t="shared" si="30"/>
        <v>81.87</v>
      </c>
      <c r="AM75" s="83">
        <f t="shared" si="37"/>
        <v>820721.04556829168</v>
      </c>
      <c r="AN75" s="83">
        <f t="shared" si="31"/>
        <v>68393.42</v>
      </c>
    </row>
    <row r="76" spans="1:40" x14ac:dyDescent="0.25">
      <c r="A76" s="82">
        <v>61052</v>
      </c>
      <c r="B76" s="82" t="s">
        <v>78</v>
      </c>
      <c r="C76" s="82" t="s">
        <v>57</v>
      </c>
      <c r="D76" s="83">
        <f>'landesw Umlage § 2 PLAN'!F76*'Umlage Gesamt § 2_mtlAuft PLAN'!$D$1</f>
        <v>369.0321856714051</v>
      </c>
      <c r="E76" s="83">
        <f>'landesw Umlage § 2 PLAN'!G76*'Umlage Gesamt § 2_mtlAuft PLAN'!$E$1</f>
        <v>28360.797974214798</v>
      </c>
      <c r="F76" s="83">
        <f>'landesw Umlage § 2 PLAN'!H76*'Umlage Gesamt § 2_mtlAuft PLAN'!$F$1</f>
        <v>1356.3955668014228</v>
      </c>
      <c r="G76" s="83">
        <f>'landesw Umlage § 2 PLAN'!I76*'Umlage Gesamt § 2_mtlAuft PLAN'!$G$1</f>
        <v>41598.300188363188</v>
      </c>
      <c r="H76" s="83">
        <f>'landesw Umlage § 2 PLAN'!J76*'Umlage Gesamt § 2_mtlAuft PLAN'!$H$1</f>
        <v>7072.8485569665027</v>
      </c>
      <c r="I76" s="83">
        <f>'landesw Umlage § 2 PLAN'!K76*'Umlage Gesamt § 2_mtlAuft PLAN'!$I$1</f>
        <v>11704.193183062363</v>
      </c>
      <c r="J76" s="83">
        <f>'landesw Umlage § 2 PLAN'!L76*'Umlage Gesamt § 2_mtlAuft PLAN'!$J$1</f>
        <v>202.40015322258</v>
      </c>
      <c r="K76" s="83">
        <f>'landesw Umlage § 2 PLAN'!M76*'Umlage Gesamt § 2_mtlAuft PLAN'!$K$1</f>
        <v>129.44807337255787</v>
      </c>
      <c r="M76" s="83">
        <f>'bezirksw Umlage § 2 PLAN'!F76*'Umlage Gesamt § 2_mtlAuft PLAN'!$M$1</f>
        <v>2804.259014448071</v>
      </c>
      <c r="N76" s="83">
        <f>'bezirksw Umlage § 2 PLAN'!G76*'Umlage Gesamt § 2_mtlAuft PLAN'!$N$1</f>
        <v>101758.24612133658</v>
      </c>
      <c r="O76" s="83">
        <f>'bezirksw Umlage § 2 PLAN'!H76*'Umlage Gesamt § 2_mtlAuft PLAN'!$O$1</f>
        <v>11972.973833323491</v>
      </c>
      <c r="P76" s="83">
        <f>'bezirksw Umlage § 2 PLAN'!I76*'Umlage Gesamt § 2_mtlAuft PLAN'!$P$1</f>
        <v>330750.60878290719</v>
      </c>
      <c r="Q76" s="83">
        <f>'bezirksw Umlage § 2 PLAN'!J76*'Umlage Gesamt § 2_mtlAuft PLAN'!$Q$1</f>
        <v>30811.327229118742</v>
      </c>
      <c r="R76" s="83">
        <f>'bezirksw Umlage § 2 PLAN'!K76*'Umlage Gesamt § 2_mtlAuft PLAN'!$R$1</f>
        <v>117698.9542647464</v>
      </c>
      <c r="S76" s="83">
        <f>'bezirksw Umlage § 2 PLAN'!L76*'Umlage Gesamt § 2_mtlAuft PLAN'!$S$1</f>
        <v>1196.8916905438107</v>
      </c>
      <c r="T76" s="83">
        <f>'bezirksw Umlage § 2 PLAN'!M76*'Umlage Gesamt § 2_mtlAuft PLAN'!$T$1</f>
        <v>694.65107184076066</v>
      </c>
      <c r="V76" s="83">
        <f t="shared" si="27"/>
        <v>3173.2912001194759</v>
      </c>
      <c r="W76" s="76">
        <f t="shared" si="28"/>
        <v>264.44</v>
      </c>
      <c r="X76" s="83">
        <f t="shared" si="20"/>
        <v>130119.04409555138</v>
      </c>
      <c r="Y76" s="76">
        <f t="shared" si="32"/>
        <v>10843.25</v>
      </c>
      <c r="Z76" s="83">
        <f t="shared" si="21"/>
        <v>13329.369400124913</v>
      </c>
      <c r="AA76" s="76">
        <f t="shared" si="33"/>
        <v>1110.78</v>
      </c>
      <c r="AB76" s="83">
        <f t="shared" si="22"/>
        <v>372348.90897127037</v>
      </c>
      <c r="AC76" s="76">
        <f t="shared" si="34"/>
        <v>31029.08</v>
      </c>
      <c r="AD76" s="83">
        <f t="shared" si="23"/>
        <v>37884.175786085245</v>
      </c>
      <c r="AE76" s="76">
        <f t="shared" si="35"/>
        <v>3157.01</v>
      </c>
      <c r="AF76" s="83">
        <f t="shared" si="24"/>
        <v>129403.14744780876</v>
      </c>
      <c r="AG76" s="76">
        <f t="shared" si="36"/>
        <v>10783.6</v>
      </c>
      <c r="AH76" s="83">
        <f t="shared" si="25"/>
        <v>1399.2918437663907</v>
      </c>
      <c r="AI76" s="76">
        <f t="shared" si="29"/>
        <v>116.61</v>
      </c>
      <c r="AJ76" s="83">
        <f t="shared" si="26"/>
        <v>824.09914521331848</v>
      </c>
      <c r="AK76" s="76">
        <f t="shared" si="30"/>
        <v>68.67</v>
      </c>
      <c r="AM76" s="83">
        <f t="shared" si="37"/>
        <v>688481.32788993977</v>
      </c>
      <c r="AN76" s="83">
        <f t="shared" si="31"/>
        <v>57373.440000000002</v>
      </c>
    </row>
    <row r="77" spans="1:40" x14ac:dyDescent="0.25">
      <c r="A77" s="82">
        <v>61053</v>
      </c>
      <c r="B77" s="82" t="s">
        <v>57</v>
      </c>
      <c r="C77" s="82" t="s">
        <v>57</v>
      </c>
      <c r="D77" s="83">
        <f>'landesw Umlage § 2 PLAN'!F77*'Umlage Gesamt § 2_mtlAuft PLAN'!$D$1</f>
        <v>2260.4330285903443</v>
      </c>
      <c r="E77" s="83">
        <f>'landesw Umlage § 2 PLAN'!G77*'Umlage Gesamt § 2_mtlAuft PLAN'!$E$1</f>
        <v>173718.40979522644</v>
      </c>
      <c r="F77" s="83">
        <f>'landesw Umlage § 2 PLAN'!H77*'Umlage Gesamt § 2_mtlAuft PLAN'!$F$1</f>
        <v>8308.3304331658783</v>
      </c>
      <c r="G77" s="83">
        <f>'landesw Umlage § 2 PLAN'!I77*'Umlage Gesamt § 2_mtlAuft PLAN'!$G$1</f>
        <v>254802.08862518767</v>
      </c>
      <c r="H77" s="83">
        <f>'landesw Umlage § 2 PLAN'!J77*'Umlage Gesamt § 2_mtlAuft PLAN'!$H$1</f>
        <v>43323.322748386126</v>
      </c>
      <c r="I77" s="83">
        <f>'landesw Umlage § 2 PLAN'!K77*'Umlage Gesamt § 2_mtlAuft PLAN'!$I$1</f>
        <v>71691.700266907457</v>
      </c>
      <c r="J77" s="83">
        <f>'landesw Umlage § 2 PLAN'!L77*'Umlage Gesamt § 2_mtlAuft PLAN'!$J$1</f>
        <v>1239.7617581883376</v>
      </c>
      <c r="K77" s="83">
        <f>'landesw Umlage § 2 PLAN'!M77*'Umlage Gesamt § 2_mtlAuft PLAN'!$K$1</f>
        <v>792.90834756419235</v>
      </c>
      <c r="M77" s="83">
        <f>'bezirksw Umlage § 2 PLAN'!F77*'Umlage Gesamt § 2_mtlAuft PLAN'!$M$1</f>
        <v>17176.929121908288</v>
      </c>
      <c r="N77" s="83">
        <f>'bezirksw Umlage § 2 PLAN'!G77*'Umlage Gesamt § 2_mtlAuft PLAN'!$N$1</f>
        <v>623299.83506887825</v>
      </c>
      <c r="O77" s="83">
        <f>'bezirksw Umlage § 2 PLAN'!H77*'Umlage Gesamt § 2_mtlAuft PLAN'!$O$1</f>
        <v>73338.06251628921</v>
      </c>
      <c r="P77" s="83">
        <f>'bezirksw Umlage § 2 PLAN'!I77*'Umlage Gesamt § 2_mtlAuft PLAN'!$P$1</f>
        <v>2025946.8668268484</v>
      </c>
      <c r="Q77" s="83">
        <f>'bezirksw Umlage § 2 PLAN'!J77*'Umlage Gesamt § 2_mtlAuft PLAN'!$Q$1</f>
        <v>188728.63784683615</v>
      </c>
      <c r="R77" s="83">
        <f>'bezirksw Umlage § 2 PLAN'!K77*'Umlage Gesamt § 2_mtlAuft PLAN'!$R$1</f>
        <v>720941.46250829927</v>
      </c>
      <c r="S77" s="83">
        <f>'bezirksw Umlage § 2 PLAN'!L77*'Umlage Gesamt § 2_mtlAuft PLAN'!$S$1</f>
        <v>7331.3212613915402</v>
      </c>
      <c r="T77" s="83">
        <f>'bezirksw Umlage § 2 PLAN'!M77*'Umlage Gesamt § 2_mtlAuft PLAN'!$T$1</f>
        <v>4254.9465523657418</v>
      </c>
      <c r="V77" s="83">
        <f t="shared" si="27"/>
        <v>19437.362150498633</v>
      </c>
      <c r="W77" s="76">
        <f t="shared" si="28"/>
        <v>1619.78</v>
      </c>
      <c r="X77" s="83">
        <f t="shared" si="20"/>
        <v>797018.24486410466</v>
      </c>
      <c r="Y77" s="76">
        <f t="shared" si="32"/>
        <v>66418.19</v>
      </c>
      <c r="Z77" s="83">
        <f t="shared" si="21"/>
        <v>81646.392949455083</v>
      </c>
      <c r="AA77" s="76">
        <f t="shared" si="33"/>
        <v>6803.87</v>
      </c>
      <c r="AB77" s="83">
        <f t="shared" si="22"/>
        <v>2280748.9554520361</v>
      </c>
      <c r="AC77" s="76">
        <f t="shared" si="34"/>
        <v>190062.41</v>
      </c>
      <c r="AD77" s="83">
        <f t="shared" si="23"/>
        <v>232051.96059522228</v>
      </c>
      <c r="AE77" s="76">
        <f t="shared" si="35"/>
        <v>19337.66</v>
      </c>
      <c r="AF77" s="83">
        <f t="shared" si="24"/>
        <v>792633.16277520673</v>
      </c>
      <c r="AG77" s="76">
        <f t="shared" si="36"/>
        <v>66052.759999999995</v>
      </c>
      <c r="AH77" s="83">
        <f t="shared" si="25"/>
        <v>8571.0830195798771</v>
      </c>
      <c r="AI77" s="76">
        <f t="shared" si="29"/>
        <v>714.26</v>
      </c>
      <c r="AJ77" s="83">
        <f t="shared" si="26"/>
        <v>5047.8548999299346</v>
      </c>
      <c r="AK77" s="76">
        <f t="shared" si="30"/>
        <v>420.65</v>
      </c>
      <c r="AM77" s="83">
        <f t="shared" si="37"/>
        <v>4217155.0167060327</v>
      </c>
      <c r="AN77" s="83">
        <f t="shared" si="31"/>
        <v>351429.58</v>
      </c>
    </row>
    <row r="78" spans="1:40" x14ac:dyDescent="0.25">
      <c r="A78" s="82">
        <v>61054</v>
      </c>
      <c r="B78" s="82" t="s">
        <v>79</v>
      </c>
      <c r="C78" s="82" t="s">
        <v>57</v>
      </c>
      <c r="D78" s="83">
        <f>'landesw Umlage § 2 PLAN'!F78*'Umlage Gesamt § 2_mtlAuft PLAN'!$D$1</f>
        <v>498.00675415648925</v>
      </c>
      <c r="E78" s="83">
        <f>'landesw Umlage § 2 PLAN'!G78*'Umlage Gesamt § 2_mtlAuft PLAN'!$E$1</f>
        <v>38272.729297934107</v>
      </c>
      <c r="F78" s="83">
        <f>'landesw Umlage § 2 PLAN'!H78*'Umlage Gesamt § 2_mtlAuft PLAN'!$F$1</f>
        <v>1830.4478032073434</v>
      </c>
      <c r="G78" s="83">
        <f>'landesw Umlage § 2 PLAN'!I78*'Umlage Gesamt § 2_mtlAuft PLAN'!$G$1</f>
        <v>56136.660322848489</v>
      </c>
      <c r="H78" s="83">
        <f>'landesw Umlage § 2 PLAN'!J78*'Umlage Gesamt § 2_mtlAuft PLAN'!$H$1</f>
        <v>9544.7673380761935</v>
      </c>
      <c r="I78" s="83">
        <f>'landesw Umlage § 2 PLAN'!K78*'Umlage Gesamt § 2_mtlAuft PLAN'!$I$1</f>
        <v>15794.739546938776</v>
      </c>
      <c r="J78" s="83">
        <f>'landesw Umlage § 2 PLAN'!L78*'Umlage Gesamt § 2_mtlAuft PLAN'!$J$1</f>
        <v>273.13781090331463</v>
      </c>
      <c r="K78" s="83">
        <f>'landesw Umlage § 2 PLAN'!M78*'Umlage Gesamt § 2_mtlAuft PLAN'!$K$1</f>
        <v>174.68941017919951</v>
      </c>
      <c r="M78" s="83">
        <f>'bezirksw Umlage § 2 PLAN'!F78*'Umlage Gesamt § 2_mtlAuft PLAN'!$M$1</f>
        <v>3784.3309711822017</v>
      </c>
      <c r="N78" s="83">
        <f>'bezirksw Umlage § 2 PLAN'!G78*'Umlage Gesamt § 2_mtlAuft PLAN'!$N$1</f>
        <v>137322.15190755026</v>
      </c>
      <c r="O78" s="83">
        <f>'bezirksw Umlage § 2 PLAN'!H78*'Umlage Gesamt § 2_mtlAuft PLAN'!$O$1</f>
        <v>16157.457446389968</v>
      </c>
      <c r="P78" s="83">
        <f>'bezirksw Umlage § 2 PLAN'!I78*'Umlage Gesamt § 2_mtlAuft PLAN'!$P$1</f>
        <v>446345.99233012542</v>
      </c>
      <c r="Q78" s="83">
        <f>'bezirksw Umlage § 2 PLAN'!J78*'Umlage Gesamt § 2_mtlAuft PLAN'!$Q$1</f>
        <v>41579.70404860501</v>
      </c>
      <c r="R78" s="83">
        <f>'bezirksw Umlage § 2 PLAN'!K78*'Umlage Gesamt § 2_mtlAuft PLAN'!$R$1</f>
        <v>158834.04336225425</v>
      </c>
      <c r="S78" s="83">
        <f>'bezirksw Umlage § 2 PLAN'!L78*'Umlage Gesamt § 2_mtlAuft PLAN'!$S$1</f>
        <v>1615.1982646178785</v>
      </c>
      <c r="T78" s="83">
        <f>'bezirksw Umlage § 2 PLAN'!M78*'Umlage Gesamt § 2_mtlAuft PLAN'!$T$1</f>
        <v>937.4275171401373</v>
      </c>
      <c r="V78" s="83">
        <f t="shared" si="27"/>
        <v>4282.3377253386907</v>
      </c>
      <c r="W78" s="76">
        <f t="shared" si="28"/>
        <v>356.86</v>
      </c>
      <c r="X78" s="83">
        <f t="shared" si="20"/>
        <v>175594.88120548436</v>
      </c>
      <c r="Y78" s="76">
        <f t="shared" si="32"/>
        <v>14632.91</v>
      </c>
      <c r="Z78" s="83">
        <f t="shared" si="21"/>
        <v>17987.905249597312</v>
      </c>
      <c r="AA78" s="76">
        <f t="shared" si="33"/>
        <v>1498.99</v>
      </c>
      <c r="AB78" s="83">
        <f t="shared" si="22"/>
        <v>502482.65265297389</v>
      </c>
      <c r="AC78" s="76">
        <f t="shared" si="34"/>
        <v>41873.550000000003</v>
      </c>
      <c r="AD78" s="83">
        <f t="shared" si="23"/>
        <v>51124.471386681202</v>
      </c>
      <c r="AE78" s="76">
        <f t="shared" si="35"/>
        <v>4260.37</v>
      </c>
      <c r="AF78" s="83">
        <f t="shared" si="24"/>
        <v>174628.78290919302</v>
      </c>
      <c r="AG78" s="76">
        <f t="shared" si="36"/>
        <v>14552.4</v>
      </c>
      <c r="AH78" s="83">
        <f t="shared" si="25"/>
        <v>1888.3360755211932</v>
      </c>
      <c r="AI78" s="76">
        <f t="shared" si="29"/>
        <v>157.36000000000001</v>
      </c>
      <c r="AJ78" s="83">
        <f t="shared" si="26"/>
        <v>1112.1169273193368</v>
      </c>
      <c r="AK78" s="76">
        <f t="shared" si="30"/>
        <v>92.68</v>
      </c>
      <c r="AM78" s="83">
        <f t="shared" si="37"/>
        <v>929101.48413210898</v>
      </c>
      <c r="AN78" s="83">
        <f t="shared" si="31"/>
        <v>77425.119999999995</v>
      </c>
    </row>
    <row r="79" spans="1:40" x14ac:dyDescent="0.25">
      <c r="A79" s="82">
        <v>61055</v>
      </c>
      <c r="B79" s="82" t="s">
        <v>80</v>
      </c>
      <c r="C79" s="82" t="s">
        <v>57</v>
      </c>
      <c r="D79" s="83">
        <f>'landesw Umlage § 2 PLAN'!F79*'Umlage Gesamt § 2_mtlAuft PLAN'!$D$1</f>
        <v>205.84930766158183</v>
      </c>
      <c r="E79" s="83">
        <f>'landesw Umlage § 2 PLAN'!G79*'Umlage Gesamt § 2_mtlAuft PLAN'!$E$1</f>
        <v>15819.895538652136</v>
      </c>
      <c r="F79" s="83">
        <f>'landesw Umlage § 2 PLAN'!H79*'Umlage Gesamt § 2_mtlAuft PLAN'!$F$1</f>
        <v>756.60904165667978</v>
      </c>
      <c r="G79" s="83">
        <f>'landesw Umlage § 2 PLAN'!I79*'Umlage Gesamt § 2_mtlAuft PLAN'!$G$1</f>
        <v>23203.887428122296</v>
      </c>
      <c r="H79" s="83">
        <f>'landesw Umlage § 2 PLAN'!J79*'Umlage Gesamt § 2_mtlAuft PLAN'!$H$1</f>
        <v>3945.2953839185629</v>
      </c>
      <c r="I79" s="83">
        <f>'landesw Umlage § 2 PLAN'!K79*'Umlage Gesamt § 2_mtlAuft PLAN'!$I$1</f>
        <v>6528.6990051759067</v>
      </c>
      <c r="J79" s="83">
        <f>'landesw Umlage § 2 PLAN'!L79*'Umlage Gesamt § 2_mtlAuft PLAN'!$J$1</f>
        <v>112.90053558787611</v>
      </c>
      <c r="K79" s="83">
        <f>'landesw Umlage § 2 PLAN'!M79*'Umlage Gesamt § 2_mtlAuft PLAN'!$K$1</f>
        <v>72.20724185178149</v>
      </c>
      <c r="M79" s="83">
        <f>'bezirksw Umlage § 2 PLAN'!F79*'Umlage Gesamt § 2_mtlAuft PLAN'!$M$1</f>
        <v>1564.2396491179941</v>
      </c>
      <c r="N79" s="83">
        <f>'bezirksw Umlage § 2 PLAN'!G79*'Umlage Gesamt § 2_mtlAuft PLAN'!$N$1</f>
        <v>56761.619517885505</v>
      </c>
      <c r="O79" s="83">
        <f>'bezirksw Umlage § 2 PLAN'!H79*'Umlage Gesamt § 2_mtlAuft PLAN'!$O$1</f>
        <v>6678.6271494336224</v>
      </c>
      <c r="P79" s="83">
        <f>'bezirksw Umlage § 2 PLAN'!I79*'Umlage Gesamt § 2_mtlAuft PLAN'!$P$1</f>
        <v>184495.51684153758</v>
      </c>
      <c r="Q79" s="83">
        <f>'bezirksw Umlage § 2 PLAN'!J79*'Umlage Gesamt § 2_mtlAuft PLAN'!$Q$1</f>
        <v>17186.82170420777</v>
      </c>
      <c r="R79" s="83">
        <f>'bezirksw Umlage § 2 PLAN'!K79*'Umlage Gesamt § 2_mtlAuft PLAN'!$R$1</f>
        <v>65653.482781752871</v>
      </c>
      <c r="S79" s="83">
        <f>'bezirksw Umlage § 2 PLAN'!L79*'Umlage Gesamt § 2_mtlAuft PLAN'!$S$1</f>
        <v>667.63641603804604</v>
      </c>
      <c r="T79" s="83">
        <f>'bezirksw Umlage § 2 PLAN'!M79*'Umlage Gesamt § 2_mtlAuft PLAN'!$T$1</f>
        <v>387.48230576321873</v>
      </c>
      <c r="V79" s="83">
        <f t="shared" si="27"/>
        <v>1770.0889567795759</v>
      </c>
      <c r="W79" s="76">
        <f t="shared" si="28"/>
        <v>147.51</v>
      </c>
      <c r="X79" s="83">
        <f t="shared" si="20"/>
        <v>72581.515056537639</v>
      </c>
      <c r="Y79" s="76">
        <f t="shared" si="32"/>
        <v>6048.46</v>
      </c>
      <c r="Z79" s="83">
        <f t="shared" si="21"/>
        <v>7435.2361910903019</v>
      </c>
      <c r="AA79" s="76">
        <f t="shared" si="33"/>
        <v>619.6</v>
      </c>
      <c r="AB79" s="83">
        <f t="shared" si="22"/>
        <v>207699.40426965989</v>
      </c>
      <c r="AC79" s="76">
        <f t="shared" si="34"/>
        <v>17308.28</v>
      </c>
      <c r="AD79" s="83">
        <f t="shared" si="23"/>
        <v>21132.117088126332</v>
      </c>
      <c r="AE79" s="76">
        <f t="shared" si="35"/>
        <v>1761.01</v>
      </c>
      <c r="AF79" s="83">
        <f t="shared" si="24"/>
        <v>72182.181786928777</v>
      </c>
      <c r="AG79" s="76">
        <f t="shared" si="36"/>
        <v>6015.18</v>
      </c>
      <c r="AH79" s="83">
        <f t="shared" si="25"/>
        <v>780.53695162592214</v>
      </c>
      <c r="AI79" s="76">
        <f t="shared" si="29"/>
        <v>65.040000000000006</v>
      </c>
      <c r="AJ79" s="83">
        <f t="shared" si="26"/>
        <v>459.68954761500021</v>
      </c>
      <c r="AK79" s="76">
        <f t="shared" si="30"/>
        <v>38.31</v>
      </c>
      <c r="AM79" s="83">
        <f t="shared" si="37"/>
        <v>384040.76984836342</v>
      </c>
      <c r="AN79" s="83">
        <f t="shared" si="31"/>
        <v>32003.4</v>
      </c>
    </row>
    <row r="80" spans="1:40" x14ac:dyDescent="0.25">
      <c r="A80" s="82">
        <v>61057</v>
      </c>
      <c r="B80" s="82" t="s">
        <v>81</v>
      </c>
      <c r="C80" s="82" t="s">
        <v>57</v>
      </c>
      <c r="D80" s="83">
        <f>'landesw Umlage § 2 PLAN'!F80*'Umlage Gesamt § 2_mtlAuft PLAN'!$D$1</f>
        <v>380.43461294867222</v>
      </c>
      <c r="E80" s="83">
        <f>'landesw Umlage § 2 PLAN'!G80*'Umlage Gesamt § 2_mtlAuft PLAN'!$E$1</f>
        <v>29237.095351469026</v>
      </c>
      <c r="F80" s="83">
        <f>'landesw Umlage § 2 PLAN'!H80*'Umlage Gesamt § 2_mtlAuft PLAN'!$F$1</f>
        <v>1398.305737269405</v>
      </c>
      <c r="G80" s="83">
        <f>'landesw Umlage § 2 PLAN'!I80*'Umlage Gesamt § 2_mtlAuft PLAN'!$G$1</f>
        <v>42883.612448844673</v>
      </c>
      <c r="H80" s="83">
        <f>'landesw Umlage § 2 PLAN'!J80*'Umlage Gesamt § 2_mtlAuft PLAN'!$H$1</f>
        <v>7291.3867887123506</v>
      </c>
      <c r="I80" s="83">
        <f>'landesw Umlage § 2 PLAN'!K80*'Umlage Gesamt § 2_mtlAuft PLAN'!$I$1</f>
        <v>12065.831589658656</v>
      </c>
      <c r="J80" s="83">
        <f>'landesw Umlage § 2 PLAN'!L80*'Umlage Gesamt § 2_mtlAuft PLAN'!$J$1</f>
        <v>208.65395199037408</v>
      </c>
      <c r="K80" s="83">
        <f>'landesw Umlage § 2 PLAN'!M80*'Umlage Gesamt § 2_mtlAuft PLAN'!$K$1</f>
        <v>133.44778478018887</v>
      </c>
      <c r="M80" s="83">
        <f>'bezirksw Umlage § 2 PLAN'!F80*'Umlage Gesamt § 2_mtlAuft PLAN'!$M$1</f>
        <v>2890.9055475158839</v>
      </c>
      <c r="N80" s="83">
        <f>'bezirksw Umlage § 2 PLAN'!G80*'Umlage Gesamt § 2_mtlAuft PLAN'!$N$1</f>
        <v>104902.39193384825</v>
      </c>
      <c r="O80" s="83">
        <f>'bezirksw Umlage § 2 PLAN'!H80*'Umlage Gesamt § 2_mtlAuft PLAN'!$O$1</f>
        <v>12342.917076021171</v>
      </c>
      <c r="P80" s="83">
        <f>'bezirksw Umlage § 2 PLAN'!I80*'Umlage Gesamt § 2_mtlAuft PLAN'!$P$1</f>
        <v>340970.20455257542</v>
      </c>
      <c r="Q80" s="83">
        <f>'bezirksw Umlage § 2 PLAN'!J80*'Umlage Gesamt § 2_mtlAuft PLAN'!$Q$1</f>
        <v>31763.341529461992</v>
      </c>
      <c r="R80" s="83">
        <f>'bezirksw Umlage § 2 PLAN'!K80*'Umlage Gesamt § 2_mtlAuft PLAN'!$R$1</f>
        <v>121335.6391359385</v>
      </c>
      <c r="S80" s="83">
        <f>'bezirksw Umlage § 2 PLAN'!L80*'Umlage Gesamt § 2_mtlAuft PLAN'!$S$1</f>
        <v>1233.8734796399601</v>
      </c>
      <c r="T80" s="83">
        <f>'bezirksw Umlage § 2 PLAN'!M80*'Umlage Gesamt § 2_mtlAuft PLAN'!$T$1</f>
        <v>716.11453393778413</v>
      </c>
      <c r="V80" s="83">
        <f t="shared" si="27"/>
        <v>3271.340160464556</v>
      </c>
      <c r="W80" s="76">
        <f t="shared" si="28"/>
        <v>272.61</v>
      </c>
      <c r="X80" s="83">
        <f t="shared" si="20"/>
        <v>134139.48728531727</v>
      </c>
      <c r="Y80" s="76">
        <f t="shared" si="32"/>
        <v>11178.29</v>
      </c>
      <c r="Z80" s="83">
        <f t="shared" si="21"/>
        <v>13741.222813290577</v>
      </c>
      <c r="AA80" s="76">
        <f t="shared" si="33"/>
        <v>1145.0999999999999</v>
      </c>
      <c r="AB80" s="83">
        <f t="shared" si="22"/>
        <v>383853.81700142007</v>
      </c>
      <c r="AC80" s="76">
        <f t="shared" si="34"/>
        <v>31987.82</v>
      </c>
      <c r="AD80" s="83">
        <f t="shared" si="23"/>
        <v>39054.728318174341</v>
      </c>
      <c r="AE80" s="76">
        <f t="shared" si="35"/>
        <v>3254.56</v>
      </c>
      <c r="AF80" s="83">
        <f t="shared" si="24"/>
        <v>133401.47072559714</v>
      </c>
      <c r="AG80" s="76">
        <f t="shared" si="36"/>
        <v>11116.79</v>
      </c>
      <c r="AH80" s="83">
        <f t="shared" si="25"/>
        <v>1442.5274316303341</v>
      </c>
      <c r="AI80" s="76">
        <f t="shared" si="29"/>
        <v>120.21</v>
      </c>
      <c r="AJ80" s="83">
        <f t="shared" si="26"/>
        <v>849.56231871797297</v>
      </c>
      <c r="AK80" s="76">
        <f t="shared" si="30"/>
        <v>70.8</v>
      </c>
      <c r="AM80" s="83">
        <f t="shared" si="37"/>
        <v>709754.15605461213</v>
      </c>
      <c r="AN80" s="83">
        <f t="shared" si="31"/>
        <v>59146.18</v>
      </c>
    </row>
    <row r="81" spans="1:40" x14ac:dyDescent="0.25">
      <c r="A81" s="82">
        <v>61059</v>
      </c>
      <c r="B81" s="82" t="s">
        <v>82</v>
      </c>
      <c r="C81" s="82" t="s">
        <v>57</v>
      </c>
      <c r="D81" s="83">
        <f>'landesw Umlage § 2 PLAN'!F81*'Umlage Gesamt § 2_mtlAuft PLAN'!$D$1</f>
        <v>828.51246862095422</v>
      </c>
      <c r="E81" s="83">
        <f>'landesw Umlage § 2 PLAN'!G81*'Umlage Gesamt § 2_mtlAuft PLAN'!$E$1</f>
        <v>63672.697542428941</v>
      </c>
      <c r="F81" s="83">
        <f>'landesw Umlage § 2 PLAN'!H81*'Umlage Gesamt § 2_mtlAuft PLAN'!$F$1</f>
        <v>3045.2374700937726</v>
      </c>
      <c r="G81" s="83">
        <f>'landesw Umlage § 2 PLAN'!I81*'Umlage Gesamt § 2_mtlAuft PLAN'!$G$1</f>
        <v>93392.153090366133</v>
      </c>
      <c r="H81" s="83">
        <f>'landesw Umlage § 2 PLAN'!J81*'Umlage Gesamt § 2_mtlAuft PLAN'!$H$1</f>
        <v>15879.219877401971</v>
      </c>
      <c r="I81" s="83">
        <f>'landesw Umlage § 2 PLAN'!K81*'Umlage Gesamt § 2_mtlAuft PLAN'!$I$1</f>
        <v>26277.030470046968</v>
      </c>
      <c r="J81" s="83">
        <f>'landesw Umlage § 2 PLAN'!L81*'Umlage Gesamt § 2_mtlAuft PLAN'!$J$1</f>
        <v>454.4076563148754</v>
      </c>
      <c r="K81" s="83">
        <f>'landesw Umlage § 2 PLAN'!M81*'Umlage Gesamt § 2_mtlAuft PLAN'!$K$1</f>
        <v>290.62327621369491</v>
      </c>
      <c r="M81" s="83">
        <f>'bezirksw Umlage § 2 PLAN'!F81*'Umlage Gesamt § 2_mtlAuft PLAN'!$M$1</f>
        <v>6295.8290602373418</v>
      </c>
      <c r="N81" s="83">
        <f>'bezirksw Umlage § 2 PLAN'!G81*'Umlage Gesamt § 2_mtlAuft PLAN'!$N$1</f>
        <v>228456.97196611727</v>
      </c>
      <c r="O81" s="83">
        <f>'bezirksw Umlage § 2 PLAN'!H81*'Umlage Gesamt § 2_mtlAuft PLAN'!$O$1</f>
        <v>26880.468676013308</v>
      </c>
      <c r="P81" s="83">
        <f>'bezirksw Umlage § 2 PLAN'!I81*'Umlage Gesamt § 2_mtlAuft PLAN'!$P$1</f>
        <v>742566.67580917582</v>
      </c>
      <c r="Q81" s="83">
        <f>'bezirksw Umlage § 2 PLAN'!J81*'Umlage Gesamt § 2_mtlAuft PLAN'!$Q$1</f>
        <v>69174.369540806219</v>
      </c>
      <c r="R81" s="83">
        <f>'bezirksw Umlage § 2 PLAN'!K81*'Umlage Gesamt § 2_mtlAuft PLAN'!$R$1</f>
        <v>264245.38275590813</v>
      </c>
      <c r="S81" s="83">
        <f>'bezirksw Umlage § 2 PLAN'!L81*'Umlage Gesamt § 2_mtlAuft PLAN'!$S$1</f>
        <v>2687.1360485812443</v>
      </c>
      <c r="T81" s="83">
        <f>'bezirksw Umlage § 2 PLAN'!M81*'Umlage Gesamt § 2_mtlAuft PLAN'!$T$1</f>
        <v>1559.5579375112911</v>
      </c>
      <c r="V81" s="83">
        <f t="shared" si="27"/>
        <v>7124.3415288582964</v>
      </c>
      <c r="W81" s="76">
        <f t="shared" si="28"/>
        <v>593.70000000000005</v>
      </c>
      <c r="X81" s="83">
        <f t="shared" si="20"/>
        <v>292129.66950854624</v>
      </c>
      <c r="Y81" s="76">
        <f t="shared" si="32"/>
        <v>24344.14</v>
      </c>
      <c r="Z81" s="83">
        <f t="shared" si="21"/>
        <v>29925.706146107081</v>
      </c>
      <c r="AA81" s="76">
        <f t="shared" si="33"/>
        <v>2493.81</v>
      </c>
      <c r="AB81" s="83">
        <f t="shared" si="22"/>
        <v>835958.82889954199</v>
      </c>
      <c r="AC81" s="76">
        <f t="shared" si="34"/>
        <v>69663.240000000005</v>
      </c>
      <c r="AD81" s="83">
        <f t="shared" si="23"/>
        <v>85053.589418208197</v>
      </c>
      <c r="AE81" s="76">
        <f t="shared" si="35"/>
        <v>7087.8</v>
      </c>
      <c r="AF81" s="83">
        <f t="shared" si="24"/>
        <v>290522.4132259551</v>
      </c>
      <c r="AG81" s="76">
        <f t="shared" si="36"/>
        <v>24210.2</v>
      </c>
      <c r="AH81" s="83">
        <f t="shared" si="25"/>
        <v>3141.5437048961198</v>
      </c>
      <c r="AI81" s="76">
        <f t="shared" si="29"/>
        <v>261.8</v>
      </c>
      <c r="AJ81" s="83">
        <f t="shared" si="26"/>
        <v>1850.181213724986</v>
      </c>
      <c r="AK81" s="76">
        <f t="shared" si="30"/>
        <v>154.18</v>
      </c>
      <c r="AM81" s="83">
        <f t="shared" si="37"/>
        <v>1545706.273645838</v>
      </c>
      <c r="AN81" s="83">
        <f t="shared" si="31"/>
        <v>128808.86</v>
      </c>
    </row>
    <row r="82" spans="1:40" x14ac:dyDescent="0.25">
      <c r="A82" s="82">
        <v>61060</v>
      </c>
      <c r="B82" s="82" t="s">
        <v>83</v>
      </c>
      <c r="C82" s="82" t="s">
        <v>57</v>
      </c>
      <c r="D82" s="83">
        <f>'landesw Umlage § 2 PLAN'!F82*'Umlage Gesamt § 2_mtlAuft PLAN'!$D$1</f>
        <v>610.92052886128658</v>
      </c>
      <c r="E82" s="83">
        <f>'landesw Umlage § 2 PLAN'!G82*'Umlage Gesamt § 2_mtlAuft PLAN'!$E$1</f>
        <v>46950.359264227038</v>
      </c>
      <c r="F82" s="83">
        <f>'landesw Umlage § 2 PLAN'!H82*'Umlage Gesamt § 2_mtlAuft PLAN'!$F$1</f>
        <v>2245.4678187698214</v>
      </c>
      <c r="G82" s="83">
        <f>'landesw Umlage § 2 PLAN'!I82*'Umlage Gesamt § 2_mtlAuft PLAN'!$G$1</f>
        <v>68864.604599648534</v>
      </c>
      <c r="H82" s="83">
        <f>'landesw Umlage § 2 PLAN'!J82*'Umlage Gesamt § 2_mtlAuft PLAN'!$H$1</f>
        <v>11708.865916712308</v>
      </c>
      <c r="I82" s="83">
        <f>'landesw Umlage § 2 PLAN'!K82*'Umlage Gesamt § 2_mtlAuft PLAN'!$I$1</f>
        <v>19375.903151325525</v>
      </c>
      <c r="J82" s="83">
        <f>'landesw Umlage § 2 PLAN'!L82*'Umlage Gesamt § 2_mtlAuft PLAN'!$J$1</f>
        <v>335.06673252193031</v>
      </c>
      <c r="K82" s="83">
        <f>'landesw Umlage § 2 PLAN'!M82*'Umlage Gesamt § 2_mtlAuft PLAN'!$K$1</f>
        <v>214.29698686296857</v>
      </c>
      <c r="M82" s="83">
        <f>'bezirksw Umlage § 2 PLAN'!F82*'Umlage Gesamt § 2_mtlAuft PLAN'!$M$1</f>
        <v>4642.3576768886505</v>
      </c>
      <c r="N82" s="83">
        <f>'bezirksw Umlage § 2 PLAN'!G82*'Umlage Gesamt § 2_mtlAuft PLAN'!$N$1</f>
        <v>168457.39734961255</v>
      </c>
      <c r="O82" s="83">
        <f>'bezirksw Umlage § 2 PLAN'!H82*'Umlage Gesamt § 2_mtlAuft PLAN'!$O$1</f>
        <v>19820.860592385739</v>
      </c>
      <c r="P82" s="83">
        <f>'bezirksw Umlage § 2 PLAN'!I82*'Umlage Gesamt § 2_mtlAuft PLAN'!$P$1</f>
        <v>547546.64954554173</v>
      </c>
      <c r="Q82" s="83">
        <f>'bezirksw Umlage § 2 PLAN'!J82*'Umlage Gesamt § 2_mtlAuft PLAN'!$Q$1</f>
        <v>51007.129070557705</v>
      </c>
      <c r="R82" s="83">
        <f>'bezirksw Umlage § 2 PLAN'!K82*'Umlage Gesamt § 2_mtlAuft PLAN'!$R$1</f>
        <v>194846.71033508406</v>
      </c>
      <c r="S82" s="83">
        <f>'bezirksw Umlage § 2 PLAN'!L82*'Umlage Gesamt § 2_mtlAuft PLAN'!$S$1</f>
        <v>1981.4144482990616</v>
      </c>
      <c r="T82" s="83">
        <f>'bezirksw Umlage § 2 PLAN'!M82*'Umlage Gesamt § 2_mtlAuft PLAN'!$T$1</f>
        <v>1149.971782030123</v>
      </c>
      <c r="V82" s="83">
        <f t="shared" si="27"/>
        <v>5253.2782057499371</v>
      </c>
      <c r="W82" s="76">
        <f t="shared" si="28"/>
        <v>437.77</v>
      </c>
      <c r="X82" s="83">
        <f t="shared" si="20"/>
        <v>215407.75661383959</v>
      </c>
      <c r="Y82" s="76">
        <f t="shared" si="32"/>
        <v>17950.650000000001</v>
      </c>
      <c r="Z82" s="83">
        <f t="shared" si="21"/>
        <v>22066.328411155562</v>
      </c>
      <c r="AA82" s="76">
        <f t="shared" si="33"/>
        <v>1838.86</v>
      </c>
      <c r="AB82" s="83">
        <f t="shared" si="22"/>
        <v>616411.25414519024</v>
      </c>
      <c r="AC82" s="76">
        <f t="shared" si="34"/>
        <v>51367.6</v>
      </c>
      <c r="AD82" s="83">
        <f t="shared" si="23"/>
        <v>62715.994987270009</v>
      </c>
      <c r="AE82" s="76">
        <f t="shared" si="35"/>
        <v>5226.33</v>
      </c>
      <c r="AF82" s="83">
        <f t="shared" si="24"/>
        <v>214222.61348640959</v>
      </c>
      <c r="AG82" s="76">
        <f t="shared" si="36"/>
        <v>17851.88</v>
      </c>
      <c r="AH82" s="83">
        <f t="shared" si="25"/>
        <v>2316.481180820992</v>
      </c>
      <c r="AI82" s="76">
        <f t="shared" si="29"/>
        <v>193.04</v>
      </c>
      <c r="AJ82" s="83">
        <f t="shared" si="26"/>
        <v>1364.2687688930916</v>
      </c>
      <c r="AK82" s="76">
        <f t="shared" si="30"/>
        <v>113.69</v>
      </c>
      <c r="AM82" s="83">
        <f t="shared" si="37"/>
        <v>1139757.9757993291</v>
      </c>
      <c r="AN82" s="83">
        <f t="shared" si="31"/>
        <v>94979.83</v>
      </c>
    </row>
    <row r="83" spans="1:40" x14ac:dyDescent="0.25">
      <c r="A83" s="82">
        <v>61061</v>
      </c>
      <c r="B83" s="82" t="s">
        <v>84</v>
      </c>
      <c r="C83" s="82" t="s">
        <v>57</v>
      </c>
      <c r="D83" s="83">
        <f>'landesw Umlage § 2 PLAN'!F83*'Umlage Gesamt § 2_mtlAuft PLAN'!$D$1</f>
        <v>951.17710502277885</v>
      </c>
      <c r="E83" s="83">
        <f>'landesw Umlage § 2 PLAN'!G83*'Umlage Gesamt § 2_mtlAuft PLAN'!$E$1</f>
        <v>73099.699052455297</v>
      </c>
      <c r="F83" s="83">
        <f>'landesw Umlage § 2 PLAN'!H83*'Umlage Gesamt § 2_mtlAuft PLAN'!$F$1</f>
        <v>3496.0972473135666</v>
      </c>
      <c r="G83" s="83">
        <f>'landesw Umlage § 2 PLAN'!I83*'Umlage Gesamt § 2_mtlAuft PLAN'!$G$1</f>
        <v>107219.24071486681</v>
      </c>
      <c r="H83" s="83">
        <f>'landesw Umlage § 2 PLAN'!J83*'Umlage Gesamt § 2_mtlAuft PLAN'!$H$1</f>
        <v>18230.202881735331</v>
      </c>
      <c r="I83" s="83">
        <f>'landesw Umlage § 2 PLAN'!K83*'Umlage Gesamt § 2_mtlAuft PLAN'!$I$1</f>
        <v>30167.451568588851</v>
      </c>
      <c r="J83" s="83">
        <f>'landesw Umlage § 2 PLAN'!L83*'Umlage Gesamt § 2_mtlAuft PLAN'!$J$1</f>
        <v>521.68455563884982</v>
      </c>
      <c r="K83" s="83">
        <f>'landesw Umlage § 2 PLAN'!M83*'Umlage Gesamt § 2_mtlAuft PLAN'!$K$1</f>
        <v>333.6512327705799</v>
      </c>
      <c r="M83" s="83">
        <f>'bezirksw Umlage § 2 PLAN'!F83*'Umlage Gesamt § 2_mtlAuft PLAN'!$M$1</f>
        <v>7227.9521262999406</v>
      </c>
      <c r="N83" s="83">
        <f>'bezirksw Umlage § 2 PLAN'!G83*'Umlage Gesamt § 2_mtlAuft PLAN'!$N$1</f>
        <v>262280.95465925708</v>
      </c>
      <c r="O83" s="83">
        <f>'bezirksw Umlage § 2 PLAN'!H83*'Umlage Gesamt § 2_mtlAuft PLAN'!$O$1</f>
        <v>30860.231252118032</v>
      </c>
      <c r="P83" s="83">
        <f>'bezirksw Umlage § 2 PLAN'!I83*'Umlage Gesamt § 2_mtlAuft PLAN'!$P$1</f>
        <v>852506.6884729038</v>
      </c>
      <c r="Q83" s="83">
        <f>'bezirksw Umlage § 2 PLAN'!J83*'Umlage Gesamt § 2_mtlAuft PLAN'!$Q$1</f>
        <v>79415.915938016158</v>
      </c>
      <c r="R83" s="83">
        <f>'bezirksw Umlage § 2 PLAN'!K83*'Umlage Gesamt § 2_mtlAuft PLAN'!$R$1</f>
        <v>303367.98503921035</v>
      </c>
      <c r="S83" s="83">
        <f>'bezirksw Umlage § 2 PLAN'!L83*'Umlage Gesamt § 2_mtlAuft PLAN'!$S$1</f>
        <v>3084.9774557360406</v>
      </c>
      <c r="T83" s="83">
        <f>'bezirksw Umlage § 2 PLAN'!M83*'Umlage Gesamt § 2_mtlAuft PLAN'!$T$1</f>
        <v>1790.4568250932998</v>
      </c>
      <c r="V83" s="83">
        <f t="shared" si="27"/>
        <v>8179.1292313227195</v>
      </c>
      <c r="W83" s="76">
        <f t="shared" si="28"/>
        <v>681.59</v>
      </c>
      <c r="X83" s="83">
        <f t="shared" si="20"/>
        <v>335380.6537117124</v>
      </c>
      <c r="Y83" s="76">
        <f t="shared" si="32"/>
        <v>27948.39</v>
      </c>
      <c r="Z83" s="83">
        <f t="shared" si="21"/>
        <v>34356.328499431598</v>
      </c>
      <c r="AA83" s="76">
        <f t="shared" si="33"/>
        <v>2863.03</v>
      </c>
      <c r="AB83" s="83">
        <f t="shared" si="22"/>
        <v>959725.92918777058</v>
      </c>
      <c r="AC83" s="76">
        <f t="shared" si="34"/>
        <v>79977.16</v>
      </c>
      <c r="AD83" s="83">
        <f t="shared" si="23"/>
        <v>97646.118819751486</v>
      </c>
      <c r="AE83" s="76">
        <f t="shared" si="35"/>
        <v>8137.18</v>
      </c>
      <c r="AF83" s="83">
        <f t="shared" si="24"/>
        <v>333535.4366077992</v>
      </c>
      <c r="AG83" s="76">
        <f t="shared" si="36"/>
        <v>27794.62</v>
      </c>
      <c r="AH83" s="83">
        <f t="shared" si="25"/>
        <v>3606.6620113748904</v>
      </c>
      <c r="AI83" s="76">
        <f t="shared" si="29"/>
        <v>300.56</v>
      </c>
      <c r="AJ83" s="83">
        <f t="shared" si="26"/>
        <v>2124.1080578638798</v>
      </c>
      <c r="AK83" s="76">
        <f t="shared" si="30"/>
        <v>177.01</v>
      </c>
      <c r="AM83" s="83">
        <f t="shared" si="37"/>
        <v>1774554.3661270267</v>
      </c>
      <c r="AN83" s="83">
        <f t="shared" si="31"/>
        <v>147879.53</v>
      </c>
    </row>
    <row r="84" spans="1:40" x14ac:dyDescent="0.25">
      <c r="A84" s="82">
        <v>61101</v>
      </c>
      <c r="B84" s="82" t="s">
        <v>85</v>
      </c>
      <c r="C84" s="82" t="s">
        <v>86</v>
      </c>
      <c r="D84" s="83">
        <f>'landesw Umlage § 2 PLAN'!F84*'Umlage Gesamt § 2_mtlAuft PLAN'!$D$1</f>
        <v>588.57912322681977</v>
      </c>
      <c r="E84" s="83">
        <f>'landesw Umlage § 2 PLAN'!G84*'Umlage Gesamt § 2_mtlAuft PLAN'!$E$1</f>
        <v>45233.381406303051</v>
      </c>
      <c r="F84" s="83">
        <f>'landesw Umlage § 2 PLAN'!H84*'Umlage Gesamt § 2_mtlAuft PLAN'!$F$1</f>
        <v>2163.3509066539596</v>
      </c>
      <c r="G84" s="83">
        <f>'landesw Umlage § 2 PLAN'!I84*'Umlage Gesamt § 2_mtlAuft PLAN'!$G$1</f>
        <v>66346.221287033986</v>
      </c>
      <c r="H84" s="83">
        <f>'landesw Umlage § 2 PLAN'!J84*'Umlage Gesamt § 2_mtlAuft PLAN'!$H$1</f>
        <v>11280.671887200086</v>
      </c>
      <c r="I84" s="83">
        <f>'landesw Umlage § 2 PLAN'!K84*'Umlage Gesamt § 2_mtlAuft PLAN'!$I$1</f>
        <v>18667.325044374731</v>
      </c>
      <c r="J84" s="83">
        <f>'landesw Umlage § 2 PLAN'!L84*'Umlage Gesamt § 2_mtlAuft PLAN'!$J$1</f>
        <v>322.81331913632846</v>
      </c>
      <c r="K84" s="83">
        <f>'landesw Umlage § 2 PLAN'!M84*'Umlage Gesamt § 2_mtlAuft PLAN'!$K$1</f>
        <v>206.46013135792683</v>
      </c>
      <c r="M84" s="83">
        <f>'bezirksw Umlage § 2 PLAN'!F84*'Umlage Gesamt § 2_mtlAuft PLAN'!$M$1</f>
        <v>3698.7875766296825</v>
      </c>
      <c r="N84" s="83">
        <f>'bezirksw Umlage § 2 PLAN'!G84*'Umlage Gesamt § 2_mtlAuft PLAN'!$N$1</f>
        <v>422196.3066229744</v>
      </c>
      <c r="O84" s="83">
        <f>'bezirksw Umlage § 2 PLAN'!H84*'Umlage Gesamt § 2_mtlAuft PLAN'!$O$1</f>
        <v>16332.431985138144</v>
      </c>
      <c r="P84" s="83">
        <f>'bezirksw Umlage § 2 PLAN'!I84*'Umlage Gesamt § 2_mtlAuft PLAN'!$P$1</f>
        <v>472258.65334750514</v>
      </c>
      <c r="Q84" s="83">
        <f>'bezirksw Umlage § 2 PLAN'!J84*'Umlage Gesamt § 2_mtlAuft PLAN'!$Q$1</f>
        <v>90054.345580927242</v>
      </c>
      <c r="R84" s="83">
        <f>'bezirksw Umlage § 2 PLAN'!K84*'Umlage Gesamt § 2_mtlAuft PLAN'!$R$1</f>
        <v>123004.79919731669</v>
      </c>
      <c r="S84" s="83">
        <f>'bezirksw Umlage § 2 PLAN'!L84*'Umlage Gesamt § 2_mtlAuft PLAN'!$S$1</f>
        <v>1375.1182948016271</v>
      </c>
      <c r="T84" s="83">
        <f>'bezirksw Umlage § 2 PLAN'!M84*'Umlage Gesamt § 2_mtlAuft PLAN'!$T$1</f>
        <v>1803.556511821454</v>
      </c>
      <c r="V84" s="83">
        <f t="shared" si="27"/>
        <v>4287.3666998565022</v>
      </c>
      <c r="W84" s="76">
        <f t="shared" si="28"/>
        <v>357.28</v>
      </c>
      <c r="X84" s="83">
        <f t="shared" si="20"/>
        <v>467429.68802927743</v>
      </c>
      <c r="Y84" s="76">
        <f t="shared" si="32"/>
        <v>38952.47</v>
      </c>
      <c r="Z84" s="83">
        <f t="shared" si="21"/>
        <v>18495.782891792103</v>
      </c>
      <c r="AA84" s="76">
        <f t="shared" si="33"/>
        <v>1541.32</v>
      </c>
      <c r="AB84" s="83">
        <f t="shared" si="22"/>
        <v>538604.87463453913</v>
      </c>
      <c r="AC84" s="76">
        <f t="shared" si="34"/>
        <v>44883.74</v>
      </c>
      <c r="AD84" s="83">
        <f t="shared" si="23"/>
        <v>101335.01746812733</v>
      </c>
      <c r="AE84" s="76">
        <f t="shared" si="35"/>
        <v>8444.58</v>
      </c>
      <c r="AF84" s="83">
        <f t="shared" si="24"/>
        <v>141672.12424169143</v>
      </c>
      <c r="AG84" s="76">
        <f t="shared" si="36"/>
        <v>11806.01</v>
      </c>
      <c r="AH84" s="83">
        <f t="shared" si="25"/>
        <v>1697.9316139379557</v>
      </c>
      <c r="AI84" s="76">
        <f t="shared" si="29"/>
        <v>141.49</v>
      </c>
      <c r="AJ84" s="83">
        <f t="shared" si="26"/>
        <v>2010.0166431793809</v>
      </c>
      <c r="AK84" s="76">
        <f t="shared" si="30"/>
        <v>167.5</v>
      </c>
      <c r="AM84" s="83">
        <f t="shared" si="37"/>
        <v>1275532.8022224011</v>
      </c>
      <c r="AN84" s="83">
        <f t="shared" si="31"/>
        <v>106294.39999999999</v>
      </c>
    </row>
    <row r="85" spans="1:40" x14ac:dyDescent="0.25">
      <c r="A85" s="82">
        <v>61105</v>
      </c>
      <c r="B85" s="82" t="s">
        <v>87</v>
      </c>
      <c r="C85" s="82" t="s">
        <v>86</v>
      </c>
      <c r="D85" s="83">
        <f>'landesw Umlage § 2 PLAN'!F85*'Umlage Gesamt § 2_mtlAuft PLAN'!$D$1</f>
        <v>153.96537292326386</v>
      </c>
      <c r="E85" s="83">
        <f>'landesw Umlage § 2 PLAN'!G85*'Umlage Gesamt § 2_mtlAuft PLAN'!$E$1</f>
        <v>11832.520322196051</v>
      </c>
      <c r="F85" s="83">
        <f>'landesw Umlage § 2 PLAN'!H85*'Umlage Gesamt § 2_mtlAuft PLAN'!$F$1</f>
        <v>565.90714138955104</v>
      </c>
      <c r="G85" s="83">
        <f>'landesw Umlage § 2 PLAN'!I85*'Umlage Gesamt § 2_mtlAuft PLAN'!$G$1</f>
        <v>17355.390803711922</v>
      </c>
      <c r="H85" s="83">
        <f>'landesw Umlage § 2 PLAN'!J85*'Umlage Gesamt § 2_mtlAuft PLAN'!$H$1</f>
        <v>2950.8910278973985</v>
      </c>
      <c r="I85" s="83">
        <f>'landesw Umlage § 2 PLAN'!K85*'Umlage Gesamt § 2_mtlAuft PLAN'!$I$1</f>
        <v>4883.152576292352</v>
      </c>
      <c r="J85" s="83">
        <f>'landesw Umlage § 2 PLAN'!L85*'Umlage Gesamt § 2_mtlAuft PLAN'!$J$1</f>
        <v>84.444165795305992</v>
      </c>
      <c r="K85" s="83">
        <f>'landesw Umlage § 2 PLAN'!M85*'Umlage Gesamt § 2_mtlAuft PLAN'!$K$1</f>
        <v>54.007540981128663</v>
      </c>
      <c r="M85" s="83">
        <f>'bezirksw Umlage § 2 PLAN'!F85*'Umlage Gesamt § 2_mtlAuft PLAN'!$M$1</f>
        <v>967.55930702670014</v>
      </c>
      <c r="N85" s="83">
        <f>'bezirksw Umlage § 2 PLAN'!G85*'Umlage Gesamt § 2_mtlAuft PLAN'!$N$1</f>
        <v>110441.58589869076</v>
      </c>
      <c r="O85" s="83">
        <f>'bezirksw Umlage § 2 PLAN'!H85*'Umlage Gesamt § 2_mtlAuft PLAN'!$O$1</f>
        <v>4272.3720262952293</v>
      </c>
      <c r="P85" s="83">
        <f>'bezirksw Umlage § 2 PLAN'!I85*'Umlage Gesamt § 2_mtlAuft PLAN'!$P$1</f>
        <v>123537.30672650163</v>
      </c>
      <c r="Q85" s="83">
        <f>'bezirksw Umlage § 2 PLAN'!J85*'Umlage Gesamt § 2_mtlAuft PLAN'!$Q$1</f>
        <v>23557.157149430037</v>
      </c>
      <c r="R85" s="83">
        <f>'bezirksw Umlage § 2 PLAN'!K85*'Umlage Gesamt § 2_mtlAuft PLAN'!$R$1</f>
        <v>32176.608092957729</v>
      </c>
      <c r="S85" s="83">
        <f>'bezirksw Umlage § 2 PLAN'!L85*'Umlage Gesamt § 2_mtlAuft PLAN'!$S$1</f>
        <v>359.71476513132251</v>
      </c>
      <c r="T85" s="83">
        <f>'bezirksw Umlage § 2 PLAN'!M85*'Umlage Gesamt § 2_mtlAuft PLAN'!$T$1</f>
        <v>471.78916134230599</v>
      </c>
      <c r="V85" s="83">
        <f t="shared" si="27"/>
        <v>1121.5246799499639</v>
      </c>
      <c r="W85" s="76">
        <f t="shared" si="28"/>
        <v>93.46</v>
      </c>
      <c r="X85" s="83">
        <f t="shared" si="20"/>
        <v>122274.10622088681</v>
      </c>
      <c r="Y85" s="76">
        <f t="shared" si="32"/>
        <v>10189.51</v>
      </c>
      <c r="Z85" s="83">
        <f t="shared" si="21"/>
        <v>4838.2791676847801</v>
      </c>
      <c r="AA85" s="76">
        <f t="shared" si="33"/>
        <v>403.19</v>
      </c>
      <c r="AB85" s="83">
        <f t="shared" si="22"/>
        <v>140892.69753021354</v>
      </c>
      <c r="AC85" s="76">
        <f t="shared" si="34"/>
        <v>11741.06</v>
      </c>
      <c r="AD85" s="83">
        <f t="shared" si="23"/>
        <v>26508.048177327437</v>
      </c>
      <c r="AE85" s="76">
        <f t="shared" si="35"/>
        <v>2209</v>
      </c>
      <c r="AF85" s="83">
        <f t="shared" si="24"/>
        <v>37059.760669250085</v>
      </c>
      <c r="AG85" s="76">
        <f t="shared" si="36"/>
        <v>3088.31</v>
      </c>
      <c r="AH85" s="83">
        <f t="shared" si="25"/>
        <v>444.1589309266285</v>
      </c>
      <c r="AI85" s="76">
        <f t="shared" si="29"/>
        <v>37.01</v>
      </c>
      <c r="AJ85" s="83">
        <f t="shared" si="26"/>
        <v>525.7967023234346</v>
      </c>
      <c r="AK85" s="76">
        <f t="shared" si="30"/>
        <v>43.82</v>
      </c>
      <c r="AM85" s="83">
        <f t="shared" si="37"/>
        <v>333664.37207856268</v>
      </c>
      <c r="AN85" s="83">
        <f t="shared" si="31"/>
        <v>27805.360000000001</v>
      </c>
    </row>
    <row r="86" spans="1:40" x14ac:dyDescent="0.25">
      <c r="A86" s="82">
        <v>61106</v>
      </c>
      <c r="B86" s="82" t="s">
        <v>88</v>
      </c>
      <c r="C86" s="82" t="s">
        <v>86</v>
      </c>
      <c r="D86" s="83">
        <f>'landesw Umlage § 2 PLAN'!F86*'Umlage Gesamt § 2_mtlAuft PLAN'!$D$1</f>
        <v>233.11036592124171</v>
      </c>
      <c r="E86" s="83">
        <f>'landesw Umlage § 2 PLAN'!G86*'Umlage Gesamt § 2_mtlAuft PLAN'!$E$1</f>
        <v>17914.957692807817</v>
      </c>
      <c r="F86" s="83">
        <f>'landesw Umlage § 2 PLAN'!H86*'Umlage Gesamt § 2_mtlAuft PLAN'!$F$1</f>
        <v>856.80837387059933</v>
      </c>
      <c r="G86" s="83">
        <f>'landesw Umlage § 2 PLAN'!I86*'Umlage Gesamt § 2_mtlAuft PLAN'!$G$1</f>
        <v>26276.827212153876</v>
      </c>
      <c r="H86" s="83">
        <f>'landesw Umlage § 2 PLAN'!J86*'Umlage Gesamt § 2_mtlAuft PLAN'!$H$1</f>
        <v>4467.7791781773667</v>
      </c>
      <c r="I86" s="83">
        <f>'landesw Umlage § 2 PLAN'!K86*'Umlage Gesamt § 2_mtlAuft PLAN'!$I$1</f>
        <v>7393.3083932846266</v>
      </c>
      <c r="J86" s="83">
        <f>'landesw Umlage § 2 PLAN'!L86*'Umlage Gesamt § 2_mtlAuft PLAN'!$J$1</f>
        <v>127.85219179294727</v>
      </c>
      <c r="K86" s="83">
        <f>'landesw Umlage § 2 PLAN'!M86*'Umlage Gesamt § 2_mtlAuft PLAN'!$K$1</f>
        <v>81.769799283973143</v>
      </c>
      <c r="M86" s="83">
        <f>'bezirksw Umlage § 2 PLAN'!F86*'Umlage Gesamt § 2_mtlAuft PLAN'!$M$1</f>
        <v>1464.9274692687554</v>
      </c>
      <c r="N86" s="83">
        <f>'bezirksw Umlage § 2 PLAN'!G86*'Umlage Gesamt § 2_mtlAuft PLAN'!$N$1</f>
        <v>167213.43255926354</v>
      </c>
      <c r="O86" s="83">
        <f>'bezirksw Umlage § 2 PLAN'!H86*'Umlage Gesamt § 2_mtlAuft PLAN'!$O$1</f>
        <v>6468.5596994444313</v>
      </c>
      <c r="P86" s="83">
        <f>'bezirksw Umlage § 2 PLAN'!I86*'Umlage Gesamt § 2_mtlAuft PLAN'!$P$1</f>
        <v>187040.93153654921</v>
      </c>
      <c r="Q86" s="83">
        <f>'bezirksw Umlage § 2 PLAN'!J86*'Umlage Gesamt § 2_mtlAuft PLAN'!$Q$1</f>
        <v>35666.575015570197</v>
      </c>
      <c r="R86" s="83">
        <f>'bezirksw Umlage § 2 PLAN'!K86*'Umlage Gesamt § 2_mtlAuft PLAN'!$R$1</f>
        <v>48716.803942611827</v>
      </c>
      <c r="S86" s="83">
        <f>'bezirksw Umlage § 2 PLAN'!L86*'Umlage Gesamt § 2_mtlAuft PLAN'!$S$1</f>
        <v>544.62402120006846</v>
      </c>
      <c r="T86" s="83">
        <f>'bezirksw Umlage § 2 PLAN'!M86*'Umlage Gesamt § 2_mtlAuft PLAN'!$T$1</f>
        <v>714.30960059437541</v>
      </c>
      <c r="V86" s="83">
        <f t="shared" si="27"/>
        <v>1698.0378351899972</v>
      </c>
      <c r="W86" s="76">
        <f t="shared" si="28"/>
        <v>141.5</v>
      </c>
      <c r="X86" s="83">
        <f t="shared" si="20"/>
        <v>185128.39025207137</v>
      </c>
      <c r="Y86" s="76">
        <f t="shared" si="32"/>
        <v>15427.37</v>
      </c>
      <c r="Z86" s="83">
        <f t="shared" si="21"/>
        <v>7325.3680733150304</v>
      </c>
      <c r="AA86" s="76">
        <f t="shared" si="33"/>
        <v>610.45000000000005</v>
      </c>
      <c r="AB86" s="83">
        <f t="shared" si="22"/>
        <v>213317.75874870308</v>
      </c>
      <c r="AC86" s="76">
        <f t="shared" si="34"/>
        <v>17776.48</v>
      </c>
      <c r="AD86" s="83">
        <f t="shared" si="23"/>
        <v>40134.354193747567</v>
      </c>
      <c r="AE86" s="76">
        <f t="shared" si="35"/>
        <v>3344.53</v>
      </c>
      <c r="AF86" s="83">
        <f t="shared" si="24"/>
        <v>56110.112335896454</v>
      </c>
      <c r="AG86" s="76">
        <f t="shared" si="36"/>
        <v>4675.84</v>
      </c>
      <c r="AH86" s="83">
        <f t="shared" si="25"/>
        <v>672.47621299301568</v>
      </c>
      <c r="AI86" s="76">
        <f t="shared" si="29"/>
        <v>56.04</v>
      </c>
      <c r="AJ86" s="83">
        <f t="shared" si="26"/>
        <v>796.07939987834857</v>
      </c>
      <c r="AK86" s="76">
        <f t="shared" si="30"/>
        <v>66.34</v>
      </c>
      <c r="AM86" s="83">
        <f t="shared" si="37"/>
        <v>505182.57705179485</v>
      </c>
      <c r="AN86" s="83">
        <f t="shared" si="31"/>
        <v>42098.55</v>
      </c>
    </row>
    <row r="87" spans="1:40" x14ac:dyDescent="0.25">
      <c r="A87" s="82">
        <v>61107</v>
      </c>
      <c r="B87" s="82" t="s">
        <v>89</v>
      </c>
      <c r="C87" s="82" t="s">
        <v>86</v>
      </c>
      <c r="D87" s="83">
        <f>'landesw Umlage § 2 PLAN'!F87*'Umlage Gesamt § 2_mtlAuft PLAN'!$D$1</f>
        <v>176.93120564144766</v>
      </c>
      <c r="E87" s="83">
        <f>'landesw Umlage § 2 PLAN'!G87*'Umlage Gesamt § 2_mtlAuft PLAN'!$E$1</f>
        <v>13597.486542811783</v>
      </c>
      <c r="F87" s="83">
        <f>'landesw Umlage § 2 PLAN'!H87*'Umlage Gesamt § 2_mtlAuft PLAN'!$F$1</f>
        <v>650.31916531687568</v>
      </c>
      <c r="G87" s="83">
        <f>'landesw Umlage § 2 PLAN'!I87*'Umlage Gesamt § 2_mtlAuft PLAN'!$G$1</f>
        <v>19944.161216104621</v>
      </c>
      <c r="H87" s="83">
        <f>'landesw Umlage § 2 PLAN'!J87*'Umlage Gesamt § 2_mtlAuft PLAN'!$H$1</f>
        <v>3391.0527891400216</v>
      </c>
      <c r="I87" s="83">
        <f>'landesw Umlage § 2 PLAN'!K87*'Umlage Gesamt § 2_mtlAuft PLAN'!$I$1</f>
        <v>5611.5349591310678</v>
      </c>
      <c r="J87" s="83">
        <f>'landesw Umlage § 2 PLAN'!L87*'Umlage Gesamt § 2_mtlAuft PLAN'!$J$1</f>
        <v>97.040053746346345</v>
      </c>
      <c r="K87" s="83">
        <f>'landesw Umlage § 2 PLAN'!M87*'Umlage Gesamt § 2_mtlAuft PLAN'!$K$1</f>
        <v>62.063431264401871</v>
      </c>
      <c r="M87" s="83">
        <f>'bezirksw Umlage § 2 PLAN'!F87*'Umlage Gesamt § 2_mtlAuft PLAN'!$M$1</f>
        <v>1111.8827011003264</v>
      </c>
      <c r="N87" s="83">
        <f>'bezirksw Umlage § 2 PLAN'!G87*'Umlage Gesamt § 2_mtlAuft PLAN'!$N$1</f>
        <v>126915.30942965891</v>
      </c>
      <c r="O87" s="83">
        <f>'bezirksw Umlage § 2 PLAN'!H87*'Umlage Gesamt § 2_mtlAuft PLAN'!$O$1</f>
        <v>4909.6489633286374</v>
      </c>
      <c r="P87" s="83">
        <f>'bezirksw Umlage § 2 PLAN'!I87*'Umlage Gesamt § 2_mtlAuft PLAN'!$P$1</f>
        <v>141964.41840017532</v>
      </c>
      <c r="Q87" s="83">
        <f>'bezirksw Umlage § 2 PLAN'!J87*'Umlage Gesamt § 2_mtlAuft PLAN'!$Q$1</f>
        <v>27070.997437917606</v>
      </c>
      <c r="R87" s="83">
        <f>'bezirksw Umlage § 2 PLAN'!K87*'Umlage Gesamt § 2_mtlAuft PLAN'!$R$1</f>
        <v>36976.14570892365</v>
      </c>
      <c r="S87" s="83">
        <f>'bezirksw Umlage § 2 PLAN'!L87*'Umlage Gesamt § 2_mtlAuft PLAN'!$S$1</f>
        <v>413.37065518904399</v>
      </c>
      <c r="T87" s="83">
        <f>'bezirksw Umlage § 2 PLAN'!M87*'Umlage Gesamt § 2_mtlAuft PLAN'!$T$1</f>
        <v>542.1623287105283</v>
      </c>
      <c r="V87" s="83">
        <f t="shared" si="27"/>
        <v>1288.813906741774</v>
      </c>
      <c r="W87" s="76">
        <f t="shared" si="28"/>
        <v>107.4</v>
      </c>
      <c r="X87" s="83">
        <f t="shared" si="20"/>
        <v>140512.79597247069</v>
      </c>
      <c r="Y87" s="76">
        <f t="shared" si="32"/>
        <v>11709.4</v>
      </c>
      <c r="Z87" s="83">
        <f t="shared" si="21"/>
        <v>5559.9681286455134</v>
      </c>
      <c r="AA87" s="76">
        <f t="shared" si="33"/>
        <v>463.33</v>
      </c>
      <c r="AB87" s="83">
        <f t="shared" si="22"/>
        <v>161908.57961627992</v>
      </c>
      <c r="AC87" s="76">
        <f t="shared" si="34"/>
        <v>13492.38</v>
      </c>
      <c r="AD87" s="83">
        <f t="shared" si="23"/>
        <v>30462.050227057625</v>
      </c>
      <c r="AE87" s="76">
        <f t="shared" si="35"/>
        <v>2538.5</v>
      </c>
      <c r="AF87" s="83">
        <f t="shared" si="24"/>
        <v>42587.680668054716</v>
      </c>
      <c r="AG87" s="76">
        <f t="shared" si="36"/>
        <v>3548.97</v>
      </c>
      <c r="AH87" s="83">
        <f t="shared" si="25"/>
        <v>510.41070893539035</v>
      </c>
      <c r="AI87" s="76">
        <f t="shared" si="29"/>
        <v>42.53</v>
      </c>
      <c r="AJ87" s="83">
        <f t="shared" si="26"/>
        <v>604.22575997493016</v>
      </c>
      <c r="AK87" s="76">
        <f t="shared" si="30"/>
        <v>50.35</v>
      </c>
      <c r="AM87" s="83">
        <f t="shared" si="37"/>
        <v>383434.52498816053</v>
      </c>
      <c r="AN87" s="83">
        <f t="shared" si="31"/>
        <v>31952.880000000001</v>
      </c>
    </row>
    <row r="88" spans="1:40" x14ac:dyDescent="0.25">
      <c r="A88" s="82">
        <v>61108</v>
      </c>
      <c r="B88" s="82" t="s">
        <v>86</v>
      </c>
      <c r="C88" s="82" t="s">
        <v>86</v>
      </c>
      <c r="D88" s="83">
        <f>'landesw Umlage § 2 PLAN'!F88*'Umlage Gesamt § 2_mtlAuft PLAN'!$D$1</f>
        <v>5601.3647073862239</v>
      </c>
      <c r="E88" s="83">
        <f>'landesw Umlage § 2 PLAN'!G88*'Umlage Gesamt § 2_mtlAuft PLAN'!$E$1</f>
        <v>430475.11576003674</v>
      </c>
      <c r="F88" s="83">
        <f>'landesw Umlage § 2 PLAN'!H88*'Umlage Gesamt § 2_mtlAuft PLAN'!$F$1</f>
        <v>20588.085679609969</v>
      </c>
      <c r="G88" s="83">
        <f>'landesw Umlage § 2 PLAN'!I88*'Umlage Gesamt § 2_mtlAuft PLAN'!$G$1</f>
        <v>631400.89024600794</v>
      </c>
      <c r="H88" s="83">
        <f>'landesw Umlage § 2 PLAN'!J88*'Umlage Gesamt § 2_mtlAuft PLAN'!$H$1</f>
        <v>107355.41729402485</v>
      </c>
      <c r="I88" s="83">
        <f>'landesw Umlage § 2 PLAN'!K88*'Umlage Gesamt § 2_mtlAuft PLAN'!$I$1</f>
        <v>177652.40314949554</v>
      </c>
      <c r="J88" s="83">
        <f>'landesw Umlage § 2 PLAN'!L88*'Umlage Gesamt § 2_mtlAuft PLAN'!$J$1</f>
        <v>3072.1360332510726</v>
      </c>
      <c r="K88" s="83">
        <f>'landesw Umlage § 2 PLAN'!M88*'Umlage Gesamt § 2_mtlAuft PLAN'!$K$1</f>
        <v>1964.830976216859</v>
      </c>
      <c r="M88" s="83">
        <f>'bezirksw Umlage § 2 PLAN'!F88*'Umlage Gesamt § 2_mtlAuft PLAN'!$M$1</f>
        <v>35200.463921089431</v>
      </c>
      <c r="N88" s="83">
        <f>'bezirksw Umlage § 2 PLAN'!G88*'Umlage Gesamt § 2_mtlAuft PLAN'!$N$1</f>
        <v>4017939.8116290192</v>
      </c>
      <c r="O88" s="83">
        <f>'bezirksw Umlage § 2 PLAN'!H88*'Umlage Gesamt § 2_mtlAuft PLAN'!$O$1</f>
        <v>155431.79242544033</v>
      </c>
      <c r="P88" s="83">
        <f>'bezirksw Umlage § 2 PLAN'!I88*'Umlage Gesamt § 2_mtlAuft PLAN'!$P$1</f>
        <v>4494371.0186591996</v>
      </c>
      <c r="Q88" s="83">
        <f>'bezirksw Umlage § 2 PLAN'!J88*'Umlage Gesamt § 2_mtlAuft PLAN'!$Q$1</f>
        <v>857025.35679196706</v>
      </c>
      <c r="R88" s="83">
        <f>'bezirksw Umlage § 2 PLAN'!K88*'Umlage Gesamt § 2_mtlAuft PLAN'!$R$1</f>
        <v>1170606.8290116065</v>
      </c>
      <c r="S88" s="83">
        <f>'bezirksw Umlage § 2 PLAN'!L88*'Umlage Gesamt § 2_mtlAuft PLAN'!$S$1</f>
        <v>13086.667163379228</v>
      </c>
      <c r="T88" s="83">
        <f>'bezirksw Umlage § 2 PLAN'!M88*'Umlage Gesamt § 2_mtlAuft PLAN'!$T$1</f>
        <v>17164.009721765411</v>
      </c>
      <c r="V88" s="83">
        <f t="shared" si="27"/>
        <v>40801.828628475654</v>
      </c>
      <c r="W88" s="76">
        <f t="shared" si="28"/>
        <v>3400.15</v>
      </c>
      <c r="X88" s="83">
        <f t="shared" si="20"/>
        <v>4448414.9273890555</v>
      </c>
      <c r="Y88" s="76">
        <f t="shared" si="32"/>
        <v>370701.24</v>
      </c>
      <c r="Z88" s="83">
        <f t="shared" si="21"/>
        <v>176019.8781050503</v>
      </c>
      <c r="AA88" s="76">
        <f t="shared" si="33"/>
        <v>14668.32</v>
      </c>
      <c r="AB88" s="83">
        <f t="shared" si="22"/>
        <v>5125771.9089052072</v>
      </c>
      <c r="AC88" s="76">
        <f t="shared" si="34"/>
        <v>427147.66</v>
      </c>
      <c r="AD88" s="83">
        <f t="shared" si="23"/>
        <v>964380.7740859919</v>
      </c>
      <c r="AE88" s="76">
        <f t="shared" si="35"/>
        <v>80365.06</v>
      </c>
      <c r="AF88" s="83">
        <f t="shared" si="24"/>
        <v>1348259.2321611021</v>
      </c>
      <c r="AG88" s="76">
        <f t="shared" si="36"/>
        <v>112354.94</v>
      </c>
      <c r="AH88" s="83">
        <f t="shared" si="25"/>
        <v>16158.803196630301</v>
      </c>
      <c r="AI88" s="76">
        <f t="shared" si="29"/>
        <v>1346.57</v>
      </c>
      <c r="AJ88" s="83">
        <f t="shared" si="26"/>
        <v>19128.840697982268</v>
      </c>
      <c r="AK88" s="76">
        <f t="shared" si="30"/>
        <v>1594.07</v>
      </c>
      <c r="AM88" s="83">
        <f t="shared" si="37"/>
        <v>12138936.193169493</v>
      </c>
      <c r="AN88" s="83">
        <f t="shared" si="31"/>
        <v>1011578.02</v>
      </c>
    </row>
    <row r="89" spans="1:40" x14ac:dyDescent="0.25">
      <c r="A89" s="82">
        <v>61109</v>
      </c>
      <c r="B89" s="82" t="s">
        <v>90</v>
      </c>
      <c r="C89" s="82" t="s">
        <v>86</v>
      </c>
      <c r="D89" s="83">
        <f>'landesw Umlage § 2 PLAN'!F89*'Umlage Gesamt § 2_mtlAuft PLAN'!$D$1</f>
        <v>246.94037270738613</v>
      </c>
      <c r="E89" s="83">
        <f>'landesw Umlage § 2 PLAN'!G89*'Umlage Gesamt § 2_mtlAuft PLAN'!$E$1</f>
        <v>18977.81899237238</v>
      </c>
      <c r="F89" s="83">
        <f>'landesw Umlage § 2 PLAN'!H89*'Umlage Gesamt § 2_mtlAuft PLAN'!$F$1</f>
        <v>907.64122970790368</v>
      </c>
      <c r="G89" s="83">
        <f>'landesw Umlage § 2 PLAN'!I89*'Umlage Gesamt § 2_mtlAuft PLAN'!$G$1</f>
        <v>27835.782761926439</v>
      </c>
      <c r="H89" s="83">
        <f>'landesw Umlage § 2 PLAN'!J89*'Umlage Gesamt § 2_mtlAuft PLAN'!$H$1</f>
        <v>4732.8442520062317</v>
      </c>
      <c r="I89" s="83">
        <f>'landesw Umlage § 2 PLAN'!K89*'Umlage Gesamt § 2_mtlAuft PLAN'!$I$1</f>
        <v>7831.9397035959437</v>
      </c>
      <c r="J89" s="83">
        <f>'landesw Umlage § 2 PLAN'!L89*'Umlage Gesamt § 2_mtlAuft PLAN'!$J$1</f>
        <v>135.4374258220393</v>
      </c>
      <c r="K89" s="83">
        <f>'landesw Umlage § 2 PLAN'!M89*'Umlage Gesamt § 2_mtlAuft PLAN'!$K$1</f>
        <v>86.62105021196102</v>
      </c>
      <c r="M89" s="83">
        <f>'bezirksw Umlage § 2 PLAN'!F89*'Umlage Gesamt § 2_mtlAuft PLAN'!$M$1</f>
        <v>1551.838906094526</v>
      </c>
      <c r="N89" s="83">
        <f>'bezirksw Umlage § 2 PLAN'!G89*'Umlage Gesamt § 2_mtlAuft PLAN'!$N$1</f>
        <v>177133.89618982747</v>
      </c>
      <c r="O89" s="83">
        <f>'bezirksw Umlage § 2 PLAN'!H89*'Umlage Gesamt § 2_mtlAuft PLAN'!$O$1</f>
        <v>6852.3273804154342</v>
      </c>
      <c r="P89" s="83">
        <f>'bezirksw Umlage § 2 PLAN'!I89*'Umlage Gesamt § 2_mtlAuft PLAN'!$P$1</f>
        <v>198137.72400313226</v>
      </c>
      <c r="Q89" s="83">
        <f>'bezirksw Umlage § 2 PLAN'!J89*'Umlage Gesamt § 2_mtlAuft PLAN'!$Q$1</f>
        <v>37782.606932703049</v>
      </c>
      <c r="R89" s="83">
        <f>'bezirksw Umlage § 2 PLAN'!K89*'Umlage Gesamt § 2_mtlAuft PLAN'!$R$1</f>
        <v>51607.081800754029</v>
      </c>
      <c r="S89" s="83">
        <f>'bezirksw Umlage § 2 PLAN'!L89*'Umlage Gesamt § 2_mtlAuft PLAN'!$S$1</f>
        <v>576.93555689401967</v>
      </c>
      <c r="T89" s="83">
        <f>'bezirksw Umlage § 2 PLAN'!M89*'Umlage Gesamt § 2_mtlAuft PLAN'!$T$1</f>
        <v>756.68826781746236</v>
      </c>
      <c r="V89" s="83">
        <f t="shared" si="27"/>
        <v>1798.7792788019121</v>
      </c>
      <c r="W89" s="76">
        <f t="shared" si="28"/>
        <v>149.9</v>
      </c>
      <c r="X89" s="83">
        <f t="shared" si="20"/>
        <v>196111.71518219984</v>
      </c>
      <c r="Y89" s="76">
        <f t="shared" si="32"/>
        <v>16342.64</v>
      </c>
      <c r="Z89" s="83">
        <f t="shared" si="21"/>
        <v>7759.9686101233383</v>
      </c>
      <c r="AA89" s="76">
        <f t="shared" si="33"/>
        <v>646.66</v>
      </c>
      <c r="AB89" s="83">
        <f t="shared" si="22"/>
        <v>225973.5067650587</v>
      </c>
      <c r="AC89" s="76">
        <f t="shared" si="34"/>
        <v>18831.13</v>
      </c>
      <c r="AD89" s="83">
        <f t="shared" si="23"/>
        <v>42515.45118470928</v>
      </c>
      <c r="AE89" s="76">
        <f t="shared" si="35"/>
        <v>3542.95</v>
      </c>
      <c r="AF89" s="83">
        <f t="shared" si="24"/>
        <v>59439.02150434997</v>
      </c>
      <c r="AG89" s="76">
        <f t="shared" si="36"/>
        <v>4953.25</v>
      </c>
      <c r="AH89" s="83">
        <f t="shared" si="25"/>
        <v>712.37298271605891</v>
      </c>
      <c r="AI89" s="76">
        <f t="shared" si="29"/>
        <v>59.36</v>
      </c>
      <c r="AJ89" s="83">
        <f t="shared" si="26"/>
        <v>843.30931802942337</v>
      </c>
      <c r="AK89" s="76">
        <f t="shared" si="30"/>
        <v>70.28</v>
      </c>
      <c r="AM89" s="83">
        <f t="shared" si="37"/>
        <v>535154.12482598855</v>
      </c>
      <c r="AN89" s="83">
        <f t="shared" si="31"/>
        <v>44596.18</v>
      </c>
    </row>
    <row r="90" spans="1:40" x14ac:dyDescent="0.25">
      <c r="A90" s="82">
        <v>61110</v>
      </c>
      <c r="B90" s="82" t="s">
        <v>91</v>
      </c>
      <c r="C90" s="82" t="s">
        <v>86</v>
      </c>
      <c r="D90" s="83">
        <f>'landesw Umlage § 2 PLAN'!F90*'Umlage Gesamt § 2_mtlAuft PLAN'!$D$1</f>
        <v>453.17359739314867</v>
      </c>
      <c r="E90" s="83">
        <f>'landesw Umlage § 2 PLAN'!G90*'Umlage Gesamt § 2_mtlAuft PLAN'!$E$1</f>
        <v>34827.219256044213</v>
      </c>
      <c r="F90" s="83">
        <f>'landesw Umlage § 2 PLAN'!H90*'Umlage Gesamt § 2_mtlAuft PLAN'!$F$1</f>
        <v>1665.6613768720092</v>
      </c>
      <c r="G90" s="83">
        <f>'landesw Umlage § 2 PLAN'!I90*'Umlage Gesamt § 2_mtlAuft PLAN'!$G$1</f>
        <v>51082.946349254838</v>
      </c>
      <c r="H90" s="83">
        <f>'landesw Umlage § 2 PLAN'!J90*'Umlage Gesamt § 2_mtlAuft PLAN'!$H$1</f>
        <v>8685.4977663966165</v>
      </c>
      <c r="I90" s="83">
        <f>'landesw Umlage § 2 PLAN'!K90*'Umlage Gesamt § 2_mtlAuft PLAN'!$I$1</f>
        <v>14372.814988217782</v>
      </c>
      <c r="J90" s="83">
        <f>'landesw Umlage § 2 PLAN'!L90*'Umlage Gesamt § 2_mtlAuft PLAN'!$J$1</f>
        <v>248.54852533234825</v>
      </c>
      <c r="K90" s="83">
        <f>'landesw Umlage § 2 PLAN'!M90*'Umlage Gesamt § 2_mtlAuft PLAN'!$K$1</f>
        <v>158.96296139895159</v>
      </c>
      <c r="M90" s="83">
        <f>'bezirksw Umlage § 2 PLAN'!F90*'Umlage Gesamt § 2_mtlAuft PLAN'!$M$1</f>
        <v>2847.8632794598934</v>
      </c>
      <c r="N90" s="83">
        <f>'bezirksw Umlage § 2 PLAN'!G90*'Umlage Gesamt § 2_mtlAuft PLAN'!$N$1</f>
        <v>325067.96712309192</v>
      </c>
      <c r="O90" s="83">
        <f>'bezirksw Umlage § 2 PLAN'!H90*'Umlage Gesamt § 2_mtlAuft PLAN'!$O$1</f>
        <v>12575.07557574668</v>
      </c>
      <c r="P90" s="83">
        <f>'bezirksw Umlage § 2 PLAN'!I90*'Umlage Gesamt § 2_mtlAuft PLAN'!$P$1</f>
        <v>363613.22444503044</v>
      </c>
      <c r="Q90" s="83">
        <f>'bezirksw Umlage § 2 PLAN'!J90*'Umlage Gesamt § 2_mtlAuft PLAN'!$Q$1</f>
        <v>69336.8998955602</v>
      </c>
      <c r="R90" s="83">
        <f>'bezirksw Umlage § 2 PLAN'!K90*'Umlage Gesamt § 2_mtlAuft PLAN'!$R$1</f>
        <v>94706.939388654602</v>
      </c>
      <c r="S90" s="83">
        <f>'bezirksw Umlage § 2 PLAN'!L90*'Umlage Gesamt § 2_mtlAuft PLAN'!$S$1</f>
        <v>1058.7655591315233</v>
      </c>
      <c r="T90" s="83">
        <f>'bezirksw Umlage § 2 PLAN'!M90*'Umlage Gesamt § 2_mtlAuft PLAN'!$T$1</f>
        <v>1388.6394544255625</v>
      </c>
      <c r="V90" s="83">
        <f t="shared" si="27"/>
        <v>3301.036876853042</v>
      </c>
      <c r="W90" s="76">
        <f t="shared" si="28"/>
        <v>275.08999999999997</v>
      </c>
      <c r="X90" s="83">
        <f t="shared" si="20"/>
        <v>359895.18637913611</v>
      </c>
      <c r="Y90" s="76">
        <f t="shared" si="32"/>
        <v>29991.27</v>
      </c>
      <c r="Z90" s="83">
        <f t="shared" si="21"/>
        <v>14240.736952618689</v>
      </c>
      <c r="AA90" s="76">
        <f t="shared" si="33"/>
        <v>1186.73</v>
      </c>
      <c r="AB90" s="83">
        <f t="shared" si="22"/>
        <v>414696.17079428525</v>
      </c>
      <c r="AC90" s="76">
        <f t="shared" si="34"/>
        <v>34558.01</v>
      </c>
      <c r="AD90" s="83">
        <f t="shared" si="23"/>
        <v>78022.397661956813</v>
      </c>
      <c r="AE90" s="76">
        <f t="shared" si="35"/>
        <v>6501.87</v>
      </c>
      <c r="AF90" s="83">
        <f t="shared" si="24"/>
        <v>109079.75437687238</v>
      </c>
      <c r="AG90" s="76">
        <f t="shared" si="36"/>
        <v>9089.98</v>
      </c>
      <c r="AH90" s="83">
        <f t="shared" si="25"/>
        <v>1307.3140844638715</v>
      </c>
      <c r="AI90" s="76">
        <f t="shared" si="29"/>
        <v>108.94</v>
      </c>
      <c r="AJ90" s="83">
        <f t="shared" si="26"/>
        <v>1547.6024158245141</v>
      </c>
      <c r="AK90" s="76">
        <f t="shared" si="30"/>
        <v>128.97</v>
      </c>
      <c r="AM90" s="83">
        <f t="shared" si="37"/>
        <v>982090.19954201079</v>
      </c>
      <c r="AN90" s="83">
        <f t="shared" si="31"/>
        <v>81840.850000000006</v>
      </c>
    </row>
    <row r="91" spans="1:40" x14ac:dyDescent="0.25">
      <c r="A91" s="82">
        <v>61111</v>
      </c>
      <c r="B91" s="82" t="s">
        <v>92</v>
      </c>
      <c r="C91" s="82" t="s">
        <v>86</v>
      </c>
      <c r="D91" s="83">
        <f>'landesw Umlage § 2 PLAN'!F91*'Umlage Gesamt § 2_mtlAuft PLAN'!$D$1</f>
        <v>198.2204321115486</v>
      </c>
      <c r="E91" s="83">
        <f>'landesw Umlage § 2 PLAN'!G91*'Umlage Gesamt § 2_mtlAuft PLAN'!$E$1</f>
        <v>15233.602508814431</v>
      </c>
      <c r="F91" s="83">
        <f>'landesw Umlage § 2 PLAN'!H91*'Umlage Gesamt § 2_mtlAuft PLAN'!$F$1</f>
        <v>728.56874225320519</v>
      </c>
      <c r="G91" s="83">
        <f>'landesw Umlage § 2 PLAN'!I91*'Umlage Gesamt § 2_mtlAuft PLAN'!$G$1</f>
        <v>22343.940064310187</v>
      </c>
      <c r="H91" s="83">
        <f>'landesw Umlage § 2 PLAN'!J91*'Umlage Gesamt § 2_mtlAuft PLAN'!$H$1</f>
        <v>3799.0808164082518</v>
      </c>
      <c r="I91" s="83">
        <f>'landesw Umlage § 2 PLAN'!K91*'Umlage Gesamt § 2_mtlAuft PLAN'!$I$1</f>
        <v>6286.7422418527331</v>
      </c>
      <c r="J91" s="83">
        <f>'landesw Umlage § 2 PLAN'!L91*'Umlage Gesamt § 2_mtlAuft PLAN'!$J$1</f>
        <v>108.71638677865108</v>
      </c>
      <c r="K91" s="83">
        <f>'landesw Umlage § 2 PLAN'!M91*'Umlage Gesamt § 2_mtlAuft PLAN'!$K$1</f>
        <v>69.531206318040418</v>
      </c>
      <c r="M91" s="83">
        <f>'bezirksw Umlage § 2 PLAN'!F91*'Umlage Gesamt § 2_mtlAuft PLAN'!$M$1</f>
        <v>1245.6698560914144</v>
      </c>
      <c r="N91" s="83">
        <f>'bezirksw Umlage § 2 PLAN'!G91*'Umlage Gesamt § 2_mtlAuft PLAN'!$N$1</f>
        <v>142186.37908170451</v>
      </c>
      <c r="O91" s="83">
        <f>'bezirksw Umlage § 2 PLAN'!H91*'Umlage Gesamt § 2_mtlAuft PLAN'!$O$1</f>
        <v>5500.4018963121816</v>
      </c>
      <c r="P91" s="83">
        <f>'bezirksw Umlage § 2 PLAN'!I91*'Umlage Gesamt § 2_mtlAuft PLAN'!$P$1</f>
        <v>159046.27031578505</v>
      </c>
      <c r="Q91" s="83">
        <f>'bezirksw Umlage § 2 PLAN'!J91*'Umlage Gesamt § 2_mtlAuft PLAN'!$Q$1</f>
        <v>30328.31201472137</v>
      </c>
      <c r="R91" s="83">
        <f>'bezirksw Umlage § 2 PLAN'!K91*'Umlage Gesamt § 2_mtlAuft PLAN'!$R$1</f>
        <v>41425.296084262081</v>
      </c>
      <c r="S91" s="83">
        <f>'bezirksw Umlage § 2 PLAN'!L91*'Umlage Gesamt § 2_mtlAuft PLAN'!$S$1</f>
        <v>463.10943056509342</v>
      </c>
      <c r="T91" s="83">
        <f>'bezirksw Umlage § 2 PLAN'!M91*'Umlage Gesamt § 2_mtlAuft PLAN'!$T$1</f>
        <v>607.39794702687084</v>
      </c>
      <c r="V91" s="83">
        <f t="shared" si="27"/>
        <v>1443.8902882029631</v>
      </c>
      <c r="W91" s="76">
        <f t="shared" si="28"/>
        <v>120.32</v>
      </c>
      <c r="X91" s="83">
        <f t="shared" si="20"/>
        <v>157419.98159051893</v>
      </c>
      <c r="Y91" s="76">
        <f t="shared" si="32"/>
        <v>13118.33</v>
      </c>
      <c r="Z91" s="83">
        <f t="shared" si="21"/>
        <v>6228.9706385653872</v>
      </c>
      <c r="AA91" s="76">
        <f t="shared" si="33"/>
        <v>519.08000000000004</v>
      </c>
      <c r="AB91" s="83">
        <f t="shared" si="22"/>
        <v>181390.21038009523</v>
      </c>
      <c r="AC91" s="76">
        <f t="shared" si="34"/>
        <v>15115.85</v>
      </c>
      <c r="AD91" s="83">
        <f t="shared" si="23"/>
        <v>34127.392831129619</v>
      </c>
      <c r="AE91" s="76">
        <f t="shared" si="35"/>
        <v>2843.95</v>
      </c>
      <c r="AF91" s="83">
        <f t="shared" si="24"/>
        <v>47712.038326114816</v>
      </c>
      <c r="AG91" s="76">
        <f t="shared" si="36"/>
        <v>3976</v>
      </c>
      <c r="AH91" s="83">
        <f t="shared" si="25"/>
        <v>571.82581734374446</v>
      </c>
      <c r="AI91" s="76">
        <f t="shared" si="29"/>
        <v>47.65</v>
      </c>
      <c r="AJ91" s="83">
        <f t="shared" si="26"/>
        <v>676.92915334491124</v>
      </c>
      <c r="AK91" s="76">
        <f t="shared" si="30"/>
        <v>56.41</v>
      </c>
      <c r="AM91" s="83">
        <f t="shared" si="37"/>
        <v>429571.23902531556</v>
      </c>
      <c r="AN91" s="83">
        <f t="shared" si="31"/>
        <v>35797.599999999999</v>
      </c>
    </row>
    <row r="92" spans="1:40" x14ac:dyDescent="0.25">
      <c r="A92" s="82">
        <v>61112</v>
      </c>
      <c r="B92" s="82" t="s">
        <v>93</v>
      </c>
      <c r="C92" s="82" t="s">
        <v>86</v>
      </c>
      <c r="D92" s="83">
        <f>'landesw Umlage § 2 PLAN'!F92*'Umlage Gesamt § 2_mtlAuft PLAN'!$D$1</f>
        <v>70.078458354233774</v>
      </c>
      <c r="E92" s="83">
        <f>'landesw Umlage § 2 PLAN'!G92*'Umlage Gesamt § 2_mtlAuft PLAN'!$E$1</f>
        <v>5385.6576117145205</v>
      </c>
      <c r="F92" s="83">
        <f>'landesw Umlage § 2 PLAN'!H92*'Umlage Gesamt § 2_mtlAuft PLAN'!$F$1</f>
        <v>257.57674785743274</v>
      </c>
      <c r="G92" s="83">
        <f>'landesw Umlage § 2 PLAN'!I92*'Umlage Gesamt § 2_mtlAuft PLAN'!$G$1</f>
        <v>7899.4322461424472</v>
      </c>
      <c r="H92" s="83">
        <f>'landesw Umlage § 2 PLAN'!J92*'Umlage Gesamt § 2_mtlAuft PLAN'!$H$1</f>
        <v>1343.1194955079654</v>
      </c>
      <c r="I92" s="83">
        <f>'landesw Umlage § 2 PLAN'!K92*'Umlage Gesamt § 2_mtlAuft PLAN'!$I$1</f>
        <v>2222.6023810277579</v>
      </c>
      <c r="J92" s="83">
        <f>'landesw Umlage § 2 PLAN'!L92*'Umlage Gesamt § 2_mtlAuft PLAN'!$J$1</f>
        <v>38.435375718498371</v>
      </c>
      <c r="K92" s="83">
        <f>'landesw Umlage § 2 PLAN'!M92*'Umlage Gesamt § 2_mtlAuft PLAN'!$K$1</f>
        <v>24.581924751008273</v>
      </c>
      <c r="M92" s="83">
        <f>'bezirksw Umlage § 2 PLAN'!F92*'Umlage Gesamt § 2_mtlAuft PLAN'!$M$1</f>
        <v>440.39164985828239</v>
      </c>
      <c r="N92" s="83">
        <f>'bezirksw Umlage § 2 PLAN'!G92*'Umlage Gesamt § 2_mtlAuft PLAN'!$N$1</f>
        <v>50268.290402117404</v>
      </c>
      <c r="O92" s="83">
        <f>'bezirksw Umlage § 2 PLAN'!H92*'Umlage Gesamt § 2_mtlAuft PLAN'!$O$1</f>
        <v>1944.60117514699</v>
      </c>
      <c r="P92" s="83">
        <f>'bezirksw Umlage § 2 PLAN'!I92*'Umlage Gesamt § 2_mtlAuft PLAN'!$P$1</f>
        <v>56228.902903655719</v>
      </c>
      <c r="Q92" s="83">
        <f>'bezirksw Umlage § 2 PLAN'!J92*'Umlage Gesamt § 2_mtlAuft PLAN'!$Q$1</f>
        <v>10722.211266706405</v>
      </c>
      <c r="R92" s="83">
        <f>'bezirksw Umlage § 2 PLAN'!K92*'Umlage Gesamt § 2_mtlAuft PLAN'!$R$1</f>
        <v>14645.417001306339</v>
      </c>
      <c r="S92" s="83">
        <f>'bezirksw Umlage § 2 PLAN'!L92*'Umlage Gesamt § 2_mtlAuft PLAN'!$S$1</f>
        <v>163.72678940103063</v>
      </c>
      <c r="T92" s="83">
        <f>'bezirksw Umlage § 2 PLAN'!M92*'Umlage Gesamt § 2_mtlAuft PLAN'!$T$1</f>
        <v>214.73826528244018</v>
      </c>
      <c r="V92" s="83">
        <f t="shared" si="27"/>
        <v>510.47010821251615</v>
      </c>
      <c r="W92" s="76">
        <f t="shared" si="28"/>
        <v>42.54</v>
      </c>
      <c r="X92" s="83">
        <f t="shared" si="20"/>
        <v>55653.948013831927</v>
      </c>
      <c r="Y92" s="76">
        <f t="shared" si="32"/>
        <v>4637.83</v>
      </c>
      <c r="Z92" s="83">
        <f t="shared" si="21"/>
        <v>2202.1779230044226</v>
      </c>
      <c r="AA92" s="76">
        <f t="shared" si="33"/>
        <v>183.51</v>
      </c>
      <c r="AB92" s="83">
        <f t="shared" si="22"/>
        <v>64128.335149798164</v>
      </c>
      <c r="AC92" s="76">
        <f t="shared" si="34"/>
        <v>5344.03</v>
      </c>
      <c r="AD92" s="83">
        <f t="shared" si="23"/>
        <v>12065.330762214369</v>
      </c>
      <c r="AE92" s="76">
        <f t="shared" si="35"/>
        <v>1005.44</v>
      </c>
      <c r="AF92" s="83">
        <f t="shared" si="24"/>
        <v>16868.019382334096</v>
      </c>
      <c r="AG92" s="76">
        <f t="shared" si="36"/>
        <v>1405.67</v>
      </c>
      <c r="AH92" s="83">
        <f t="shared" si="25"/>
        <v>202.16216511952899</v>
      </c>
      <c r="AI92" s="76">
        <f t="shared" si="29"/>
        <v>16.850000000000001</v>
      </c>
      <c r="AJ92" s="83">
        <f t="shared" si="26"/>
        <v>239.32019003344845</v>
      </c>
      <c r="AK92" s="76">
        <f t="shared" si="30"/>
        <v>19.940000000000001</v>
      </c>
      <c r="AM92" s="83">
        <f t="shared" si="37"/>
        <v>151869.76369454846</v>
      </c>
      <c r="AN92" s="83">
        <f t="shared" si="31"/>
        <v>12655.81</v>
      </c>
    </row>
    <row r="93" spans="1:40" x14ac:dyDescent="0.25">
      <c r="A93" s="82">
        <v>61113</v>
      </c>
      <c r="B93" s="82" t="s">
        <v>94</v>
      </c>
      <c r="C93" s="82" t="s">
        <v>86</v>
      </c>
      <c r="D93" s="83">
        <f>'landesw Umlage § 2 PLAN'!F93*'Umlage Gesamt § 2_mtlAuft PLAN'!$D$1</f>
        <v>437.3485095818142</v>
      </c>
      <c r="E93" s="83">
        <f>'landesw Umlage § 2 PLAN'!G93*'Umlage Gesamt § 2_mtlAuft PLAN'!$E$1</f>
        <v>33611.032333147741</v>
      </c>
      <c r="F93" s="83">
        <f>'landesw Umlage § 2 PLAN'!H93*'Umlage Gesamt § 2_mtlAuft PLAN'!$F$1</f>
        <v>1607.4955046663522</v>
      </c>
      <c r="G93" s="83">
        <f>'landesw Umlage § 2 PLAN'!I93*'Umlage Gesamt § 2_mtlAuft PLAN'!$G$1</f>
        <v>49299.099902134207</v>
      </c>
      <c r="H93" s="83">
        <f>'landesw Umlage § 2 PLAN'!J93*'Umlage Gesamt § 2_mtlAuft PLAN'!$H$1</f>
        <v>8382.1950902719691</v>
      </c>
      <c r="I93" s="83">
        <f>'landesw Umlage § 2 PLAN'!K93*'Umlage Gesamt § 2_mtlAuft PLAN'!$I$1</f>
        <v>13870.90785904475</v>
      </c>
      <c r="J93" s="83">
        <f>'landesw Umlage § 2 PLAN'!L93*'Umlage Gesamt § 2_mtlAuft PLAN'!$J$1</f>
        <v>239.86906505181079</v>
      </c>
      <c r="K93" s="83">
        <f>'landesw Umlage § 2 PLAN'!M93*'Umlage Gesamt § 2_mtlAuft PLAN'!$K$1</f>
        <v>153.41188155370239</v>
      </c>
      <c r="M93" s="83">
        <f>'bezirksw Umlage § 2 PLAN'!F93*'Umlage Gesamt § 2_mtlAuft PLAN'!$M$1</f>
        <v>2748.4142234438841</v>
      </c>
      <c r="N93" s="83">
        <f>'bezirksw Umlage § 2 PLAN'!G93*'Umlage Gesamt § 2_mtlAuft PLAN'!$N$1</f>
        <v>313716.40305588511</v>
      </c>
      <c r="O93" s="83">
        <f>'bezirksw Umlage § 2 PLAN'!H93*'Umlage Gesamt § 2_mtlAuft PLAN'!$O$1</f>
        <v>12135.946561247374</v>
      </c>
      <c r="P93" s="83">
        <f>'bezirksw Umlage § 2 PLAN'!I93*'Umlage Gesamt § 2_mtlAuft PLAN'!$P$1</f>
        <v>350915.63738500362</v>
      </c>
      <c r="Q93" s="83">
        <f>'bezirksw Umlage § 2 PLAN'!J93*'Umlage Gesamt § 2_mtlAuft PLAN'!$Q$1</f>
        <v>66915.614684495667</v>
      </c>
      <c r="R93" s="83">
        <f>'bezirksw Umlage § 2 PLAN'!K93*'Umlage Gesamt § 2_mtlAuft PLAN'!$R$1</f>
        <v>91399.717518736274</v>
      </c>
      <c r="S93" s="83">
        <f>'bezirksw Umlage § 2 PLAN'!L93*'Umlage Gesamt § 2_mtlAuft PLAN'!$S$1</f>
        <v>1021.7928448311861</v>
      </c>
      <c r="T93" s="83">
        <f>'bezirksw Umlage § 2 PLAN'!M93*'Umlage Gesamt § 2_mtlAuft PLAN'!$T$1</f>
        <v>1340.1473502275692</v>
      </c>
      <c r="V93" s="83">
        <f t="shared" si="27"/>
        <v>3185.7627330256983</v>
      </c>
      <c r="W93" s="76">
        <f t="shared" si="28"/>
        <v>265.48</v>
      </c>
      <c r="X93" s="83">
        <f t="shared" si="20"/>
        <v>347327.43538903282</v>
      </c>
      <c r="Y93" s="76">
        <f t="shared" si="32"/>
        <v>28943.95</v>
      </c>
      <c r="Z93" s="83">
        <f t="shared" si="21"/>
        <v>13743.442065913727</v>
      </c>
      <c r="AA93" s="76">
        <f t="shared" si="33"/>
        <v>1145.29</v>
      </c>
      <c r="AB93" s="83">
        <f t="shared" si="22"/>
        <v>400214.73728713783</v>
      </c>
      <c r="AC93" s="76">
        <f t="shared" si="34"/>
        <v>33351.230000000003</v>
      </c>
      <c r="AD93" s="83">
        <f t="shared" si="23"/>
        <v>75297.809774767637</v>
      </c>
      <c r="AE93" s="76">
        <f t="shared" si="35"/>
        <v>6274.82</v>
      </c>
      <c r="AF93" s="83">
        <f t="shared" si="24"/>
        <v>105270.62537778102</v>
      </c>
      <c r="AG93" s="76">
        <f t="shared" si="36"/>
        <v>8772.5499999999993</v>
      </c>
      <c r="AH93" s="83">
        <f t="shared" si="25"/>
        <v>1261.661909882997</v>
      </c>
      <c r="AI93" s="76">
        <f t="shared" si="29"/>
        <v>105.14</v>
      </c>
      <c r="AJ93" s="83">
        <f t="shared" si="26"/>
        <v>1493.5592317812716</v>
      </c>
      <c r="AK93" s="76">
        <f t="shared" si="30"/>
        <v>124.46</v>
      </c>
      <c r="AM93" s="83">
        <f t="shared" si="37"/>
        <v>947795.03376932302</v>
      </c>
      <c r="AN93" s="83">
        <f t="shared" si="31"/>
        <v>78982.92</v>
      </c>
    </row>
    <row r="94" spans="1:40" x14ac:dyDescent="0.25">
      <c r="A94" s="82">
        <v>61114</v>
      </c>
      <c r="B94" s="82" t="s">
        <v>95</v>
      </c>
      <c r="C94" s="82" t="s">
        <v>86</v>
      </c>
      <c r="D94" s="83">
        <f>'landesw Umlage § 2 PLAN'!F94*'Umlage Gesamt § 2_mtlAuft PLAN'!$D$1</f>
        <v>400.68922077053401</v>
      </c>
      <c r="E94" s="83">
        <f>'landesw Umlage § 2 PLAN'!G94*'Umlage Gesamt § 2_mtlAuft PLAN'!$E$1</f>
        <v>30793.698983311224</v>
      </c>
      <c r="F94" s="83">
        <f>'landesw Umlage § 2 PLAN'!H94*'Umlage Gesamt § 2_mtlAuft PLAN'!$F$1</f>
        <v>1472.7525235487396</v>
      </c>
      <c r="G94" s="83">
        <f>'landesw Umlage § 2 PLAN'!I94*'Umlage Gesamt § 2_mtlAuft PLAN'!$G$1</f>
        <v>45166.766301234151</v>
      </c>
      <c r="H94" s="83">
        <f>'landesw Umlage § 2 PLAN'!J94*'Umlage Gesamt § 2_mtlAuft PLAN'!$H$1</f>
        <v>7679.5853775268715</v>
      </c>
      <c r="I94" s="83">
        <f>'landesw Umlage § 2 PLAN'!K94*'Umlage Gesamt § 2_mtlAuft PLAN'!$I$1</f>
        <v>12708.22499597613</v>
      </c>
      <c r="J94" s="83">
        <f>'landesw Umlage § 2 PLAN'!L94*'Umlage Gesamt § 2_mtlAuft PLAN'!$J$1</f>
        <v>219.76283594625326</v>
      </c>
      <c r="K94" s="83">
        <f>'landesw Umlage § 2 PLAN'!M94*'Umlage Gesamt § 2_mtlAuft PLAN'!$K$1</f>
        <v>140.55263921093865</v>
      </c>
      <c r="M94" s="83">
        <f>'bezirksw Umlage § 2 PLAN'!F94*'Umlage Gesamt § 2_mtlAuft PLAN'!$M$1</f>
        <v>2518.0375133766656</v>
      </c>
      <c r="N94" s="83">
        <f>'bezirksw Umlage § 2 PLAN'!G94*'Umlage Gesamt § 2_mtlAuft PLAN'!$N$1</f>
        <v>287420.16567883681</v>
      </c>
      <c r="O94" s="83">
        <f>'bezirksw Umlage § 2 PLAN'!H94*'Umlage Gesamt § 2_mtlAuft PLAN'!$O$1</f>
        <v>11118.6910767999</v>
      </c>
      <c r="P94" s="83">
        <f>'bezirksw Umlage § 2 PLAN'!I94*'Umlage Gesamt § 2_mtlAuft PLAN'!$P$1</f>
        <v>321501.29752228869</v>
      </c>
      <c r="Q94" s="83">
        <f>'bezirksw Umlage § 2 PLAN'!J94*'Umlage Gesamt § 2_mtlAuft PLAN'!$Q$1</f>
        <v>61306.635138529302</v>
      </c>
      <c r="R94" s="83">
        <f>'bezirksw Umlage § 2 PLAN'!K94*'Umlage Gesamt § 2_mtlAuft PLAN'!$R$1</f>
        <v>83738.439228357252</v>
      </c>
      <c r="S94" s="83">
        <f>'bezirksw Umlage § 2 PLAN'!L94*'Umlage Gesamt § 2_mtlAuft PLAN'!$S$1</f>
        <v>936.14444730998957</v>
      </c>
      <c r="T94" s="83">
        <f>'bezirksw Umlage § 2 PLAN'!M94*'Umlage Gesamt § 2_mtlAuft PLAN'!$T$1</f>
        <v>1227.8139417779998</v>
      </c>
      <c r="V94" s="83">
        <f t="shared" si="27"/>
        <v>2918.7267341471997</v>
      </c>
      <c r="W94" s="76">
        <f t="shared" si="28"/>
        <v>243.23</v>
      </c>
      <c r="X94" s="83">
        <f t="shared" si="20"/>
        <v>318213.86466214806</v>
      </c>
      <c r="Y94" s="76">
        <f t="shared" si="32"/>
        <v>26517.82</v>
      </c>
      <c r="Z94" s="83">
        <f t="shared" si="21"/>
        <v>12591.443600348639</v>
      </c>
      <c r="AA94" s="76">
        <f t="shared" si="33"/>
        <v>1049.29</v>
      </c>
      <c r="AB94" s="83">
        <f t="shared" si="22"/>
        <v>366668.06382352283</v>
      </c>
      <c r="AC94" s="76">
        <f t="shared" si="34"/>
        <v>30555.67</v>
      </c>
      <c r="AD94" s="83">
        <f t="shared" si="23"/>
        <v>68986.220516056172</v>
      </c>
      <c r="AE94" s="76">
        <f t="shared" si="35"/>
        <v>5748.85</v>
      </c>
      <c r="AF94" s="83">
        <f t="shared" si="24"/>
        <v>96446.664224333377</v>
      </c>
      <c r="AG94" s="76">
        <f t="shared" si="36"/>
        <v>8037.22</v>
      </c>
      <c r="AH94" s="83">
        <f t="shared" si="25"/>
        <v>1155.9072832562429</v>
      </c>
      <c r="AI94" s="76">
        <f t="shared" si="29"/>
        <v>96.33</v>
      </c>
      <c r="AJ94" s="83">
        <f t="shared" si="26"/>
        <v>1368.3665809889385</v>
      </c>
      <c r="AK94" s="76">
        <f t="shared" si="30"/>
        <v>114.03</v>
      </c>
      <c r="AM94" s="83">
        <f t="shared" si="37"/>
        <v>868349.25742480147</v>
      </c>
      <c r="AN94" s="83">
        <f t="shared" si="31"/>
        <v>72362.44</v>
      </c>
    </row>
    <row r="95" spans="1:40" x14ac:dyDescent="0.25">
      <c r="A95" s="82">
        <v>61115</v>
      </c>
      <c r="B95" s="82" t="s">
        <v>96</v>
      </c>
      <c r="C95" s="82" t="s">
        <v>86</v>
      </c>
      <c r="D95" s="83">
        <f>'landesw Umlage § 2 PLAN'!F95*'Umlage Gesamt § 2_mtlAuft PLAN'!$D$1</f>
        <v>254.43545267880674</v>
      </c>
      <c r="E95" s="83">
        <f>'landesw Umlage § 2 PLAN'!G95*'Umlage Gesamt § 2_mtlAuft PLAN'!$E$1</f>
        <v>19553.82958744638</v>
      </c>
      <c r="F95" s="83">
        <f>'landesw Umlage § 2 PLAN'!H95*'Umlage Gesamt § 2_mtlAuft PLAN'!$F$1</f>
        <v>935.18975702012403</v>
      </c>
      <c r="G95" s="83">
        <f>'landesw Umlage § 2 PLAN'!I95*'Umlage Gesamt § 2_mtlAuft PLAN'!$G$1</f>
        <v>28680.648328380204</v>
      </c>
      <c r="H95" s="83">
        <f>'landesw Umlage § 2 PLAN'!J95*'Umlage Gesamt § 2_mtlAuft PLAN'!$H$1</f>
        <v>4876.4945015468338</v>
      </c>
      <c r="I95" s="83">
        <f>'landesw Umlage § 2 PLAN'!K95*'Umlage Gesamt § 2_mtlAuft PLAN'!$I$1</f>
        <v>8069.6530178110888</v>
      </c>
      <c r="J95" s="83">
        <f>'landesw Umlage § 2 PLAN'!L95*'Umlage Gesamt § 2_mtlAuft PLAN'!$J$1</f>
        <v>139.54819283243174</v>
      </c>
      <c r="K95" s="83">
        <f>'landesw Umlage § 2 PLAN'!M95*'Umlage Gesamt § 2_mtlAuft PLAN'!$K$1</f>
        <v>89.250153308506526</v>
      </c>
      <c r="M95" s="83">
        <f>'bezirksw Umlage § 2 PLAN'!F95*'Umlage Gesamt § 2_mtlAuft PLAN'!$M$1</f>
        <v>1598.9399798331765</v>
      </c>
      <c r="N95" s="83">
        <f>'bezirksw Umlage § 2 PLAN'!G95*'Umlage Gesamt § 2_mtlAuft PLAN'!$N$1</f>
        <v>182510.22531347896</v>
      </c>
      <c r="O95" s="83">
        <f>'bezirksw Umlage § 2 PLAN'!H95*'Umlage Gesamt § 2_mtlAuft PLAN'!$O$1</f>
        <v>7060.3077164920596</v>
      </c>
      <c r="P95" s="83">
        <f>'bezirksw Umlage § 2 PLAN'!I95*'Umlage Gesamt § 2_mtlAuft PLAN'!$P$1</f>
        <v>204151.55669673753</v>
      </c>
      <c r="Q95" s="83">
        <f>'bezirksw Umlage § 2 PLAN'!J95*'Umlage Gesamt § 2_mtlAuft PLAN'!$Q$1</f>
        <v>38929.376322352109</v>
      </c>
      <c r="R95" s="83">
        <f>'bezirksw Umlage § 2 PLAN'!K95*'Umlage Gesamt § 2_mtlAuft PLAN'!$R$1</f>
        <v>53173.448616141643</v>
      </c>
      <c r="S95" s="83">
        <f>'bezirksw Umlage § 2 PLAN'!L95*'Umlage Gesamt § 2_mtlAuft PLAN'!$S$1</f>
        <v>594.44657823843431</v>
      </c>
      <c r="T95" s="83">
        <f>'bezirksw Umlage § 2 PLAN'!M95*'Umlage Gesamt § 2_mtlAuft PLAN'!$T$1</f>
        <v>779.65510397530716</v>
      </c>
      <c r="V95" s="83">
        <f t="shared" si="27"/>
        <v>1853.3754325119833</v>
      </c>
      <c r="W95" s="76">
        <f t="shared" si="28"/>
        <v>154.44999999999999</v>
      </c>
      <c r="X95" s="83">
        <f t="shared" si="20"/>
        <v>202064.05490092534</v>
      </c>
      <c r="Y95" s="76">
        <f t="shared" si="32"/>
        <v>16838.669999999998</v>
      </c>
      <c r="Z95" s="83">
        <f t="shared" si="21"/>
        <v>7995.4974735121832</v>
      </c>
      <c r="AA95" s="76">
        <f t="shared" si="33"/>
        <v>666.29</v>
      </c>
      <c r="AB95" s="83">
        <f t="shared" si="22"/>
        <v>232832.20502511773</v>
      </c>
      <c r="AC95" s="76">
        <f t="shared" si="34"/>
        <v>19402.68</v>
      </c>
      <c r="AD95" s="83">
        <f t="shared" si="23"/>
        <v>43805.870823898942</v>
      </c>
      <c r="AE95" s="76">
        <f t="shared" si="35"/>
        <v>3650.49</v>
      </c>
      <c r="AF95" s="83">
        <f t="shared" si="24"/>
        <v>61243.101633952734</v>
      </c>
      <c r="AG95" s="76">
        <f t="shared" si="36"/>
        <v>5103.59</v>
      </c>
      <c r="AH95" s="83">
        <f t="shared" si="25"/>
        <v>733.99477107086602</v>
      </c>
      <c r="AI95" s="76">
        <f t="shared" si="29"/>
        <v>61.17</v>
      </c>
      <c r="AJ95" s="83">
        <f t="shared" si="26"/>
        <v>868.90525728381363</v>
      </c>
      <c r="AK95" s="76">
        <f t="shared" si="30"/>
        <v>72.41</v>
      </c>
      <c r="AM95" s="83">
        <f t="shared" si="37"/>
        <v>551397.00531827367</v>
      </c>
      <c r="AN95" s="83">
        <f t="shared" si="31"/>
        <v>45949.75</v>
      </c>
    </row>
    <row r="96" spans="1:40" x14ac:dyDescent="0.25">
      <c r="A96" s="82">
        <v>61116</v>
      </c>
      <c r="B96" s="82" t="s">
        <v>97</v>
      </c>
      <c r="C96" s="82" t="s">
        <v>86</v>
      </c>
      <c r="D96" s="83">
        <f>'landesw Umlage § 2 PLAN'!F96*'Umlage Gesamt § 2_mtlAuft PLAN'!$D$1</f>
        <v>304.20042452482312</v>
      </c>
      <c r="E96" s="83">
        <f>'landesw Umlage § 2 PLAN'!G96*'Umlage Gesamt § 2_mtlAuft PLAN'!$E$1</f>
        <v>23378.358632655672</v>
      </c>
      <c r="F96" s="83">
        <f>'landesw Umlage § 2 PLAN'!H96*'Umlage Gesamt § 2_mtlAuft PLAN'!$F$1</f>
        <v>1118.1033071515988</v>
      </c>
      <c r="G96" s="83">
        <f>'landesw Umlage § 2 PLAN'!I96*'Umlage Gesamt § 2_mtlAuft PLAN'!$G$1</f>
        <v>34290.28975829963</v>
      </c>
      <c r="H96" s="83">
        <f>'landesw Umlage § 2 PLAN'!J96*'Umlage Gesamt § 2_mtlAuft PLAN'!$H$1</f>
        <v>5830.2869428977001</v>
      </c>
      <c r="I96" s="83">
        <f>'landesw Umlage § 2 PLAN'!K96*'Umlage Gesamt § 2_mtlAuft PLAN'!$I$1</f>
        <v>9647.9946011494885</v>
      </c>
      <c r="J96" s="83">
        <f>'landesw Umlage § 2 PLAN'!L96*'Umlage Gesamt § 2_mtlAuft PLAN'!$J$1</f>
        <v>166.84239186936838</v>
      </c>
      <c r="K96" s="83">
        <f>'landesw Umlage § 2 PLAN'!M96*'Umlage Gesamt § 2_mtlAuft PLAN'!$K$1</f>
        <v>106.70657032857234</v>
      </c>
      <c r="M96" s="83">
        <f>'bezirksw Umlage § 2 PLAN'!F96*'Umlage Gesamt § 2_mtlAuft PLAN'!$M$1</f>
        <v>1911.6762838431248</v>
      </c>
      <c r="N96" s="83">
        <f>'bezirksw Umlage § 2 PLAN'!G96*'Umlage Gesamt § 2_mtlAuft PLAN'!$N$1</f>
        <v>218207.35843195627</v>
      </c>
      <c r="O96" s="83">
        <f>'bezirksw Umlage § 2 PLAN'!H96*'Umlage Gesamt § 2_mtlAuft PLAN'!$O$1</f>
        <v>8441.2316837938288</v>
      </c>
      <c r="P96" s="83">
        <f>'bezirksw Umlage § 2 PLAN'!I96*'Umlage Gesamt § 2_mtlAuft PLAN'!$P$1</f>
        <v>244081.5128579915</v>
      </c>
      <c r="Q96" s="83">
        <f>'bezirksw Umlage § 2 PLAN'!J96*'Umlage Gesamt § 2_mtlAuft PLAN'!$Q$1</f>
        <v>46543.564110523497</v>
      </c>
      <c r="R96" s="83">
        <f>'bezirksw Umlage § 2 PLAN'!K96*'Umlage Gesamt § 2_mtlAuft PLAN'!$R$1</f>
        <v>63573.631238012167</v>
      </c>
      <c r="S96" s="83">
        <f>'bezirksw Umlage § 2 PLAN'!L96*'Umlage Gesamt § 2_mtlAuft PLAN'!$S$1</f>
        <v>710.71424816626029</v>
      </c>
      <c r="T96" s="83">
        <f>'bezirksw Umlage § 2 PLAN'!M96*'Umlage Gesamt § 2_mtlAuft PLAN'!$T$1</f>
        <v>932.14766698268681</v>
      </c>
      <c r="V96" s="83">
        <f t="shared" si="27"/>
        <v>2215.8767083679477</v>
      </c>
      <c r="W96" s="76">
        <f t="shared" si="28"/>
        <v>184.66</v>
      </c>
      <c r="X96" s="83">
        <f t="shared" si="20"/>
        <v>241585.71706461193</v>
      </c>
      <c r="Y96" s="76">
        <f t="shared" si="32"/>
        <v>20132.14</v>
      </c>
      <c r="Z96" s="83">
        <f t="shared" si="21"/>
        <v>9559.3349909454282</v>
      </c>
      <c r="AA96" s="76">
        <f t="shared" si="33"/>
        <v>796.61</v>
      </c>
      <c r="AB96" s="83">
        <f t="shared" si="22"/>
        <v>278371.80261629116</v>
      </c>
      <c r="AC96" s="76">
        <f t="shared" si="34"/>
        <v>23197.65</v>
      </c>
      <c r="AD96" s="83">
        <f t="shared" si="23"/>
        <v>52373.851053421196</v>
      </c>
      <c r="AE96" s="76">
        <f t="shared" si="35"/>
        <v>4364.49</v>
      </c>
      <c r="AF96" s="83">
        <f t="shared" si="24"/>
        <v>73221.625839161657</v>
      </c>
      <c r="AG96" s="76">
        <f t="shared" si="36"/>
        <v>6101.8</v>
      </c>
      <c r="AH96" s="83">
        <f t="shared" si="25"/>
        <v>877.55664003562867</v>
      </c>
      <c r="AI96" s="76">
        <f t="shared" si="29"/>
        <v>73.13</v>
      </c>
      <c r="AJ96" s="83">
        <f t="shared" si="26"/>
        <v>1038.8542373112591</v>
      </c>
      <c r="AK96" s="76">
        <f t="shared" si="30"/>
        <v>86.57</v>
      </c>
      <c r="AM96" s="83">
        <f t="shared" si="37"/>
        <v>659244.61915014626</v>
      </c>
      <c r="AN96" s="83">
        <f t="shared" si="31"/>
        <v>54937.05</v>
      </c>
    </row>
    <row r="97" spans="1:40" x14ac:dyDescent="0.25">
      <c r="A97" s="82">
        <v>61118</v>
      </c>
      <c r="B97" s="82" t="s">
        <v>98</v>
      </c>
      <c r="C97" s="82" t="s">
        <v>86</v>
      </c>
      <c r="D97" s="83">
        <f>'landesw Umlage § 2 PLAN'!F97*'Umlage Gesamt § 2_mtlAuft PLAN'!$D$1</f>
        <v>140.42383911748146</v>
      </c>
      <c r="E97" s="83">
        <f>'landesw Umlage § 2 PLAN'!G97*'Umlage Gesamt § 2_mtlAuft PLAN'!$E$1</f>
        <v>10791.828698434103</v>
      </c>
      <c r="F97" s="83">
        <f>'landesw Umlage § 2 PLAN'!H97*'Umlage Gesamt § 2_mtlAuft PLAN'!$F$1</f>
        <v>516.13458188112418</v>
      </c>
      <c r="G97" s="83">
        <f>'landesw Umlage § 2 PLAN'!I97*'Umlage Gesamt § 2_mtlAuft PLAN'!$G$1</f>
        <v>15828.952703905135</v>
      </c>
      <c r="H97" s="83">
        <f>'landesw Umlage § 2 PLAN'!J97*'Umlage Gesamt § 2_mtlAuft PLAN'!$H$1</f>
        <v>2691.3548097675698</v>
      </c>
      <c r="I97" s="83">
        <f>'landesw Umlage § 2 PLAN'!K97*'Umlage Gesamt § 2_mtlAuft PLAN'!$I$1</f>
        <v>4453.6704503106021</v>
      </c>
      <c r="J97" s="83">
        <f>'landesw Umlage § 2 PLAN'!L97*'Umlage Gesamt § 2_mtlAuft PLAN'!$J$1</f>
        <v>77.017148251639526</v>
      </c>
      <c r="K97" s="83">
        <f>'landesw Umlage § 2 PLAN'!M97*'Umlage Gesamt § 2_mtlAuft PLAN'!$K$1</f>
        <v>49.257479794788836</v>
      </c>
      <c r="M97" s="83">
        <f>'bezirksw Umlage § 2 PLAN'!F97*'Umlage Gesamt § 2_mtlAuft PLAN'!$M$1</f>
        <v>882.46071104738473</v>
      </c>
      <c r="N97" s="83">
        <f>'bezirksw Umlage § 2 PLAN'!G97*'Umlage Gesamt § 2_mtlAuft PLAN'!$N$1</f>
        <v>100728.04810369108</v>
      </c>
      <c r="O97" s="83">
        <f>'bezirksw Umlage § 2 PLAN'!H97*'Umlage Gesamt § 2_mtlAuft PLAN'!$O$1</f>
        <v>3896.6091574988109</v>
      </c>
      <c r="P97" s="83">
        <f>'bezirksw Umlage § 2 PLAN'!I97*'Umlage Gesamt § 2_mtlAuft PLAN'!$P$1</f>
        <v>112671.97653212087</v>
      </c>
      <c r="Q97" s="83">
        <f>'bezirksw Umlage § 2 PLAN'!J97*'Umlage Gesamt § 2_mtlAuft PLAN'!$Q$1</f>
        <v>21485.262450963492</v>
      </c>
      <c r="R97" s="83">
        <f>'bezirksw Umlage § 2 PLAN'!K97*'Umlage Gesamt § 2_mtlAuft PLAN'!$R$1</f>
        <v>29346.617050339581</v>
      </c>
      <c r="S97" s="83">
        <f>'bezirksw Umlage § 2 PLAN'!L97*'Umlage Gesamt § 2_mtlAuft PLAN'!$S$1</f>
        <v>328.07719909955881</v>
      </c>
      <c r="T97" s="83">
        <f>'bezirksw Umlage § 2 PLAN'!M97*'Umlage Gesamt § 2_mtlAuft PLAN'!$T$1</f>
        <v>430.2944488870404</v>
      </c>
      <c r="V97" s="83">
        <f t="shared" si="27"/>
        <v>1022.8845501648661</v>
      </c>
      <c r="W97" s="76">
        <f t="shared" si="28"/>
        <v>85.24</v>
      </c>
      <c r="X97" s="83">
        <f t="shared" si="20"/>
        <v>111519.87680212519</v>
      </c>
      <c r="Y97" s="76">
        <f t="shared" si="32"/>
        <v>9293.32</v>
      </c>
      <c r="Z97" s="83">
        <f t="shared" si="21"/>
        <v>4412.7437393799355</v>
      </c>
      <c r="AA97" s="76">
        <f t="shared" si="33"/>
        <v>367.73</v>
      </c>
      <c r="AB97" s="83">
        <f t="shared" si="22"/>
        <v>128500.929236026</v>
      </c>
      <c r="AC97" s="76">
        <f t="shared" si="34"/>
        <v>10708.41</v>
      </c>
      <c r="AD97" s="83">
        <f t="shared" si="23"/>
        <v>24176.617260731062</v>
      </c>
      <c r="AE97" s="76">
        <f t="shared" si="35"/>
        <v>2014.72</v>
      </c>
      <c r="AF97" s="83">
        <f t="shared" si="24"/>
        <v>33800.287500650185</v>
      </c>
      <c r="AG97" s="76">
        <f t="shared" si="36"/>
        <v>2816.69</v>
      </c>
      <c r="AH97" s="83">
        <f t="shared" si="25"/>
        <v>405.09434735119834</v>
      </c>
      <c r="AI97" s="76">
        <f t="shared" si="29"/>
        <v>33.76</v>
      </c>
      <c r="AJ97" s="83">
        <f t="shared" si="26"/>
        <v>479.55192868182922</v>
      </c>
      <c r="AK97" s="76">
        <f t="shared" si="30"/>
        <v>39.96</v>
      </c>
      <c r="AM97" s="83">
        <f t="shared" si="37"/>
        <v>304317.98536511022</v>
      </c>
      <c r="AN97" s="83">
        <f t="shared" si="31"/>
        <v>25359.83</v>
      </c>
    </row>
    <row r="98" spans="1:40" x14ac:dyDescent="0.25">
      <c r="A98" s="82">
        <v>61119</v>
      </c>
      <c r="B98" s="82" t="s">
        <v>99</v>
      </c>
      <c r="C98" s="82" t="s">
        <v>86</v>
      </c>
      <c r="D98" s="83">
        <f>'landesw Umlage § 2 PLAN'!F98*'Umlage Gesamt § 2_mtlAuft PLAN'!$D$1</f>
        <v>79.261587005190634</v>
      </c>
      <c r="E98" s="83">
        <f>'landesw Umlage § 2 PLAN'!G98*'Umlage Gesamt § 2_mtlAuft PLAN'!$E$1</f>
        <v>6091.3978331729104</v>
      </c>
      <c r="F98" s="83">
        <f>'landesw Umlage § 2 PLAN'!H98*'Umlage Gesamt § 2_mtlAuft PLAN'!$F$1</f>
        <v>291.32977936839171</v>
      </c>
      <c r="G98" s="83">
        <f>'landesw Umlage § 2 PLAN'!I98*'Umlage Gesamt § 2_mtlAuft PLAN'!$G$1</f>
        <v>8934.5791984221214</v>
      </c>
      <c r="H98" s="83">
        <f>'landesw Umlage § 2 PLAN'!J98*'Umlage Gesamt § 2_mtlAuft PLAN'!$H$1</f>
        <v>1519.1227839723267</v>
      </c>
      <c r="I98" s="83">
        <f>'landesw Umlage § 2 PLAN'!K98*'Umlage Gesamt § 2_mtlAuft PLAN'!$I$1</f>
        <v>2513.8537025355727</v>
      </c>
      <c r="J98" s="83">
        <f>'landesw Umlage § 2 PLAN'!L98*'Umlage Gesamt § 2_mtlAuft PLAN'!$J$1</f>
        <v>43.471973387167125</v>
      </c>
      <c r="K98" s="83">
        <f>'landesw Umlage § 2 PLAN'!M98*'Umlage Gesamt § 2_mtlAuft PLAN'!$K$1</f>
        <v>27.80315682114858</v>
      </c>
      <c r="M98" s="83">
        <f>'bezirksw Umlage § 2 PLAN'!F98*'Umlage Gesamt § 2_mtlAuft PLAN'!$M$1</f>
        <v>498.10086995860473</v>
      </c>
      <c r="N98" s="83">
        <f>'bezirksw Umlage § 2 PLAN'!G98*'Umlage Gesamt § 2_mtlAuft PLAN'!$N$1</f>
        <v>56855.48122604932</v>
      </c>
      <c r="O98" s="83">
        <f>'bezirksw Umlage § 2 PLAN'!H98*'Umlage Gesamt § 2_mtlAuft PLAN'!$O$1</f>
        <v>2199.4230303297936</v>
      </c>
      <c r="P98" s="83">
        <f>'bezirksw Umlage § 2 PLAN'!I98*'Umlage Gesamt § 2_mtlAuft PLAN'!$P$1</f>
        <v>63597.176427258935</v>
      </c>
      <c r="Q98" s="83">
        <f>'bezirksw Umlage § 2 PLAN'!J98*'Umlage Gesamt § 2_mtlAuft PLAN'!$Q$1</f>
        <v>12127.257093873282</v>
      </c>
      <c r="R98" s="83">
        <f>'bezirksw Umlage § 2 PLAN'!K98*'Umlage Gesamt § 2_mtlAuft PLAN'!$R$1</f>
        <v>16564.56236535075</v>
      </c>
      <c r="S98" s="83">
        <f>'bezirksw Umlage § 2 PLAN'!L98*'Umlage Gesamt § 2_mtlAuft PLAN'!$S$1</f>
        <v>185.18165878582423</v>
      </c>
      <c r="T98" s="83">
        <f>'bezirksw Umlage § 2 PLAN'!M98*'Umlage Gesamt § 2_mtlAuft PLAN'!$T$1</f>
        <v>242.87771301977489</v>
      </c>
      <c r="V98" s="83">
        <f t="shared" si="27"/>
        <v>577.36245696379535</v>
      </c>
      <c r="W98" s="76">
        <f t="shared" si="28"/>
        <v>48.11</v>
      </c>
      <c r="X98" s="83">
        <f t="shared" si="20"/>
        <v>62946.879059222229</v>
      </c>
      <c r="Y98" s="76">
        <f t="shared" si="32"/>
        <v>5245.57</v>
      </c>
      <c r="Z98" s="83">
        <f t="shared" si="21"/>
        <v>2490.7528096981855</v>
      </c>
      <c r="AA98" s="76">
        <f t="shared" si="33"/>
        <v>207.56</v>
      </c>
      <c r="AB98" s="83">
        <f t="shared" si="22"/>
        <v>72531.755625681049</v>
      </c>
      <c r="AC98" s="76">
        <f t="shared" si="34"/>
        <v>6044.31</v>
      </c>
      <c r="AD98" s="83">
        <f t="shared" si="23"/>
        <v>13646.379877845609</v>
      </c>
      <c r="AE98" s="76">
        <f t="shared" si="35"/>
        <v>1137.2</v>
      </c>
      <c r="AF98" s="83">
        <f t="shared" si="24"/>
        <v>19078.416067886323</v>
      </c>
      <c r="AG98" s="76">
        <f t="shared" si="36"/>
        <v>1589.87</v>
      </c>
      <c r="AH98" s="83">
        <f t="shared" si="25"/>
        <v>228.65363217299137</v>
      </c>
      <c r="AI98" s="76">
        <f t="shared" si="29"/>
        <v>19.05</v>
      </c>
      <c r="AJ98" s="83">
        <f t="shared" si="26"/>
        <v>270.68086984092349</v>
      </c>
      <c r="AK98" s="76">
        <f t="shared" si="30"/>
        <v>22.56</v>
      </c>
      <c r="AM98" s="83">
        <f t="shared" si="37"/>
        <v>171770.88039931111</v>
      </c>
      <c r="AN98" s="83">
        <f t="shared" si="31"/>
        <v>14314.24</v>
      </c>
    </row>
    <row r="99" spans="1:40" x14ac:dyDescent="0.25">
      <c r="A99" s="82">
        <v>61120</v>
      </c>
      <c r="B99" s="82" t="s">
        <v>100</v>
      </c>
      <c r="C99" s="82" t="s">
        <v>86</v>
      </c>
      <c r="D99" s="83">
        <f>'landesw Umlage § 2 PLAN'!F99*'Umlage Gesamt § 2_mtlAuft PLAN'!$D$1</f>
        <v>1672.1103638927807</v>
      </c>
      <c r="E99" s="83">
        <f>'landesw Umlage § 2 PLAN'!G99*'Umlage Gesamt § 2_mtlAuft PLAN'!$E$1</f>
        <v>128504.73769564353</v>
      </c>
      <c r="F99" s="83">
        <f>'landesw Umlage § 2 PLAN'!H99*'Umlage Gesamt § 2_mtlAuft PLAN'!$F$1</f>
        <v>6145.9221521843083</v>
      </c>
      <c r="G99" s="83">
        <f>'landesw Umlage § 2 PLAN'!I99*'Umlage Gesamt § 2_mtlAuft PLAN'!$G$1</f>
        <v>188484.77603311333</v>
      </c>
      <c r="H99" s="83">
        <f>'landesw Umlage § 2 PLAN'!J99*'Umlage Gesamt § 2_mtlAuft PLAN'!$H$1</f>
        <v>32047.566129850944</v>
      </c>
      <c r="I99" s="83">
        <f>'landesw Umlage § 2 PLAN'!K99*'Umlage Gesamt § 2_mtlAuft PLAN'!$I$1</f>
        <v>53032.509039273937</v>
      </c>
      <c r="J99" s="83">
        <f>'landesw Umlage § 2 PLAN'!L99*'Umlage Gesamt § 2_mtlAuft PLAN'!$J$1</f>
        <v>917.08909682559124</v>
      </c>
      <c r="K99" s="83">
        <f>'landesw Umlage § 2 PLAN'!M99*'Umlage Gesamt § 2_mtlAuft PLAN'!$K$1</f>
        <v>586.53817600869252</v>
      </c>
      <c r="M99" s="83">
        <f>'bezirksw Umlage § 2 PLAN'!F99*'Umlage Gesamt § 2_mtlAuft PLAN'!$M$1</f>
        <v>10507.985751878148</v>
      </c>
      <c r="N99" s="83">
        <f>'bezirksw Umlage § 2 PLAN'!G99*'Umlage Gesamt § 2_mtlAuft PLAN'!$N$1</f>
        <v>1199428.9162537549</v>
      </c>
      <c r="O99" s="83">
        <f>'bezirksw Umlage § 2 PLAN'!H99*'Umlage Gesamt § 2_mtlAuft PLAN'!$O$1</f>
        <v>46399.248142206299</v>
      </c>
      <c r="P99" s="83">
        <f>'bezirksw Umlage § 2 PLAN'!I99*'Umlage Gesamt § 2_mtlAuft PLAN'!$P$1</f>
        <v>1341652.3922410652</v>
      </c>
      <c r="Q99" s="83">
        <f>'bezirksw Umlage § 2 PLAN'!J99*'Umlage Gesamt § 2_mtlAuft PLAN'!$Q$1</f>
        <v>255837.82811375961</v>
      </c>
      <c r="R99" s="83">
        <f>'bezirksw Umlage § 2 PLAN'!K99*'Umlage Gesamt § 2_mtlAuft PLAN'!$R$1</f>
        <v>349447.66375466902</v>
      </c>
      <c r="S99" s="83">
        <f>'bezirksw Umlage § 2 PLAN'!L99*'Umlage Gesamt § 2_mtlAuft PLAN'!$S$1</f>
        <v>3906.6107878757903</v>
      </c>
      <c r="T99" s="83">
        <f>'bezirksw Umlage § 2 PLAN'!M99*'Umlage Gesamt § 2_mtlAuft PLAN'!$T$1</f>
        <v>5123.7725163432142</v>
      </c>
      <c r="V99" s="83">
        <f t="shared" si="27"/>
        <v>12180.096115770928</v>
      </c>
      <c r="W99" s="76">
        <f t="shared" si="28"/>
        <v>1015.01</v>
      </c>
      <c r="X99" s="83">
        <f t="shared" si="20"/>
        <v>1327933.6539493983</v>
      </c>
      <c r="Y99" s="76">
        <f t="shared" si="32"/>
        <v>110661.14</v>
      </c>
      <c r="Z99" s="83">
        <f t="shared" si="21"/>
        <v>52545.170294390606</v>
      </c>
      <c r="AA99" s="76">
        <f t="shared" si="33"/>
        <v>4378.76</v>
      </c>
      <c r="AB99" s="83">
        <f t="shared" si="22"/>
        <v>1530137.1682741784</v>
      </c>
      <c r="AC99" s="76">
        <f t="shared" si="34"/>
        <v>127511.43</v>
      </c>
      <c r="AD99" s="83">
        <f t="shared" si="23"/>
        <v>287885.39424361056</v>
      </c>
      <c r="AE99" s="76">
        <f t="shared" si="35"/>
        <v>23990.45</v>
      </c>
      <c r="AF99" s="83">
        <f t="shared" si="24"/>
        <v>402480.17279394297</v>
      </c>
      <c r="AG99" s="76">
        <f t="shared" si="36"/>
        <v>33540.01</v>
      </c>
      <c r="AH99" s="83">
        <f t="shared" si="25"/>
        <v>4823.699884701382</v>
      </c>
      <c r="AI99" s="76">
        <f t="shared" si="29"/>
        <v>401.97</v>
      </c>
      <c r="AJ99" s="83">
        <f t="shared" si="26"/>
        <v>5710.3106923519063</v>
      </c>
      <c r="AK99" s="76">
        <f t="shared" si="30"/>
        <v>475.86</v>
      </c>
      <c r="AM99" s="83">
        <f t="shared" si="37"/>
        <v>3623695.6662483453</v>
      </c>
      <c r="AN99" s="83">
        <f t="shared" si="31"/>
        <v>301974.64</v>
      </c>
    </row>
    <row r="100" spans="1:40" x14ac:dyDescent="0.25">
      <c r="A100" s="82">
        <v>61203</v>
      </c>
      <c r="B100" s="82" t="s">
        <v>101</v>
      </c>
      <c r="C100" s="82" t="s">
        <v>102</v>
      </c>
      <c r="D100" s="83">
        <f>'landesw Umlage § 2 PLAN'!F100*'Umlage Gesamt § 2_mtlAuft PLAN'!$D$1</f>
        <v>391.51887204745287</v>
      </c>
      <c r="E100" s="83">
        <f>'landesw Umlage § 2 PLAN'!G100*'Umlage Gesamt § 2_mtlAuft PLAN'!$E$1</f>
        <v>30088.940922668829</v>
      </c>
      <c r="F100" s="83">
        <f>'landesw Umlage § 2 PLAN'!H100*'Umlage Gesamt § 2_mtlAuft PLAN'!$F$1</f>
        <v>1439.0464652780227</v>
      </c>
      <c r="G100" s="83">
        <f>'landesw Umlage § 2 PLAN'!I100*'Umlage Gesamt § 2_mtlAuft PLAN'!$G$1</f>
        <v>44133.059936786107</v>
      </c>
      <c r="H100" s="83">
        <f>'landesw Umlage § 2 PLAN'!J100*'Umlage Gesamt § 2_mtlAuft PLAN'!$H$1</f>
        <v>7503.8270283874344</v>
      </c>
      <c r="I100" s="83">
        <f>'landesw Umlage § 2 PLAN'!K100*'Umlage Gesamt § 2_mtlAuft PLAN'!$I$1</f>
        <v>12417.379001565871</v>
      </c>
      <c r="J100" s="83">
        <f>'landesw Umlage § 2 PLAN'!L100*'Umlage Gesamt § 2_mtlAuft PLAN'!$J$1</f>
        <v>214.73324758316988</v>
      </c>
      <c r="K100" s="83">
        <f>'landesw Umlage § 2 PLAN'!M100*'Umlage Gesamt § 2_mtlAuft PLAN'!$K$1</f>
        <v>137.33589004799609</v>
      </c>
      <c r="M100" s="83">
        <f>'bezirksw Umlage § 2 PLAN'!F100*'Umlage Gesamt § 2_mtlAuft PLAN'!$M$1</f>
        <v>3033.856289257852</v>
      </c>
      <c r="N100" s="83">
        <f>'bezirksw Umlage § 2 PLAN'!G100*'Umlage Gesamt § 2_mtlAuft PLAN'!$N$1</f>
        <v>261938.65691671905</v>
      </c>
      <c r="O100" s="83">
        <f>'bezirksw Umlage § 2 PLAN'!H100*'Umlage Gesamt § 2_mtlAuft PLAN'!$O$1</f>
        <v>10076.906603622085</v>
      </c>
      <c r="P100" s="83">
        <f>'bezirksw Umlage § 2 PLAN'!I100*'Umlage Gesamt § 2_mtlAuft PLAN'!$P$1</f>
        <v>328379.69539974129</v>
      </c>
      <c r="Q100" s="83">
        <f>'bezirksw Umlage § 2 PLAN'!J100*'Umlage Gesamt § 2_mtlAuft PLAN'!$Q$1</f>
        <v>21172.077006245116</v>
      </c>
      <c r="R100" s="83">
        <f>'bezirksw Umlage § 2 PLAN'!K100*'Umlage Gesamt § 2_mtlAuft PLAN'!$R$1</f>
        <v>59959.995595753731</v>
      </c>
      <c r="S100" s="83">
        <f>'bezirksw Umlage § 2 PLAN'!L100*'Umlage Gesamt § 2_mtlAuft PLAN'!$S$1</f>
        <v>1174.5923045672328</v>
      </c>
      <c r="T100" s="83">
        <f>'bezirksw Umlage § 2 PLAN'!M100*'Umlage Gesamt § 2_mtlAuft PLAN'!$T$1</f>
        <v>1313.5552974219052</v>
      </c>
      <c r="V100" s="83">
        <f t="shared" si="27"/>
        <v>3425.375161305305</v>
      </c>
      <c r="W100" s="76">
        <f t="shared" si="28"/>
        <v>285.45</v>
      </c>
      <c r="X100" s="83">
        <f t="shared" si="20"/>
        <v>292027.59783938789</v>
      </c>
      <c r="Y100" s="76">
        <f t="shared" si="32"/>
        <v>24335.63</v>
      </c>
      <c r="Z100" s="83">
        <f t="shared" si="21"/>
        <v>11515.953068900108</v>
      </c>
      <c r="AA100" s="76">
        <f t="shared" si="33"/>
        <v>959.66</v>
      </c>
      <c r="AB100" s="83">
        <f t="shared" si="22"/>
        <v>372512.75533652742</v>
      </c>
      <c r="AC100" s="76">
        <f t="shared" si="34"/>
        <v>31042.73</v>
      </c>
      <c r="AD100" s="83">
        <f t="shared" si="23"/>
        <v>28675.904034632549</v>
      </c>
      <c r="AE100" s="76">
        <f t="shared" si="35"/>
        <v>2389.66</v>
      </c>
      <c r="AF100" s="83">
        <f t="shared" si="24"/>
        <v>72377.374597319606</v>
      </c>
      <c r="AG100" s="76">
        <f t="shared" si="36"/>
        <v>6031.45</v>
      </c>
      <c r="AH100" s="83">
        <f t="shared" si="25"/>
        <v>1389.3255521504027</v>
      </c>
      <c r="AI100" s="76">
        <f t="shared" si="29"/>
        <v>115.78</v>
      </c>
      <c r="AJ100" s="83">
        <f t="shared" si="26"/>
        <v>1450.8911874699013</v>
      </c>
      <c r="AK100" s="76">
        <f t="shared" si="30"/>
        <v>120.91</v>
      </c>
      <c r="AM100" s="83">
        <f t="shared" si="37"/>
        <v>783375.17677769321</v>
      </c>
      <c r="AN100" s="83">
        <f t="shared" si="31"/>
        <v>65281.26</v>
      </c>
    </row>
    <row r="101" spans="1:40" x14ac:dyDescent="0.25">
      <c r="A101" s="82">
        <v>61204</v>
      </c>
      <c r="B101" s="82" t="s">
        <v>103</v>
      </c>
      <c r="C101" s="82" t="s">
        <v>102</v>
      </c>
      <c r="D101" s="83">
        <f>'landesw Umlage § 2 PLAN'!F101*'Umlage Gesamt § 2_mtlAuft PLAN'!$D$1</f>
        <v>341.59466334702677</v>
      </c>
      <c r="E101" s="83">
        <f>'landesw Umlage § 2 PLAN'!G101*'Umlage Gesamt § 2_mtlAuft PLAN'!$E$1</f>
        <v>26252.174234150061</v>
      </c>
      <c r="F101" s="83">
        <f>'landesw Umlage § 2 PLAN'!H101*'Umlage Gesamt § 2_mtlAuft PLAN'!$F$1</f>
        <v>1255.5476324211409</v>
      </c>
      <c r="G101" s="83">
        <f>'landesw Umlage § 2 PLAN'!I101*'Umlage Gesamt § 2_mtlAuft PLAN'!$G$1</f>
        <v>38505.468900496344</v>
      </c>
      <c r="H101" s="83">
        <f>'landesw Umlage § 2 PLAN'!J101*'Umlage Gesamt § 2_mtlAuft PLAN'!$H$1</f>
        <v>6546.9826631132437</v>
      </c>
      <c r="I101" s="83">
        <f>'landesw Umlage § 2 PLAN'!K101*'Umlage Gesamt § 2_mtlAuft PLAN'!$I$1</f>
        <v>10833.987075796003</v>
      </c>
      <c r="J101" s="83">
        <f>'landesw Umlage § 2 PLAN'!L101*'Umlage Gesamt § 2_mtlAuft PLAN'!$J$1</f>
        <v>187.35171317283601</v>
      </c>
      <c r="K101" s="83">
        <f>'landesw Umlage § 2 PLAN'!M101*'Umlage Gesamt § 2_mtlAuft PLAN'!$K$1</f>
        <v>119.82361637148244</v>
      </c>
      <c r="M101" s="83">
        <f>'bezirksw Umlage § 2 PLAN'!F101*'Umlage Gesamt § 2_mtlAuft PLAN'!$M$1</f>
        <v>2646.9965862761483</v>
      </c>
      <c r="N101" s="83">
        <f>'bezirksw Umlage § 2 PLAN'!G101*'Umlage Gesamt § 2_mtlAuft PLAN'!$N$1</f>
        <v>228537.76334999816</v>
      </c>
      <c r="O101" s="83">
        <f>'bezirksw Umlage § 2 PLAN'!H101*'Umlage Gesamt § 2_mtlAuft PLAN'!$O$1</f>
        <v>8791.9581011321279</v>
      </c>
      <c r="P101" s="83">
        <f>'bezirksw Umlage § 2 PLAN'!I101*'Umlage Gesamt § 2_mtlAuft PLAN'!$P$1</f>
        <v>286506.6271606909</v>
      </c>
      <c r="Q101" s="83">
        <f>'bezirksw Umlage § 2 PLAN'!J101*'Umlage Gesamt § 2_mtlAuft PLAN'!$Q$1</f>
        <v>18472.33692589169</v>
      </c>
      <c r="R101" s="83">
        <f>'bezirksw Umlage § 2 PLAN'!K101*'Umlage Gesamt § 2_mtlAuft PLAN'!$R$1</f>
        <v>52314.245805597449</v>
      </c>
      <c r="S101" s="83">
        <f>'bezirksw Umlage § 2 PLAN'!L101*'Umlage Gesamt § 2_mtlAuft PLAN'!$S$1</f>
        <v>1024.8151276856502</v>
      </c>
      <c r="T101" s="83">
        <f>'bezirksw Umlage § 2 PLAN'!M101*'Umlage Gesamt § 2_mtlAuft PLAN'!$T$1</f>
        <v>1146.0583681804119</v>
      </c>
      <c r="V101" s="83">
        <f t="shared" si="27"/>
        <v>2988.5912496231749</v>
      </c>
      <c r="W101" s="76">
        <f t="shared" si="28"/>
        <v>249.05</v>
      </c>
      <c r="X101" s="83">
        <f t="shared" si="20"/>
        <v>254789.93758414823</v>
      </c>
      <c r="Y101" s="76">
        <f t="shared" si="32"/>
        <v>21232.49</v>
      </c>
      <c r="Z101" s="83">
        <f t="shared" si="21"/>
        <v>10047.505733553269</v>
      </c>
      <c r="AA101" s="76">
        <f t="shared" si="33"/>
        <v>837.29</v>
      </c>
      <c r="AB101" s="83">
        <f t="shared" si="22"/>
        <v>325012.09606118721</v>
      </c>
      <c r="AC101" s="76">
        <f t="shared" si="34"/>
        <v>27084.34</v>
      </c>
      <c r="AD101" s="83">
        <f t="shared" si="23"/>
        <v>25019.319589004932</v>
      </c>
      <c r="AE101" s="76">
        <f t="shared" si="35"/>
        <v>2084.94</v>
      </c>
      <c r="AF101" s="83">
        <f t="shared" si="24"/>
        <v>63148.232881393451</v>
      </c>
      <c r="AG101" s="76">
        <f t="shared" si="36"/>
        <v>5262.35</v>
      </c>
      <c r="AH101" s="83">
        <f t="shared" si="25"/>
        <v>1212.1668408584862</v>
      </c>
      <c r="AI101" s="76">
        <f t="shared" si="29"/>
        <v>101.01</v>
      </c>
      <c r="AJ101" s="83">
        <f t="shared" si="26"/>
        <v>1265.8819845518942</v>
      </c>
      <c r="AK101" s="76">
        <f t="shared" si="30"/>
        <v>105.49</v>
      </c>
      <c r="AM101" s="83">
        <f t="shared" si="37"/>
        <v>683483.73192432069</v>
      </c>
      <c r="AN101" s="83">
        <f t="shared" si="31"/>
        <v>56956.98</v>
      </c>
    </row>
    <row r="102" spans="1:40" x14ac:dyDescent="0.25">
      <c r="A102" s="82">
        <v>61205</v>
      </c>
      <c r="B102" s="82" t="s">
        <v>104</v>
      </c>
      <c r="C102" s="82" t="s">
        <v>102</v>
      </c>
      <c r="D102" s="83">
        <f>'landesw Umlage § 2 PLAN'!F102*'Umlage Gesamt § 2_mtlAuft PLAN'!$D$1</f>
        <v>210.00541114108927</v>
      </c>
      <c r="E102" s="83">
        <f>'landesw Umlage § 2 PLAN'!G102*'Umlage Gesamt § 2_mtlAuft PLAN'!$E$1</f>
        <v>16139.299687446888</v>
      </c>
      <c r="F102" s="83">
        <f>'landesw Umlage § 2 PLAN'!H102*'Umlage Gesamt § 2_mtlAuft PLAN'!$F$1</f>
        <v>771.88500010598284</v>
      </c>
      <c r="G102" s="83">
        <f>'landesw Umlage § 2 PLAN'!I102*'Umlage Gesamt § 2_mtlAuft PLAN'!$G$1</f>
        <v>23672.374586877588</v>
      </c>
      <c r="H102" s="83">
        <f>'landesw Umlage § 2 PLAN'!J102*'Umlage Gesamt § 2_mtlAuft PLAN'!$H$1</f>
        <v>4024.9510119070992</v>
      </c>
      <c r="I102" s="83">
        <f>'landesw Umlage § 2 PLAN'!K102*'Umlage Gesamt § 2_mtlAuft PLAN'!$I$1</f>
        <v>6660.5136270481207</v>
      </c>
      <c r="J102" s="83">
        <f>'landesw Umlage § 2 PLAN'!L102*'Umlage Gesamt § 2_mtlAuft PLAN'!$J$1</f>
        <v>115.18000066903362</v>
      </c>
      <c r="K102" s="83">
        <f>'landesw Umlage § 2 PLAN'!M102*'Umlage Gesamt § 2_mtlAuft PLAN'!$K$1</f>
        <v>73.665108154636371</v>
      </c>
      <c r="M102" s="83">
        <f>'bezirksw Umlage § 2 PLAN'!F102*'Umlage Gesamt § 2_mtlAuft PLAN'!$M$1</f>
        <v>1627.3193525428671</v>
      </c>
      <c r="N102" s="83">
        <f>'bezirksw Umlage § 2 PLAN'!G102*'Umlage Gesamt § 2_mtlAuft PLAN'!$N$1</f>
        <v>140500.34178907517</v>
      </c>
      <c r="O102" s="83">
        <f>'bezirksw Umlage § 2 PLAN'!H102*'Umlage Gesamt § 2_mtlAuft PLAN'!$O$1</f>
        <v>5405.1159865099053</v>
      </c>
      <c r="P102" s="83">
        <f>'bezirksw Umlage § 2 PLAN'!I102*'Umlage Gesamt § 2_mtlAuft PLAN'!$P$1</f>
        <v>176138.41341075907</v>
      </c>
      <c r="Q102" s="83">
        <f>'bezirksw Umlage § 2 PLAN'!J102*'Umlage Gesamt § 2_mtlAuft PLAN'!$Q$1</f>
        <v>11356.414859788454</v>
      </c>
      <c r="R102" s="83">
        <f>'bezirksw Umlage § 2 PLAN'!K102*'Umlage Gesamt § 2_mtlAuft PLAN'!$R$1</f>
        <v>32161.728146729027</v>
      </c>
      <c r="S102" s="83">
        <f>'bezirksw Umlage § 2 PLAN'!L102*'Umlage Gesamt § 2_mtlAuft PLAN'!$S$1</f>
        <v>630.03537621017733</v>
      </c>
      <c r="T102" s="83">
        <f>'bezirksw Umlage § 2 PLAN'!M102*'Umlage Gesamt § 2_mtlAuft PLAN'!$T$1</f>
        <v>704.57324023504282</v>
      </c>
      <c r="V102" s="83">
        <f t="shared" si="27"/>
        <v>1837.3247636839565</v>
      </c>
      <c r="W102" s="76">
        <f t="shared" si="28"/>
        <v>153.11000000000001</v>
      </c>
      <c r="X102" s="83">
        <f t="shared" si="20"/>
        <v>156639.64147652205</v>
      </c>
      <c r="Y102" s="76">
        <f t="shared" si="32"/>
        <v>13053.3</v>
      </c>
      <c r="Z102" s="83">
        <f t="shared" si="21"/>
        <v>6177.000986615888</v>
      </c>
      <c r="AA102" s="76">
        <f t="shared" si="33"/>
        <v>514.75</v>
      </c>
      <c r="AB102" s="83">
        <f t="shared" si="22"/>
        <v>199810.78799763665</v>
      </c>
      <c r="AC102" s="76">
        <f t="shared" si="34"/>
        <v>16650.900000000001</v>
      </c>
      <c r="AD102" s="83">
        <f t="shared" si="23"/>
        <v>15381.365871695554</v>
      </c>
      <c r="AE102" s="76">
        <f t="shared" si="35"/>
        <v>1281.78</v>
      </c>
      <c r="AF102" s="83">
        <f t="shared" si="24"/>
        <v>38822.241773777147</v>
      </c>
      <c r="AG102" s="76">
        <f t="shared" si="36"/>
        <v>3235.19</v>
      </c>
      <c r="AH102" s="83">
        <f t="shared" si="25"/>
        <v>745.21537687921091</v>
      </c>
      <c r="AI102" s="76">
        <f t="shared" si="29"/>
        <v>62.1</v>
      </c>
      <c r="AJ102" s="83">
        <f t="shared" si="26"/>
        <v>778.23834838967923</v>
      </c>
      <c r="AK102" s="76">
        <f t="shared" si="30"/>
        <v>64.849999999999994</v>
      </c>
      <c r="AM102" s="83">
        <f t="shared" si="37"/>
        <v>420191.81659520016</v>
      </c>
      <c r="AN102" s="83">
        <f t="shared" si="31"/>
        <v>35015.980000000003</v>
      </c>
    </row>
    <row r="103" spans="1:40" x14ac:dyDescent="0.25">
      <c r="A103" s="82">
        <v>61206</v>
      </c>
      <c r="B103" s="82" t="s">
        <v>105</v>
      </c>
      <c r="C103" s="82" t="s">
        <v>102</v>
      </c>
      <c r="D103" s="83">
        <f>'landesw Umlage § 2 PLAN'!F103*'Umlage Gesamt § 2_mtlAuft PLAN'!$D$1</f>
        <v>167.3899206601825</v>
      </c>
      <c r="E103" s="83">
        <f>'landesw Umlage § 2 PLAN'!G103*'Umlage Gesamt § 2_mtlAuft PLAN'!$E$1</f>
        <v>12864.221352742377</v>
      </c>
      <c r="F103" s="83">
        <f>'landesw Umlage § 2 PLAN'!H103*'Umlage Gesamt § 2_mtlAuft PLAN'!$F$1</f>
        <v>615.24971296915908</v>
      </c>
      <c r="G103" s="83">
        <f>'landesw Umlage § 2 PLAN'!I103*'Umlage Gesamt § 2_mtlAuft PLAN'!$G$1</f>
        <v>18868.641919295103</v>
      </c>
      <c r="H103" s="83">
        <f>'landesw Umlage § 2 PLAN'!J103*'Umlage Gesamt § 2_mtlAuft PLAN'!$H$1</f>
        <v>3208.1850981049724</v>
      </c>
      <c r="I103" s="83">
        <f>'landesw Umlage § 2 PLAN'!K103*'Umlage Gesamt § 2_mtlAuft PLAN'!$I$1</f>
        <v>5308.9243821370728</v>
      </c>
      <c r="J103" s="83">
        <f>'landesw Umlage § 2 PLAN'!L103*'Umlage Gesamt § 2_mtlAuft PLAN'!$J$1</f>
        <v>91.807020918505373</v>
      </c>
      <c r="K103" s="83">
        <f>'landesw Umlage § 2 PLAN'!M103*'Umlage Gesamt § 2_mtlAuft PLAN'!$K$1</f>
        <v>58.716566122879883</v>
      </c>
      <c r="M103" s="83">
        <f>'bezirksw Umlage § 2 PLAN'!F103*'Umlage Gesamt § 2_mtlAuft PLAN'!$M$1</f>
        <v>1297.0944692845271</v>
      </c>
      <c r="N103" s="83">
        <f>'bezirksw Umlage § 2 PLAN'!G103*'Umlage Gesamt § 2_mtlAuft PLAN'!$N$1</f>
        <v>111989.2146445757</v>
      </c>
      <c r="O103" s="83">
        <f>'bezirksw Umlage § 2 PLAN'!H103*'Umlage Gesamt § 2_mtlAuft PLAN'!$O$1</f>
        <v>4308.2791592123549</v>
      </c>
      <c r="P103" s="83">
        <f>'bezirksw Umlage § 2 PLAN'!I103*'Umlage Gesamt § 2_mtlAuft PLAN'!$P$1</f>
        <v>140395.4064127857</v>
      </c>
      <c r="Q103" s="83">
        <f>'bezirksw Umlage § 2 PLAN'!J103*'Umlage Gesamt § 2_mtlAuft PLAN'!$Q$1</f>
        <v>9051.9066724760742</v>
      </c>
      <c r="R103" s="83">
        <f>'bezirksw Umlage § 2 PLAN'!K103*'Umlage Gesamt § 2_mtlAuft PLAN'!$R$1</f>
        <v>25635.287650557089</v>
      </c>
      <c r="S103" s="83">
        <f>'bezirksw Umlage § 2 PLAN'!L103*'Umlage Gesamt § 2_mtlAuft PLAN'!$S$1</f>
        <v>502.18502020444078</v>
      </c>
      <c r="T103" s="83">
        <f>'bezirksw Umlage § 2 PLAN'!M103*'Umlage Gesamt § 2_mtlAuft PLAN'!$T$1</f>
        <v>561.5972376206829</v>
      </c>
      <c r="V103" s="83">
        <f t="shared" si="27"/>
        <v>1464.4843899447096</v>
      </c>
      <c r="W103" s="76">
        <f t="shared" si="28"/>
        <v>122.04</v>
      </c>
      <c r="X103" s="83">
        <f t="shared" si="20"/>
        <v>124853.43599731807</v>
      </c>
      <c r="Y103" s="76">
        <f t="shared" si="32"/>
        <v>10404.450000000001</v>
      </c>
      <c r="Z103" s="83">
        <f t="shared" si="21"/>
        <v>4923.5288721815141</v>
      </c>
      <c r="AA103" s="76">
        <f t="shared" si="33"/>
        <v>410.29</v>
      </c>
      <c r="AB103" s="83">
        <f t="shared" si="22"/>
        <v>159264.0483320808</v>
      </c>
      <c r="AC103" s="76">
        <f t="shared" si="34"/>
        <v>13272</v>
      </c>
      <c r="AD103" s="83">
        <f t="shared" si="23"/>
        <v>12260.091770581046</v>
      </c>
      <c r="AE103" s="76">
        <f t="shared" si="35"/>
        <v>1021.67</v>
      </c>
      <c r="AF103" s="83">
        <f t="shared" si="24"/>
        <v>30944.212032694162</v>
      </c>
      <c r="AG103" s="76">
        <f t="shared" si="36"/>
        <v>2578.6799999999998</v>
      </c>
      <c r="AH103" s="83">
        <f t="shared" si="25"/>
        <v>593.99204112294615</v>
      </c>
      <c r="AI103" s="76">
        <f t="shared" si="29"/>
        <v>49.5</v>
      </c>
      <c r="AJ103" s="83">
        <f t="shared" si="26"/>
        <v>620.31380374356274</v>
      </c>
      <c r="AK103" s="76">
        <f t="shared" si="30"/>
        <v>51.69</v>
      </c>
      <c r="AM103" s="83">
        <f t="shared" si="37"/>
        <v>334924.10723966674</v>
      </c>
      <c r="AN103" s="83">
        <f t="shared" si="31"/>
        <v>27910.34</v>
      </c>
    </row>
    <row r="104" spans="1:40" x14ac:dyDescent="0.25">
      <c r="A104" s="82">
        <v>61207</v>
      </c>
      <c r="B104" s="82" t="s">
        <v>106</v>
      </c>
      <c r="C104" s="82" t="s">
        <v>102</v>
      </c>
      <c r="D104" s="83">
        <f>'landesw Umlage § 2 PLAN'!F104*'Umlage Gesamt § 2_mtlAuft PLAN'!$D$1</f>
        <v>805.80287543301154</v>
      </c>
      <c r="E104" s="83">
        <f>'landesw Umlage § 2 PLAN'!G104*'Umlage Gesamt § 2_mtlAuft PLAN'!$E$1</f>
        <v>61927.423798058757</v>
      </c>
      <c r="F104" s="83">
        <f>'landesw Umlage § 2 PLAN'!H104*'Umlage Gesamt § 2_mtlAuft PLAN'!$F$1</f>
        <v>2961.7672668974124</v>
      </c>
      <c r="G104" s="83">
        <f>'landesw Umlage § 2 PLAN'!I104*'Umlage Gesamt § 2_mtlAuft PLAN'!$G$1</f>
        <v>90832.266686775285</v>
      </c>
      <c r="H104" s="83">
        <f>'landesw Umlage § 2 PLAN'!J104*'Umlage Gesamt § 2_mtlAuft PLAN'!$H$1</f>
        <v>15443.969187502371</v>
      </c>
      <c r="I104" s="83">
        <f>'landesw Umlage § 2 PLAN'!K104*'Umlage Gesamt § 2_mtlAuft PLAN'!$I$1</f>
        <v>25556.774958195463</v>
      </c>
      <c r="J104" s="83">
        <f>'landesw Umlage § 2 PLAN'!L104*'Umlage Gesamt § 2_mtlAuft PLAN'!$J$1</f>
        <v>441.95230602476596</v>
      </c>
      <c r="K104" s="83">
        <f>'landesw Umlage § 2 PLAN'!M104*'Umlage Gesamt § 2_mtlAuft PLAN'!$K$1</f>
        <v>282.65726891298937</v>
      </c>
      <c r="M104" s="83">
        <f>'bezirksw Umlage § 2 PLAN'!F104*'Umlage Gesamt § 2_mtlAuft PLAN'!$M$1</f>
        <v>6244.1182177246428</v>
      </c>
      <c r="N104" s="83">
        <f>'bezirksw Umlage § 2 PLAN'!G104*'Umlage Gesamt § 2_mtlAuft PLAN'!$N$1</f>
        <v>539107.91535221611</v>
      </c>
      <c r="O104" s="83">
        <f>'bezirksw Umlage § 2 PLAN'!H104*'Umlage Gesamt § 2_mtlAuft PLAN'!$O$1</f>
        <v>20739.741801474178</v>
      </c>
      <c r="P104" s="83">
        <f>'bezirksw Umlage § 2 PLAN'!I104*'Umlage Gesamt § 2_mtlAuft PLAN'!$P$1</f>
        <v>675853.25172998779</v>
      </c>
      <c r="Q104" s="83">
        <f>'bezirksw Umlage § 2 PLAN'!J104*'Umlage Gesamt § 2_mtlAuft PLAN'!$Q$1</f>
        <v>43575.218842716968</v>
      </c>
      <c r="R104" s="83">
        <f>'bezirksw Umlage § 2 PLAN'!K104*'Umlage Gesamt § 2_mtlAuft PLAN'!$R$1</f>
        <v>123406.40595264354</v>
      </c>
      <c r="S104" s="83">
        <f>'bezirksw Umlage § 2 PLAN'!L104*'Umlage Gesamt § 2_mtlAuft PLAN'!$S$1</f>
        <v>2417.4820782765419</v>
      </c>
      <c r="T104" s="83">
        <f>'bezirksw Umlage § 2 PLAN'!M104*'Umlage Gesamt § 2_mtlAuft PLAN'!$T$1</f>
        <v>2703.4881618032136</v>
      </c>
      <c r="V104" s="83">
        <f t="shared" si="27"/>
        <v>7049.9210931576545</v>
      </c>
      <c r="W104" s="76">
        <f t="shared" si="28"/>
        <v>587.49</v>
      </c>
      <c r="X104" s="83">
        <f t="shared" si="20"/>
        <v>601035.33915027487</v>
      </c>
      <c r="Y104" s="76">
        <f t="shared" si="32"/>
        <v>50086.28</v>
      </c>
      <c r="Z104" s="83">
        <f t="shared" si="21"/>
        <v>23701.50906837159</v>
      </c>
      <c r="AA104" s="76">
        <f t="shared" si="33"/>
        <v>1975.13</v>
      </c>
      <c r="AB104" s="83">
        <f t="shared" si="22"/>
        <v>766685.51841676305</v>
      </c>
      <c r="AC104" s="76">
        <f t="shared" si="34"/>
        <v>63890.46</v>
      </c>
      <c r="AD104" s="83">
        <f t="shared" si="23"/>
        <v>59019.188030219339</v>
      </c>
      <c r="AE104" s="76">
        <f t="shared" si="35"/>
        <v>4918.2700000000004</v>
      </c>
      <c r="AF104" s="83">
        <f t="shared" si="24"/>
        <v>148963.180910839</v>
      </c>
      <c r="AG104" s="76">
        <f t="shared" si="36"/>
        <v>12413.6</v>
      </c>
      <c r="AH104" s="83">
        <f t="shared" si="25"/>
        <v>2859.434384301308</v>
      </c>
      <c r="AI104" s="76">
        <f t="shared" si="29"/>
        <v>238.29</v>
      </c>
      <c r="AJ104" s="83">
        <f t="shared" si="26"/>
        <v>2986.145430716203</v>
      </c>
      <c r="AK104" s="76">
        <f t="shared" si="30"/>
        <v>248.85</v>
      </c>
      <c r="AM104" s="83">
        <f t="shared" si="37"/>
        <v>1612300.2364846431</v>
      </c>
      <c r="AN104" s="83">
        <f t="shared" si="31"/>
        <v>134358.35</v>
      </c>
    </row>
    <row r="105" spans="1:40" x14ac:dyDescent="0.25">
      <c r="A105" s="82">
        <v>61213</v>
      </c>
      <c r="B105" s="82" t="s">
        <v>107</v>
      </c>
      <c r="C105" s="82" t="s">
        <v>102</v>
      </c>
      <c r="D105" s="83">
        <f>'landesw Umlage § 2 PLAN'!F105*'Umlage Gesamt § 2_mtlAuft PLAN'!$D$1</f>
        <v>555.01869718271894</v>
      </c>
      <c r="E105" s="83">
        <f>'landesw Umlage § 2 PLAN'!G105*'Umlage Gesamt § 2_mtlAuft PLAN'!$E$1</f>
        <v>42654.201324127709</v>
      </c>
      <c r="F105" s="83">
        <f>'landesw Umlage § 2 PLAN'!H105*'Umlage Gesamt § 2_mtlAuft PLAN'!$F$1</f>
        <v>2039.9979448428764</v>
      </c>
      <c r="G105" s="83">
        <f>'landesw Umlage § 2 PLAN'!I105*'Umlage Gesamt § 2_mtlAuft PLAN'!$G$1</f>
        <v>62563.199829184909</v>
      </c>
      <c r="H105" s="83">
        <f>'landesw Umlage § 2 PLAN'!J105*'Umlage Gesamt § 2_mtlAuft PLAN'!$H$1</f>
        <v>10637.454790877333</v>
      </c>
      <c r="I105" s="83">
        <f>'landesw Umlage § 2 PLAN'!K105*'Umlage Gesamt § 2_mtlAuft PLAN'!$I$1</f>
        <v>17602.925447327685</v>
      </c>
      <c r="J105" s="83">
        <f>'landesw Umlage § 2 PLAN'!L105*'Umlage Gesamt § 2_mtlAuft PLAN'!$J$1</f>
        <v>304.4066986916028</v>
      </c>
      <c r="K105" s="83">
        <f>'landesw Umlage § 2 PLAN'!M105*'Umlage Gesamt § 2_mtlAuft PLAN'!$K$1</f>
        <v>194.68789939103991</v>
      </c>
      <c r="M105" s="83">
        <f>'bezirksw Umlage § 2 PLAN'!F105*'Umlage Gesamt § 2_mtlAuft PLAN'!$M$1</f>
        <v>4300.80664131921</v>
      </c>
      <c r="N105" s="83">
        <f>'bezirksw Umlage § 2 PLAN'!G105*'Umlage Gesamt § 2_mtlAuft PLAN'!$N$1</f>
        <v>371325.27314312488</v>
      </c>
      <c r="O105" s="83">
        <f>'bezirksw Umlage § 2 PLAN'!H105*'Umlage Gesamt § 2_mtlAuft PLAN'!$O$1</f>
        <v>14285.06254507292</v>
      </c>
      <c r="P105" s="83">
        <f>'bezirksw Umlage § 2 PLAN'!I105*'Umlage Gesamt § 2_mtlAuft PLAN'!$P$1</f>
        <v>465512.3513431368</v>
      </c>
      <c r="Q105" s="83">
        <f>'bezirksw Umlage § 2 PLAN'!J105*'Umlage Gesamt § 2_mtlAuft PLAN'!$Q$1</f>
        <v>30013.619867688354</v>
      </c>
      <c r="R105" s="83">
        <f>'bezirksw Umlage § 2 PLAN'!K105*'Umlage Gesamt § 2_mtlAuft PLAN'!$R$1</f>
        <v>84999.526241491956</v>
      </c>
      <c r="S105" s="83">
        <f>'bezirksw Umlage § 2 PLAN'!L105*'Umlage Gesamt § 2_mtlAuft PLAN'!$S$1</f>
        <v>1665.106683600015</v>
      </c>
      <c r="T105" s="83">
        <f>'bezirksw Umlage § 2 PLAN'!M105*'Umlage Gesamt § 2_mtlAuft PLAN'!$T$1</f>
        <v>1862.101170347167</v>
      </c>
      <c r="V105" s="83">
        <f t="shared" si="27"/>
        <v>4855.8253385019289</v>
      </c>
      <c r="W105" s="76">
        <f t="shared" si="28"/>
        <v>404.65</v>
      </c>
      <c r="X105" s="83">
        <f t="shared" si="20"/>
        <v>413979.47446725261</v>
      </c>
      <c r="Y105" s="76">
        <f t="shared" si="32"/>
        <v>34498.29</v>
      </c>
      <c r="Z105" s="83">
        <f t="shared" si="21"/>
        <v>16325.060489915797</v>
      </c>
      <c r="AA105" s="76">
        <f t="shared" si="33"/>
        <v>1360.42</v>
      </c>
      <c r="AB105" s="83">
        <f t="shared" si="22"/>
        <v>528075.55117232166</v>
      </c>
      <c r="AC105" s="76">
        <f t="shared" si="34"/>
        <v>44006.3</v>
      </c>
      <c r="AD105" s="83">
        <f t="shared" si="23"/>
        <v>40651.074658565689</v>
      </c>
      <c r="AE105" s="76">
        <f t="shared" si="35"/>
        <v>3387.59</v>
      </c>
      <c r="AF105" s="83">
        <f t="shared" si="24"/>
        <v>102602.45168881964</v>
      </c>
      <c r="AG105" s="76">
        <f t="shared" si="36"/>
        <v>8550.2000000000007</v>
      </c>
      <c r="AH105" s="83">
        <f t="shared" si="25"/>
        <v>1969.5133822916177</v>
      </c>
      <c r="AI105" s="76">
        <f t="shared" si="29"/>
        <v>164.13</v>
      </c>
      <c r="AJ105" s="83">
        <f t="shared" si="26"/>
        <v>2056.7890697382068</v>
      </c>
      <c r="AK105" s="76">
        <f t="shared" si="30"/>
        <v>171.4</v>
      </c>
      <c r="AM105" s="83">
        <f t="shared" si="37"/>
        <v>1110515.7402674071</v>
      </c>
      <c r="AN105" s="83">
        <f t="shared" si="31"/>
        <v>92542.98</v>
      </c>
    </row>
    <row r="106" spans="1:40" x14ac:dyDescent="0.25">
      <c r="A106" s="82">
        <v>61215</v>
      </c>
      <c r="B106" s="82" t="s">
        <v>108</v>
      </c>
      <c r="C106" s="82" t="s">
        <v>102</v>
      </c>
      <c r="D106" s="83">
        <f>'landesw Umlage § 2 PLAN'!F106*'Umlage Gesamt § 2_mtlAuft PLAN'!$D$1</f>
        <v>209.30044156115352</v>
      </c>
      <c r="E106" s="83">
        <f>'landesw Umlage § 2 PLAN'!G106*'Umlage Gesamt § 2_mtlAuft PLAN'!$E$1</f>
        <v>16085.121486707703</v>
      </c>
      <c r="F106" s="83">
        <f>'landesw Umlage § 2 PLAN'!H106*'Umlage Gesamt § 2_mtlAuft PLAN'!$F$1</f>
        <v>769.29385047166295</v>
      </c>
      <c r="G106" s="83">
        <f>'landesw Umlage § 2 PLAN'!I106*'Umlage Gesamt § 2_mtlAuft PLAN'!$G$1</f>
        <v>23592.908520370467</v>
      </c>
      <c r="H106" s="83">
        <f>'landesw Umlage § 2 PLAN'!J106*'Umlage Gesamt § 2_mtlAuft PLAN'!$H$1</f>
        <v>4011.4396075641898</v>
      </c>
      <c r="I106" s="83">
        <f>'landesw Umlage § 2 PLAN'!K106*'Umlage Gesamt § 2_mtlAuft PLAN'!$I$1</f>
        <v>6638.1548722507887</v>
      </c>
      <c r="J106" s="83">
        <f>'landesw Umlage § 2 PLAN'!L106*'Umlage Gesamt § 2_mtlAuft PLAN'!$J$1</f>
        <v>114.79335160010035</v>
      </c>
      <c r="K106" s="83">
        <f>'landesw Umlage § 2 PLAN'!M106*'Umlage Gesamt § 2_mtlAuft PLAN'!$K$1</f>
        <v>73.417820905848245</v>
      </c>
      <c r="M106" s="83">
        <f>'bezirksw Umlage § 2 PLAN'!F106*'Umlage Gesamt § 2_mtlAuft PLAN'!$M$1</f>
        <v>1621.8565854924855</v>
      </c>
      <c r="N106" s="83">
        <f>'bezirksw Umlage § 2 PLAN'!G106*'Umlage Gesamt § 2_mtlAuft PLAN'!$N$1</f>
        <v>140028.69457582632</v>
      </c>
      <c r="O106" s="83">
        <f>'bezirksw Umlage § 2 PLAN'!H106*'Umlage Gesamt § 2_mtlAuft PLAN'!$O$1</f>
        <v>5386.9714904904486</v>
      </c>
      <c r="P106" s="83">
        <f>'bezirksw Umlage § 2 PLAN'!I106*'Umlage Gesamt § 2_mtlAuft PLAN'!$P$1</f>
        <v>175547.13234500928</v>
      </c>
      <c r="Q106" s="83">
        <f>'bezirksw Umlage § 2 PLAN'!J106*'Umlage Gesamt § 2_mtlAuft PLAN'!$Q$1</f>
        <v>11318.292380135288</v>
      </c>
      <c r="R106" s="83">
        <f>'bezirksw Umlage § 2 PLAN'!K106*'Umlage Gesamt § 2_mtlAuft PLAN'!$R$1</f>
        <v>32053.764071620622</v>
      </c>
      <c r="S106" s="83">
        <f>'bezirksw Umlage § 2 PLAN'!L106*'Umlage Gesamt § 2_mtlAuft PLAN'!$S$1</f>
        <v>627.92040320972853</v>
      </c>
      <c r="T106" s="83">
        <f>'bezirksw Umlage § 2 PLAN'!M106*'Umlage Gesamt § 2_mtlAuft PLAN'!$T$1</f>
        <v>702.20805022158765</v>
      </c>
      <c r="V106" s="83">
        <f t="shared" si="27"/>
        <v>1831.157027053639</v>
      </c>
      <c r="W106" s="76">
        <f t="shared" si="28"/>
        <v>152.6</v>
      </c>
      <c r="X106" s="83">
        <f t="shared" si="20"/>
        <v>156113.81606253402</v>
      </c>
      <c r="Y106" s="76">
        <f t="shared" si="32"/>
        <v>13009.48</v>
      </c>
      <c r="Z106" s="83">
        <f t="shared" si="21"/>
        <v>6156.2653409621116</v>
      </c>
      <c r="AA106" s="76">
        <f t="shared" si="33"/>
        <v>513.02</v>
      </c>
      <c r="AB106" s="83">
        <f t="shared" si="22"/>
        <v>199140.04086537973</v>
      </c>
      <c r="AC106" s="76">
        <f t="shared" si="34"/>
        <v>16595</v>
      </c>
      <c r="AD106" s="83">
        <f t="shared" si="23"/>
        <v>15329.731987699477</v>
      </c>
      <c r="AE106" s="76">
        <f t="shared" si="35"/>
        <v>1277.48</v>
      </c>
      <c r="AF106" s="83">
        <f t="shared" si="24"/>
        <v>38691.918943871409</v>
      </c>
      <c r="AG106" s="76">
        <f t="shared" si="36"/>
        <v>3224.33</v>
      </c>
      <c r="AH106" s="83">
        <f t="shared" si="25"/>
        <v>742.71375480982886</v>
      </c>
      <c r="AI106" s="76">
        <f t="shared" si="29"/>
        <v>61.89</v>
      </c>
      <c r="AJ106" s="83">
        <f t="shared" si="26"/>
        <v>775.62587112743586</v>
      </c>
      <c r="AK106" s="76">
        <f t="shared" si="30"/>
        <v>64.64</v>
      </c>
      <c r="AM106" s="83">
        <f t="shared" si="37"/>
        <v>418781.26985343755</v>
      </c>
      <c r="AN106" s="83">
        <f t="shared" si="31"/>
        <v>34898.44</v>
      </c>
    </row>
    <row r="107" spans="1:40" x14ac:dyDescent="0.25">
      <c r="A107" s="82">
        <v>61217</v>
      </c>
      <c r="B107" s="82" t="s">
        <v>109</v>
      </c>
      <c r="C107" s="82" t="s">
        <v>102</v>
      </c>
      <c r="D107" s="83">
        <f>'landesw Umlage § 2 PLAN'!F107*'Umlage Gesamt § 2_mtlAuft PLAN'!$D$1</f>
        <v>464.6075861674617</v>
      </c>
      <c r="E107" s="83">
        <f>'landesw Umlage § 2 PLAN'!G107*'Umlage Gesamt § 2_mtlAuft PLAN'!$E$1</f>
        <v>35705.94219203353</v>
      </c>
      <c r="F107" s="83">
        <f>'landesw Umlage § 2 PLAN'!H107*'Umlage Gesamt § 2_mtlAuft PLAN'!$F$1</f>
        <v>1707.6875531420244</v>
      </c>
      <c r="G107" s="83">
        <f>'landesw Umlage § 2 PLAN'!I107*'Umlage Gesamt § 2_mtlAuft PLAN'!$G$1</f>
        <v>52371.816306542969</v>
      </c>
      <c r="H107" s="83">
        <f>'landesw Umlage § 2 PLAN'!J107*'Umlage Gesamt § 2_mtlAuft PLAN'!$H$1</f>
        <v>8904.6409038864731</v>
      </c>
      <c r="I107" s="83">
        <f>'landesw Umlage § 2 PLAN'!K107*'Umlage Gesamt § 2_mtlAuft PLAN'!$I$1</f>
        <v>14735.454396550278</v>
      </c>
      <c r="J107" s="83">
        <f>'landesw Umlage § 2 PLAN'!L107*'Umlage Gesamt § 2_mtlAuft PLAN'!$J$1</f>
        <v>254.81963438386842</v>
      </c>
      <c r="K107" s="83">
        <f>'landesw Umlage § 2 PLAN'!M107*'Umlage Gesamt § 2_mtlAuft PLAN'!$K$1</f>
        <v>162.97374385985108</v>
      </c>
      <c r="M107" s="83">
        <f>'bezirksw Umlage § 2 PLAN'!F107*'Umlage Gesamt § 2_mtlAuft PLAN'!$M$1</f>
        <v>3600.2163572851287</v>
      </c>
      <c r="N107" s="83">
        <f>'bezirksw Umlage § 2 PLAN'!G107*'Umlage Gesamt § 2_mtlAuft PLAN'!$N$1</f>
        <v>310837.34604566812</v>
      </c>
      <c r="O107" s="83">
        <f>'bezirksw Umlage § 2 PLAN'!H107*'Umlage Gesamt § 2_mtlAuft PLAN'!$O$1</f>
        <v>11958.062784203075</v>
      </c>
      <c r="P107" s="83">
        <f>'bezirksw Umlage § 2 PLAN'!I107*'Umlage Gesamt § 2_mtlAuft PLAN'!$P$1</f>
        <v>389681.59268600628</v>
      </c>
      <c r="Q107" s="83">
        <f>'bezirksw Umlage § 2 PLAN'!J107*'Umlage Gesamt § 2_mtlAuft PLAN'!$Q$1</f>
        <v>25124.478778205448</v>
      </c>
      <c r="R107" s="83">
        <f>'bezirksw Umlage § 2 PLAN'!K107*'Umlage Gesamt § 2_mtlAuft PLAN'!$R$1</f>
        <v>71153.323145501781</v>
      </c>
      <c r="S107" s="83">
        <f>'bezirksw Umlage § 2 PLAN'!L107*'Umlage Gesamt § 2_mtlAuft PLAN'!$S$1</f>
        <v>1393.865109239779</v>
      </c>
      <c r="T107" s="83">
        <f>'bezirksw Umlage § 2 PLAN'!M107*'Umlage Gesamt § 2_mtlAuft PLAN'!$T$1</f>
        <v>1558.7697033380948</v>
      </c>
      <c r="V107" s="83">
        <f t="shared" si="27"/>
        <v>4064.8239434525904</v>
      </c>
      <c r="W107" s="76">
        <f t="shared" si="28"/>
        <v>338.74</v>
      </c>
      <c r="X107" s="83">
        <f t="shared" si="20"/>
        <v>346543.28823770164</v>
      </c>
      <c r="Y107" s="76">
        <f t="shared" si="32"/>
        <v>28878.61</v>
      </c>
      <c r="Z107" s="83">
        <f t="shared" si="21"/>
        <v>13665.7503373451</v>
      </c>
      <c r="AA107" s="76">
        <f t="shared" si="33"/>
        <v>1138.81</v>
      </c>
      <c r="AB107" s="83">
        <f t="shared" si="22"/>
        <v>442053.40899254923</v>
      </c>
      <c r="AC107" s="76">
        <f t="shared" si="34"/>
        <v>36837.78</v>
      </c>
      <c r="AD107" s="83">
        <f t="shared" si="23"/>
        <v>34029.119682091921</v>
      </c>
      <c r="AE107" s="76">
        <f t="shared" si="35"/>
        <v>2835.76</v>
      </c>
      <c r="AF107" s="83">
        <f t="shared" si="24"/>
        <v>85888.777542052063</v>
      </c>
      <c r="AG107" s="76">
        <f t="shared" si="36"/>
        <v>7157.4</v>
      </c>
      <c r="AH107" s="83">
        <f t="shared" si="25"/>
        <v>1648.6847436236474</v>
      </c>
      <c r="AI107" s="76">
        <f t="shared" si="29"/>
        <v>137.38999999999999</v>
      </c>
      <c r="AJ107" s="83">
        <f t="shared" si="26"/>
        <v>1721.7434471979459</v>
      </c>
      <c r="AK107" s="76">
        <f t="shared" si="30"/>
        <v>143.47999999999999</v>
      </c>
      <c r="AM107" s="83">
        <f t="shared" si="37"/>
        <v>929615.59692601406</v>
      </c>
      <c r="AN107" s="83">
        <f t="shared" si="31"/>
        <v>77467.97</v>
      </c>
    </row>
    <row r="108" spans="1:40" x14ac:dyDescent="0.25">
      <c r="A108" s="82">
        <v>61222</v>
      </c>
      <c r="B108" s="82" t="s">
        <v>110</v>
      </c>
      <c r="C108" s="82" t="s">
        <v>102</v>
      </c>
      <c r="D108" s="83">
        <f>'landesw Umlage § 2 PLAN'!F108*'Umlage Gesamt § 2_mtlAuft PLAN'!$D$1</f>
        <v>230.5298001103246</v>
      </c>
      <c r="E108" s="83">
        <f>'landesw Umlage § 2 PLAN'!G108*'Umlage Gesamt § 2_mtlAuft PLAN'!$E$1</f>
        <v>17716.636493562193</v>
      </c>
      <c r="F108" s="83">
        <f>'landesw Umlage § 2 PLAN'!H108*'Umlage Gesamt § 2_mtlAuft PLAN'!$F$1</f>
        <v>847.32337998206071</v>
      </c>
      <c r="G108" s="83">
        <f>'landesw Umlage § 2 PLAN'!I108*'Umlage Gesamt § 2_mtlAuft PLAN'!$G$1</f>
        <v>25985.93889556151</v>
      </c>
      <c r="H108" s="83">
        <f>'landesw Umlage § 2 PLAN'!J108*'Umlage Gesamt § 2_mtlAuft PLAN'!$H$1</f>
        <v>4418.3202098798047</v>
      </c>
      <c r="I108" s="83">
        <f>'landesw Umlage § 2 PLAN'!K108*'Umlage Gesamt § 2_mtlAuft PLAN'!$I$1</f>
        <v>7311.4633891215653</v>
      </c>
      <c r="J108" s="83">
        <f>'landesw Umlage § 2 PLAN'!L108*'Umlage Gesamt § 2_mtlAuft PLAN'!$J$1</f>
        <v>126.43684934908886</v>
      </c>
      <c r="K108" s="83">
        <f>'landesw Umlage § 2 PLAN'!M108*'Umlage Gesamt § 2_mtlAuft PLAN'!$K$1</f>
        <v>80.864595658369183</v>
      </c>
      <c r="M108" s="83">
        <f>'bezirksw Umlage § 2 PLAN'!F108*'Umlage Gesamt § 2_mtlAuft PLAN'!$M$1</f>
        <v>1786.3616133459223</v>
      </c>
      <c r="N108" s="83">
        <f>'bezirksw Umlage § 2 PLAN'!G108*'Umlage Gesamt § 2_mtlAuft PLAN'!$N$1</f>
        <v>154231.81494265082</v>
      </c>
      <c r="O108" s="83">
        <f>'bezirksw Umlage § 2 PLAN'!H108*'Umlage Gesamt § 2_mtlAuft PLAN'!$O$1</f>
        <v>5933.372388705322</v>
      </c>
      <c r="P108" s="83">
        <f>'bezirksw Umlage § 2 PLAN'!I108*'Umlage Gesamt § 2_mtlAuft PLAN'!$P$1</f>
        <v>193352.89035982022</v>
      </c>
      <c r="Q108" s="83">
        <f>'bezirksw Umlage § 2 PLAN'!J108*'Umlage Gesamt § 2_mtlAuft PLAN'!$Q$1</f>
        <v>12466.307574513352</v>
      </c>
      <c r="R108" s="83">
        <f>'bezirksw Umlage § 2 PLAN'!K108*'Umlage Gesamt § 2_mtlAuft PLAN'!$R$1</f>
        <v>35304.979622105486</v>
      </c>
      <c r="S108" s="83">
        <f>'bezirksw Umlage § 2 PLAN'!L108*'Umlage Gesamt § 2_mtlAuft PLAN'!$S$1</f>
        <v>691.61041399350665</v>
      </c>
      <c r="T108" s="83">
        <f>'bezirksw Umlage § 2 PLAN'!M108*'Umlage Gesamt § 2_mtlAuft PLAN'!$T$1</f>
        <v>773.43306228116671</v>
      </c>
      <c r="V108" s="83">
        <f t="shared" si="27"/>
        <v>2016.8914134562469</v>
      </c>
      <c r="W108" s="76">
        <f t="shared" si="28"/>
        <v>168.07</v>
      </c>
      <c r="X108" s="83">
        <f t="shared" si="20"/>
        <v>171948.45143621301</v>
      </c>
      <c r="Y108" s="76">
        <f t="shared" si="32"/>
        <v>14329.04</v>
      </c>
      <c r="Z108" s="83">
        <f t="shared" si="21"/>
        <v>6780.695768687383</v>
      </c>
      <c r="AA108" s="76">
        <f t="shared" si="33"/>
        <v>565.05999999999995</v>
      </c>
      <c r="AB108" s="83">
        <f t="shared" si="22"/>
        <v>219338.82925538172</v>
      </c>
      <c r="AC108" s="76">
        <f t="shared" si="34"/>
        <v>18278.240000000002</v>
      </c>
      <c r="AD108" s="83">
        <f t="shared" si="23"/>
        <v>16884.627784393157</v>
      </c>
      <c r="AE108" s="76">
        <f t="shared" si="35"/>
        <v>1407.05</v>
      </c>
      <c r="AF108" s="83">
        <f t="shared" si="24"/>
        <v>42616.443011227049</v>
      </c>
      <c r="AG108" s="76">
        <f t="shared" si="36"/>
        <v>3551.37</v>
      </c>
      <c r="AH108" s="83">
        <f t="shared" si="25"/>
        <v>818.04726334259556</v>
      </c>
      <c r="AI108" s="76">
        <f t="shared" si="29"/>
        <v>68.17</v>
      </c>
      <c r="AJ108" s="83">
        <f t="shared" si="26"/>
        <v>854.29765793953584</v>
      </c>
      <c r="AK108" s="76">
        <f t="shared" si="30"/>
        <v>71.19</v>
      </c>
      <c r="AM108" s="83">
        <f t="shared" si="37"/>
        <v>461258.2835906407</v>
      </c>
      <c r="AN108" s="83">
        <f t="shared" si="31"/>
        <v>38438.19</v>
      </c>
    </row>
    <row r="109" spans="1:40" x14ac:dyDescent="0.25">
      <c r="A109" s="82">
        <v>61236</v>
      </c>
      <c r="B109" s="82" t="s">
        <v>111</v>
      </c>
      <c r="C109" s="82" t="s">
        <v>102</v>
      </c>
      <c r="D109" s="83">
        <f>'landesw Umlage § 2 PLAN'!F109*'Umlage Gesamt § 2_mtlAuft PLAN'!$D$1</f>
        <v>517.20409883197738</v>
      </c>
      <c r="E109" s="83">
        <f>'landesw Umlage § 2 PLAN'!G109*'Umlage Gesamt § 2_mtlAuft PLAN'!$E$1</f>
        <v>39748.080324545321</v>
      </c>
      <c r="F109" s="83">
        <f>'landesw Umlage § 2 PLAN'!H109*'Umlage Gesamt § 2_mtlAuft PLAN'!$F$1</f>
        <v>1901.0085678864898</v>
      </c>
      <c r="G109" s="83">
        <f>'landesw Umlage § 2 PLAN'!I109*'Umlage Gesamt § 2_mtlAuft PLAN'!$G$1</f>
        <v>58300.636630707726</v>
      </c>
      <c r="H109" s="83">
        <f>'landesw Umlage § 2 PLAN'!J109*'Umlage Gesamt § 2_mtlAuft PLAN'!$H$1</f>
        <v>9912.7024853549628</v>
      </c>
      <c r="I109" s="83">
        <f>'landesw Umlage § 2 PLAN'!K109*'Umlage Gesamt § 2_mtlAuft PLAN'!$I$1</f>
        <v>16403.600885889347</v>
      </c>
      <c r="J109" s="83">
        <f>'landesw Umlage § 2 PLAN'!L109*'Umlage Gesamt § 2_mtlAuft PLAN'!$J$1</f>
        <v>283.66682613464536</v>
      </c>
      <c r="K109" s="83">
        <f>'landesw Umlage § 2 PLAN'!M109*'Umlage Gesamt § 2_mtlAuft PLAN'!$K$1</f>
        <v>181.42340081361976</v>
      </c>
      <c r="M109" s="83">
        <f>'bezirksw Umlage § 2 PLAN'!F109*'Umlage Gesamt § 2_mtlAuft PLAN'!$M$1</f>
        <v>4007.7835836254485</v>
      </c>
      <c r="N109" s="83">
        <f>'bezirksw Umlage § 2 PLAN'!G109*'Umlage Gesamt § 2_mtlAuft PLAN'!$N$1</f>
        <v>346026.09649797482</v>
      </c>
      <c r="O109" s="83">
        <f>'bezirksw Umlage § 2 PLAN'!H109*'Umlage Gesamt § 2_mtlAuft PLAN'!$O$1</f>
        <v>13311.791004313782</v>
      </c>
      <c r="P109" s="83">
        <f>'bezirksw Umlage § 2 PLAN'!I109*'Umlage Gesamt § 2_mtlAuft PLAN'!$P$1</f>
        <v>433796.00974472967</v>
      </c>
      <c r="Q109" s="83">
        <f>'bezirksw Umlage § 2 PLAN'!J109*'Umlage Gesamt § 2_mtlAuft PLAN'!$Q$1</f>
        <v>27968.728432301566</v>
      </c>
      <c r="R109" s="83">
        <f>'bezirksw Umlage § 2 PLAN'!K109*'Umlage Gesamt § 2_mtlAuft PLAN'!$R$1</f>
        <v>79208.328645553702</v>
      </c>
      <c r="S109" s="83">
        <f>'bezirksw Umlage § 2 PLAN'!L109*'Umlage Gesamt § 2_mtlAuft PLAN'!$S$1</f>
        <v>1551.659441604236</v>
      </c>
      <c r="T109" s="83">
        <f>'bezirksw Umlage § 2 PLAN'!M109*'Umlage Gesamt § 2_mtlAuft PLAN'!$T$1</f>
        <v>1735.2322770962742</v>
      </c>
      <c r="V109" s="83">
        <f t="shared" si="27"/>
        <v>4524.9876824574258</v>
      </c>
      <c r="W109" s="76">
        <f t="shared" si="28"/>
        <v>377.08</v>
      </c>
      <c r="X109" s="83">
        <f t="shared" si="20"/>
        <v>385774.17682252015</v>
      </c>
      <c r="Y109" s="76">
        <f t="shared" si="32"/>
        <v>32147.85</v>
      </c>
      <c r="Z109" s="83">
        <f t="shared" si="21"/>
        <v>15212.799572200271</v>
      </c>
      <c r="AA109" s="76">
        <f t="shared" si="33"/>
        <v>1267.73</v>
      </c>
      <c r="AB109" s="83">
        <f t="shared" si="22"/>
        <v>492096.64637543738</v>
      </c>
      <c r="AC109" s="76">
        <f t="shared" si="34"/>
        <v>41008.050000000003</v>
      </c>
      <c r="AD109" s="83">
        <f t="shared" si="23"/>
        <v>37881.430917656529</v>
      </c>
      <c r="AE109" s="76">
        <f t="shared" si="35"/>
        <v>3156.79</v>
      </c>
      <c r="AF109" s="83">
        <f t="shared" si="24"/>
        <v>95611.929531443049</v>
      </c>
      <c r="AG109" s="76">
        <f t="shared" si="36"/>
        <v>7967.66</v>
      </c>
      <c r="AH109" s="83">
        <f t="shared" si="25"/>
        <v>1835.3262677388814</v>
      </c>
      <c r="AI109" s="76">
        <f t="shared" si="29"/>
        <v>152.94</v>
      </c>
      <c r="AJ109" s="83">
        <f t="shared" si="26"/>
        <v>1916.6556779098939</v>
      </c>
      <c r="AK109" s="76">
        <f t="shared" si="30"/>
        <v>159.72</v>
      </c>
      <c r="AM109" s="83">
        <f t="shared" si="37"/>
        <v>1034853.9528473634</v>
      </c>
      <c r="AN109" s="83">
        <f t="shared" si="31"/>
        <v>86237.83</v>
      </c>
    </row>
    <row r="110" spans="1:40" x14ac:dyDescent="0.25">
      <c r="A110" s="82">
        <v>61243</v>
      </c>
      <c r="B110" s="82" t="s">
        <v>112</v>
      </c>
      <c r="C110" s="82" t="s">
        <v>102</v>
      </c>
      <c r="D110" s="83">
        <f>'landesw Umlage § 2 PLAN'!F110*'Umlage Gesamt § 2_mtlAuft PLAN'!$D$1</f>
        <v>211.19704567324132</v>
      </c>
      <c r="E110" s="83">
        <f>'landesw Umlage § 2 PLAN'!G110*'Umlage Gesamt § 2_mtlAuft PLAN'!$E$1</f>
        <v>16230.878979274714</v>
      </c>
      <c r="F110" s="83">
        <f>'landesw Umlage § 2 PLAN'!H110*'Umlage Gesamt § 2_mtlAuft PLAN'!$F$1</f>
        <v>776.26491020438743</v>
      </c>
      <c r="G110" s="83">
        <f>'landesw Umlage § 2 PLAN'!I110*'Umlage Gesamt § 2_mtlAuft PLAN'!$G$1</f>
        <v>23806.698835298073</v>
      </c>
      <c r="H110" s="83">
        <f>'landesw Umlage § 2 PLAN'!J110*'Umlage Gesamt § 2_mtlAuft PLAN'!$H$1</f>
        <v>4047.7898072978828</v>
      </c>
      <c r="I110" s="83">
        <f>'landesw Umlage § 2 PLAN'!K110*'Umlage Gesamt § 2_mtlAuft PLAN'!$I$1</f>
        <v>6698.3074057737913</v>
      </c>
      <c r="J110" s="83">
        <f>'landesw Umlage § 2 PLAN'!L110*'Umlage Gesamt § 2_mtlAuft PLAN'!$J$1</f>
        <v>115.83356700079973</v>
      </c>
      <c r="K110" s="83">
        <f>'landesw Umlage § 2 PLAN'!M110*'Umlage Gesamt § 2_mtlAuft PLAN'!$K$1</f>
        <v>74.083106368181461</v>
      </c>
      <c r="M110" s="83">
        <f>'bezirksw Umlage § 2 PLAN'!F110*'Umlage Gesamt § 2_mtlAuft PLAN'!$M$1</f>
        <v>1636.5532571589088</v>
      </c>
      <c r="N110" s="83">
        <f>'bezirksw Umlage § 2 PLAN'!G110*'Umlage Gesamt § 2_mtlAuft PLAN'!$N$1</f>
        <v>141297.58343225619</v>
      </c>
      <c r="O110" s="83">
        <f>'bezirksw Umlage § 2 PLAN'!H110*'Umlage Gesamt § 2_mtlAuft PLAN'!$O$1</f>
        <v>5435.7862574558521</v>
      </c>
      <c r="P110" s="83">
        <f>'bezirksw Umlage § 2 PLAN'!I110*'Umlage Gesamt § 2_mtlAuft PLAN'!$P$1</f>
        <v>177137.87630420673</v>
      </c>
      <c r="Q110" s="83">
        <f>'bezirksw Umlage § 2 PLAN'!J110*'Umlage Gesamt § 2_mtlAuft PLAN'!$Q$1</f>
        <v>11420.854609387463</v>
      </c>
      <c r="R110" s="83">
        <f>'bezirksw Umlage § 2 PLAN'!K110*'Umlage Gesamt § 2_mtlAuft PLAN'!$R$1</f>
        <v>32344.223567514066</v>
      </c>
      <c r="S110" s="83">
        <f>'bezirksw Umlage § 2 PLAN'!L110*'Umlage Gesamt § 2_mtlAuft PLAN'!$S$1</f>
        <v>633.61038842862467</v>
      </c>
      <c r="T110" s="83">
        <f>'bezirksw Umlage § 2 PLAN'!M110*'Umlage Gesamt § 2_mtlAuft PLAN'!$T$1</f>
        <v>708.57120294910965</v>
      </c>
      <c r="V110" s="83">
        <f t="shared" si="27"/>
        <v>1847.7503028321501</v>
      </c>
      <c r="W110" s="76">
        <f t="shared" si="28"/>
        <v>153.97999999999999</v>
      </c>
      <c r="X110" s="83">
        <f t="shared" si="20"/>
        <v>157528.4624115309</v>
      </c>
      <c r="Y110" s="76">
        <f t="shared" si="32"/>
        <v>13127.37</v>
      </c>
      <c r="Z110" s="83">
        <f t="shared" si="21"/>
        <v>6212.05116766024</v>
      </c>
      <c r="AA110" s="76">
        <f t="shared" si="33"/>
        <v>517.66999999999996</v>
      </c>
      <c r="AB110" s="83">
        <f t="shared" si="22"/>
        <v>200944.5751395048</v>
      </c>
      <c r="AC110" s="76">
        <f t="shared" si="34"/>
        <v>16745.38</v>
      </c>
      <c r="AD110" s="83">
        <f t="shared" si="23"/>
        <v>15468.644416685345</v>
      </c>
      <c r="AE110" s="76">
        <f t="shared" si="35"/>
        <v>1289.05</v>
      </c>
      <c r="AF110" s="83">
        <f t="shared" si="24"/>
        <v>39042.53097328786</v>
      </c>
      <c r="AG110" s="76">
        <f t="shared" si="36"/>
        <v>3253.54</v>
      </c>
      <c r="AH110" s="83">
        <f t="shared" si="25"/>
        <v>749.44395542942436</v>
      </c>
      <c r="AI110" s="76">
        <f t="shared" si="29"/>
        <v>62.45</v>
      </c>
      <c r="AJ110" s="83">
        <f t="shared" si="26"/>
        <v>782.65430931729111</v>
      </c>
      <c r="AK110" s="76">
        <f t="shared" si="30"/>
        <v>65.22</v>
      </c>
      <c r="AM110" s="83">
        <f t="shared" si="37"/>
        <v>422576.11267624801</v>
      </c>
      <c r="AN110" s="83">
        <f t="shared" si="31"/>
        <v>35214.68</v>
      </c>
    </row>
    <row r="111" spans="1:40" x14ac:dyDescent="0.25">
      <c r="A111" s="82">
        <v>61247</v>
      </c>
      <c r="B111" s="82" t="s">
        <v>113</v>
      </c>
      <c r="C111" s="82" t="s">
        <v>102</v>
      </c>
      <c r="D111" s="83">
        <f>'landesw Umlage § 2 PLAN'!F111*'Umlage Gesamt § 2_mtlAuft PLAN'!$D$1</f>
        <v>532.0246840986207</v>
      </c>
      <c r="E111" s="83">
        <f>'landesw Umlage § 2 PLAN'!G111*'Umlage Gesamt § 2_mtlAuft PLAN'!$E$1</f>
        <v>40887.069390884266</v>
      </c>
      <c r="F111" s="83">
        <f>'landesw Umlage § 2 PLAN'!H111*'Umlage Gesamt § 2_mtlAuft PLAN'!$F$1</f>
        <v>1955.4823426237892</v>
      </c>
      <c r="G111" s="83">
        <f>'landesw Umlage § 2 PLAN'!I111*'Umlage Gesamt § 2_mtlAuft PLAN'!$G$1</f>
        <v>59971.252850177581</v>
      </c>
      <c r="H111" s="83">
        <f>'landesw Umlage § 2 PLAN'!J111*'Umlage Gesamt § 2_mtlAuft PLAN'!$H$1</f>
        <v>10196.752926445526</v>
      </c>
      <c r="I111" s="83">
        <f>'landesw Umlage § 2 PLAN'!K111*'Umlage Gesamt § 2_mtlAuft PLAN'!$I$1</f>
        <v>16873.649298418048</v>
      </c>
      <c r="J111" s="83">
        <f>'landesw Umlage § 2 PLAN'!L111*'Umlage Gesamt § 2_mtlAuft PLAN'!$J$1</f>
        <v>291.79535487898607</v>
      </c>
      <c r="K111" s="83">
        <f>'landesw Umlage § 2 PLAN'!M111*'Umlage Gesamt § 2_mtlAuft PLAN'!$K$1</f>
        <v>186.62212407817793</v>
      </c>
      <c r="M111" s="83">
        <f>'bezirksw Umlage § 2 PLAN'!F111*'Umlage Gesamt § 2_mtlAuft PLAN'!$M$1</f>
        <v>4122.6274111695739</v>
      </c>
      <c r="N111" s="83">
        <f>'bezirksw Umlage § 2 PLAN'!G111*'Umlage Gesamt § 2_mtlAuft PLAN'!$N$1</f>
        <v>355941.54241035919</v>
      </c>
      <c r="O111" s="83">
        <f>'bezirksw Umlage § 2 PLAN'!H111*'Umlage Gesamt § 2_mtlAuft PLAN'!$O$1</f>
        <v>13693.24299604531</v>
      </c>
      <c r="P111" s="83">
        <f>'bezirksw Umlage § 2 PLAN'!I111*'Umlage Gesamt § 2_mtlAuft PLAN'!$P$1</f>
        <v>446226.51979921397</v>
      </c>
      <c r="Q111" s="83">
        <f>'bezirksw Umlage § 2 PLAN'!J111*'Umlage Gesamt § 2_mtlAuft PLAN'!$Q$1</f>
        <v>28770.177851334844</v>
      </c>
      <c r="R111" s="83">
        <f>'bezirksw Umlage § 2 PLAN'!K111*'Umlage Gesamt § 2_mtlAuft PLAN'!$R$1</f>
        <v>81478.058895508875</v>
      </c>
      <c r="S111" s="83">
        <f>'bezirksw Umlage § 2 PLAN'!L111*'Umlage Gesamt § 2_mtlAuft PLAN'!$S$1</f>
        <v>1596.1225483565249</v>
      </c>
      <c r="T111" s="83">
        <f>'bezirksw Umlage § 2 PLAN'!M111*'Umlage Gesamt § 2_mtlAuft PLAN'!$T$1</f>
        <v>1784.9556995869602</v>
      </c>
      <c r="V111" s="83">
        <f t="shared" si="27"/>
        <v>4654.6520952681949</v>
      </c>
      <c r="W111" s="76">
        <f t="shared" si="28"/>
        <v>387.89</v>
      </c>
      <c r="X111" s="83">
        <f t="shared" si="20"/>
        <v>396828.61180124345</v>
      </c>
      <c r="Y111" s="76">
        <f t="shared" si="32"/>
        <v>33069.050000000003</v>
      </c>
      <c r="Z111" s="83">
        <f t="shared" si="21"/>
        <v>15648.725338669099</v>
      </c>
      <c r="AA111" s="76">
        <f t="shared" si="33"/>
        <v>1304.06</v>
      </c>
      <c r="AB111" s="83">
        <f t="shared" si="22"/>
        <v>506197.77264939155</v>
      </c>
      <c r="AC111" s="76">
        <f t="shared" si="34"/>
        <v>42183.15</v>
      </c>
      <c r="AD111" s="83">
        <f t="shared" si="23"/>
        <v>38966.93077778037</v>
      </c>
      <c r="AE111" s="76">
        <f t="shared" si="35"/>
        <v>3247.24</v>
      </c>
      <c r="AF111" s="83">
        <f t="shared" si="24"/>
        <v>98351.708193926926</v>
      </c>
      <c r="AG111" s="76">
        <f t="shared" si="36"/>
        <v>8195.98</v>
      </c>
      <c r="AH111" s="83">
        <f t="shared" si="25"/>
        <v>1887.9179032355109</v>
      </c>
      <c r="AI111" s="76">
        <f t="shared" si="29"/>
        <v>157.33000000000001</v>
      </c>
      <c r="AJ111" s="83">
        <f t="shared" si="26"/>
        <v>1971.5778236651381</v>
      </c>
      <c r="AK111" s="76">
        <f t="shared" si="30"/>
        <v>164.3</v>
      </c>
      <c r="AM111" s="83">
        <f t="shared" si="37"/>
        <v>1064507.8965831802</v>
      </c>
      <c r="AN111" s="83">
        <f t="shared" si="31"/>
        <v>88708.99</v>
      </c>
    </row>
    <row r="112" spans="1:40" x14ac:dyDescent="0.25">
      <c r="A112" s="82">
        <v>61251</v>
      </c>
      <c r="B112" s="82" t="s">
        <v>114</v>
      </c>
      <c r="C112" s="82" t="s">
        <v>102</v>
      </c>
      <c r="D112" s="83">
        <f>'landesw Umlage § 2 PLAN'!F112*'Umlage Gesamt § 2_mtlAuft PLAN'!$D$1</f>
        <v>75.715170373269743</v>
      </c>
      <c r="E112" s="83">
        <f>'landesw Umlage § 2 PLAN'!G112*'Umlage Gesamt § 2_mtlAuft PLAN'!$E$1</f>
        <v>5818.8492329815399</v>
      </c>
      <c r="F112" s="83">
        <f>'landesw Umlage § 2 PLAN'!H112*'Umlage Gesamt § 2_mtlAuft PLAN'!$F$1</f>
        <v>278.2947542829333</v>
      </c>
      <c r="G112" s="83">
        <f>'landesw Umlage § 2 PLAN'!I112*'Umlage Gesamt § 2_mtlAuft PLAN'!$G$1</f>
        <v>8534.8175803961858</v>
      </c>
      <c r="H112" s="83">
        <f>'landesw Umlage § 2 PLAN'!J112*'Umlage Gesamt § 2_mtlAuft PLAN'!$H$1</f>
        <v>1451.1523772397866</v>
      </c>
      <c r="I112" s="83">
        <f>'landesw Umlage § 2 PLAN'!K112*'Umlage Gesamt § 2_mtlAuft PLAN'!$I$1</f>
        <v>2401.3758564850737</v>
      </c>
      <c r="J112" s="83">
        <f>'landesw Umlage § 2 PLAN'!L112*'Umlage Gesamt § 2_mtlAuft PLAN'!$J$1</f>
        <v>41.526898411156672</v>
      </c>
      <c r="K112" s="83">
        <f>'landesw Umlage § 2 PLAN'!M112*'Umlage Gesamt § 2_mtlAuft PLAN'!$K$1</f>
        <v>26.559154757904896</v>
      </c>
      <c r="M112" s="83">
        <f>'bezirksw Umlage § 2 PLAN'!F112*'Umlage Gesamt § 2_mtlAuft PLAN'!$M$1</f>
        <v>586.7123202207556</v>
      </c>
      <c r="N112" s="83">
        <f>'bezirksw Umlage § 2 PLAN'!G112*'Umlage Gesamt § 2_mtlAuft PLAN'!$N$1</f>
        <v>50655.872428522598</v>
      </c>
      <c r="O112" s="83">
        <f>'bezirksw Umlage § 2 PLAN'!H112*'Umlage Gesamt § 2_mtlAuft PLAN'!$O$1</f>
        <v>1948.7558705377016</v>
      </c>
      <c r="P112" s="83">
        <f>'bezirksw Umlage § 2 PLAN'!I112*'Umlage Gesamt § 2_mtlAuft PLAN'!$P$1</f>
        <v>63504.792129918969</v>
      </c>
      <c r="Q112" s="83">
        <f>'bezirksw Umlage § 2 PLAN'!J112*'Umlage Gesamt § 2_mtlAuft PLAN'!$Q$1</f>
        <v>4094.4320494710237</v>
      </c>
      <c r="R112" s="83">
        <f>'bezirksw Umlage § 2 PLAN'!K112*'Umlage Gesamt § 2_mtlAuft PLAN'!$R$1</f>
        <v>11595.561813844708</v>
      </c>
      <c r="S112" s="83">
        <f>'bezirksw Umlage § 2 PLAN'!L112*'Umlage Gesamt § 2_mtlAuft PLAN'!$S$1</f>
        <v>227.15241284374287</v>
      </c>
      <c r="T112" s="83">
        <f>'bezirksw Umlage § 2 PLAN'!M112*'Umlage Gesamt § 2_mtlAuft PLAN'!$T$1</f>
        <v>254.02623025271765</v>
      </c>
      <c r="V112" s="83">
        <f t="shared" si="27"/>
        <v>662.42749059402536</v>
      </c>
      <c r="W112" s="76">
        <f t="shared" si="28"/>
        <v>55.2</v>
      </c>
      <c r="X112" s="83">
        <f t="shared" si="20"/>
        <v>56474.72166150414</v>
      </c>
      <c r="Y112" s="76">
        <f t="shared" si="32"/>
        <v>4706.2299999999996</v>
      </c>
      <c r="Z112" s="83">
        <f t="shared" si="21"/>
        <v>2227.0506248206348</v>
      </c>
      <c r="AA112" s="76">
        <f t="shared" si="33"/>
        <v>185.59</v>
      </c>
      <c r="AB112" s="83">
        <f t="shared" si="22"/>
        <v>72039.609710315155</v>
      </c>
      <c r="AC112" s="76">
        <f t="shared" si="34"/>
        <v>6003.3</v>
      </c>
      <c r="AD112" s="83">
        <f t="shared" si="23"/>
        <v>5545.5844267108105</v>
      </c>
      <c r="AE112" s="76">
        <f t="shared" si="35"/>
        <v>462.13</v>
      </c>
      <c r="AF112" s="83">
        <f t="shared" si="24"/>
        <v>13996.937670329782</v>
      </c>
      <c r="AG112" s="76">
        <f t="shared" si="36"/>
        <v>1166.4100000000001</v>
      </c>
      <c r="AH112" s="83">
        <f t="shared" si="25"/>
        <v>268.67931125489952</v>
      </c>
      <c r="AI112" s="76">
        <f t="shared" si="29"/>
        <v>22.39</v>
      </c>
      <c r="AJ112" s="83">
        <f t="shared" si="26"/>
        <v>280.58538501062253</v>
      </c>
      <c r="AK112" s="76">
        <f t="shared" si="30"/>
        <v>23.38</v>
      </c>
      <c r="AM112" s="83">
        <f t="shared" si="37"/>
        <v>151495.59628054011</v>
      </c>
      <c r="AN112" s="83">
        <f t="shared" si="31"/>
        <v>12624.63</v>
      </c>
    </row>
    <row r="113" spans="1:40" x14ac:dyDescent="0.25">
      <c r="A113" s="82">
        <v>61252</v>
      </c>
      <c r="B113" s="82" t="s">
        <v>115</v>
      </c>
      <c r="C113" s="82" t="s">
        <v>102</v>
      </c>
      <c r="D113" s="83">
        <f>'landesw Umlage § 2 PLAN'!F113*'Umlage Gesamt § 2_mtlAuft PLAN'!$D$1</f>
        <v>160.74685048041252</v>
      </c>
      <c r="E113" s="83">
        <f>'landesw Umlage § 2 PLAN'!G113*'Umlage Gesamt § 2_mtlAuft PLAN'!$E$1</f>
        <v>12353.689267433305</v>
      </c>
      <c r="F113" s="83">
        <f>'landesw Umlage § 2 PLAN'!H113*'Umlage Gesamt § 2_mtlAuft PLAN'!$F$1</f>
        <v>590.83278866919022</v>
      </c>
      <c r="G113" s="83">
        <f>'landesw Umlage § 2 PLAN'!I113*'Umlage Gesamt § 2_mtlAuft PLAN'!$G$1</f>
        <v>18119.81718736103</v>
      </c>
      <c r="H113" s="83">
        <f>'landesw Umlage § 2 PLAN'!J113*'Umlage Gesamt § 2_mtlAuft PLAN'!$H$1</f>
        <v>3080.8644167141892</v>
      </c>
      <c r="I113" s="83">
        <f>'landesw Umlage § 2 PLAN'!K113*'Umlage Gesamt § 2_mtlAuft PLAN'!$I$1</f>
        <v>5098.2333374759964</v>
      </c>
      <c r="J113" s="83">
        <f>'landesw Umlage § 2 PLAN'!L113*'Umlage Gesamt § 2_mtlAuft PLAN'!$J$1</f>
        <v>88.163548954650651</v>
      </c>
      <c r="K113" s="83">
        <f>'landesw Umlage § 2 PLAN'!M113*'Umlage Gesamt § 2_mtlAuft PLAN'!$K$1</f>
        <v>56.386328627509705</v>
      </c>
      <c r="M113" s="83">
        <f>'bezirksw Umlage § 2 PLAN'!F113*'Umlage Gesamt § 2_mtlAuft PLAN'!$M$1</f>
        <v>1245.6177163518264</v>
      </c>
      <c r="N113" s="83">
        <f>'bezirksw Umlage § 2 PLAN'!G113*'Umlage Gesamt § 2_mtlAuft PLAN'!$N$1</f>
        <v>107544.78806663657</v>
      </c>
      <c r="O113" s="83">
        <f>'bezirksw Umlage § 2 PLAN'!H113*'Umlage Gesamt § 2_mtlAuft PLAN'!$O$1</f>
        <v>4137.2999228532572</v>
      </c>
      <c r="P113" s="83">
        <f>'bezirksw Umlage § 2 PLAN'!I113*'Umlage Gesamt § 2_mtlAuft PLAN'!$P$1</f>
        <v>134823.64597440878</v>
      </c>
      <c r="Q113" s="83">
        <f>'bezirksw Umlage § 2 PLAN'!J113*'Umlage Gesamt § 2_mtlAuft PLAN'!$Q$1</f>
        <v>8692.6708771018621</v>
      </c>
      <c r="R113" s="83">
        <f>'bezirksw Umlage § 2 PLAN'!K113*'Umlage Gesamt § 2_mtlAuft PLAN'!$R$1</f>
        <v>24617.920450252597</v>
      </c>
      <c r="S113" s="83">
        <f>'bezirksw Umlage § 2 PLAN'!L113*'Umlage Gesamt § 2_mtlAuft PLAN'!$S$1</f>
        <v>482.25520412417751</v>
      </c>
      <c r="T113" s="83">
        <f>'bezirksw Umlage § 2 PLAN'!M113*'Umlage Gesamt § 2_mtlAuft PLAN'!$T$1</f>
        <v>539.30957628740055</v>
      </c>
      <c r="V113" s="83">
        <f t="shared" si="27"/>
        <v>1406.364566832239</v>
      </c>
      <c r="W113" s="76">
        <f t="shared" si="28"/>
        <v>117.2</v>
      </c>
      <c r="X113" s="83">
        <f t="shared" si="20"/>
        <v>119898.47733406987</v>
      </c>
      <c r="Y113" s="76">
        <f t="shared" si="32"/>
        <v>9991.5400000000009</v>
      </c>
      <c r="Z113" s="83">
        <f t="shared" si="21"/>
        <v>4728.1327115224476</v>
      </c>
      <c r="AA113" s="76">
        <f t="shared" si="33"/>
        <v>394.01</v>
      </c>
      <c r="AB113" s="83">
        <f t="shared" si="22"/>
        <v>152943.46316176982</v>
      </c>
      <c r="AC113" s="76">
        <f t="shared" si="34"/>
        <v>12745.29</v>
      </c>
      <c r="AD113" s="83">
        <f t="shared" si="23"/>
        <v>11773.53529381605</v>
      </c>
      <c r="AE113" s="76">
        <f t="shared" si="35"/>
        <v>981.13</v>
      </c>
      <c r="AF113" s="83">
        <f t="shared" si="24"/>
        <v>29716.153787728595</v>
      </c>
      <c r="AG113" s="76">
        <f t="shared" si="36"/>
        <v>2476.35</v>
      </c>
      <c r="AH113" s="83">
        <f t="shared" si="25"/>
        <v>570.4187530788281</v>
      </c>
      <c r="AI113" s="76">
        <f t="shared" si="29"/>
        <v>47.53</v>
      </c>
      <c r="AJ113" s="83">
        <f t="shared" si="26"/>
        <v>595.69590491491022</v>
      </c>
      <c r="AK113" s="76">
        <f t="shared" si="30"/>
        <v>49.64</v>
      </c>
      <c r="AM113" s="83">
        <f t="shared" si="37"/>
        <v>321632.24151373282</v>
      </c>
      <c r="AN113" s="83">
        <f t="shared" si="31"/>
        <v>26802.69</v>
      </c>
    </row>
    <row r="114" spans="1:40" x14ac:dyDescent="0.25">
      <c r="A114" s="82">
        <v>61253</v>
      </c>
      <c r="B114" s="82" t="s">
        <v>116</v>
      </c>
      <c r="C114" s="82" t="s">
        <v>102</v>
      </c>
      <c r="D114" s="83">
        <f>'landesw Umlage § 2 PLAN'!F114*'Umlage Gesamt § 2_mtlAuft PLAN'!$D$1</f>
        <v>729.04601114089155</v>
      </c>
      <c r="E114" s="83">
        <f>'landesw Umlage § 2 PLAN'!G114*'Umlage Gesamt § 2_mtlAuft PLAN'!$E$1</f>
        <v>56028.518483438347</v>
      </c>
      <c r="F114" s="83">
        <f>'landesw Umlage § 2 PLAN'!H114*'Umlage Gesamt § 2_mtlAuft PLAN'!$F$1</f>
        <v>2679.6437164596887</v>
      </c>
      <c r="G114" s="83">
        <f>'landesw Umlage § 2 PLAN'!I114*'Umlage Gesamt § 2_mtlAuft PLAN'!$G$1</f>
        <v>82180.026567036388</v>
      </c>
      <c r="H114" s="83">
        <f>'landesw Umlage § 2 PLAN'!J114*'Umlage Gesamt § 2_mtlAuft PLAN'!$H$1</f>
        <v>13972.85176760015</v>
      </c>
      <c r="I114" s="83">
        <f>'landesw Umlage § 2 PLAN'!K114*'Umlage Gesamt § 2_mtlAuft PLAN'!$I$1</f>
        <v>23122.360826629687</v>
      </c>
      <c r="J114" s="83">
        <f>'landesw Umlage § 2 PLAN'!L114*'Umlage Gesamt § 2_mtlAuft PLAN'!$J$1</f>
        <v>399.8540780196804</v>
      </c>
      <c r="K114" s="83">
        <f>'landesw Umlage § 2 PLAN'!M114*'Umlage Gesamt § 2_mtlAuft PLAN'!$K$1</f>
        <v>255.73271168864719</v>
      </c>
      <c r="M114" s="83">
        <f>'bezirksw Umlage § 2 PLAN'!F114*'Umlage Gesamt § 2_mtlAuft PLAN'!$M$1</f>
        <v>5649.3338737195445</v>
      </c>
      <c r="N114" s="83">
        <f>'bezirksw Umlage § 2 PLAN'!G114*'Umlage Gesamt § 2_mtlAuft PLAN'!$N$1</f>
        <v>487755.11635002657</v>
      </c>
      <c r="O114" s="83">
        <f>'bezirksw Umlage § 2 PLAN'!H114*'Umlage Gesamt § 2_mtlAuft PLAN'!$O$1</f>
        <v>18764.174829149935</v>
      </c>
      <c r="P114" s="83">
        <f>'bezirksw Umlage § 2 PLAN'!I114*'Umlage Gesamt § 2_mtlAuft PLAN'!$P$1</f>
        <v>611474.75680770283</v>
      </c>
      <c r="Q114" s="83">
        <f>'bezirksw Umlage § 2 PLAN'!J114*'Umlage Gesamt § 2_mtlAuft PLAN'!$Q$1</f>
        <v>39424.45534809363</v>
      </c>
      <c r="R114" s="83">
        <f>'bezirksw Umlage § 2 PLAN'!K114*'Umlage Gesamt § 2_mtlAuft PLAN'!$R$1</f>
        <v>111651.31169414359</v>
      </c>
      <c r="S114" s="83">
        <f>'bezirksw Umlage § 2 PLAN'!L114*'Umlage Gesamt § 2_mtlAuft PLAN'!$S$1</f>
        <v>2187.2044887219099</v>
      </c>
      <c r="T114" s="83">
        <f>'bezirksw Umlage § 2 PLAN'!M114*'Umlage Gesamt § 2_mtlAuft PLAN'!$T$1</f>
        <v>2445.9670232252793</v>
      </c>
      <c r="V114" s="83">
        <f t="shared" si="27"/>
        <v>6378.3798848604365</v>
      </c>
      <c r="W114" s="76">
        <f t="shared" si="28"/>
        <v>531.53</v>
      </c>
      <c r="X114" s="83">
        <f t="shared" si="20"/>
        <v>543783.63483346486</v>
      </c>
      <c r="Y114" s="76">
        <f t="shared" si="32"/>
        <v>45315.3</v>
      </c>
      <c r="Z114" s="83">
        <f t="shared" si="21"/>
        <v>21443.818545609625</v>
      </c>
      <c r="AA114" s="76">
        <f t="shared" si="33"/>
        <v>1786.98</v>
      </c>
      <c r="AB114" s="83">
        <f t="shared" si="22"/>
        <v>693654.78337473923</v>
      </c>
      <c r="AC114" s="76">
        <f t="shared" si="34"/>
        <v>57804.57</v>
      </c>
      <c r="AD114" s="83">
        <f t="shared" si="23"/>
        <v>53397.30711569378</v>
      </c>
      <c r="AE114" s="76">
        <f t="shared" si="35"/>
        <v>4449.78</v>
      </c>
      <c r="AF114" s="83">
        <f t="shared" si="24"/>
        <v>134773.67252077328</v>
      </c>
      <c r="AG114" s="76">
        <f t="shared" si="36"/>
        <v>11231.14</v>
      </c>
      <c r="AH114" s="83">
        <f t="shared" si="25"/>
        <v>2587.0585667415903</v>
      </c>
      <c r="AI114" s="76">
        <f t="shared" si="29"/>
        <v>215.59</v>
      </c>
      <c r="AJ114" s="83">
        <f t="shared" si="26"/>
        <v>2701.6997349139265</v>
      </c>
      <c r="AK114" s="76">
        <f t="shared" si="30"/>
        <v>225.14</v>
      </c>
      <c r="AM114" s="83">
        <f t="shared" si="37"/>
        <v>1458720.3545767968</v>
      </c>
      <c r="AN114" s="83">
        <f t="shared" si="31"/>
        <v>121560.03</v>
      </c>
    </row>
    <row r="115" spans="1:40" x14ac:dyDescent="0.25">
      <c r="A115" s="82">
        <v>61254</v>
      </c>
      <c r="B115" s="82" t="s">
        <v>117</v>
      </c>
      <c r="C115" s="82" t="s">
        <v>102</v>
      </c>
      <c r="D115" s="83">
        <f>'landesw Umlage § 2 PLAN'!F115*'Umlage Gesamt § 2_mtlAuft PLAN'!$D$1</f>
        <v>191.20728671362369</v>
      </c>
      <c r="E115" s="83">
        <f>'landesw Umlage § 2 PLAN'!G115*'Umlage Gesamt § 2_mtlAuft PLAN'!$E$1</f>
        <v>14694.629466578361</v>
      </c>
      <c r="F115" s="83">
        <f>'landesw Umlage § 2 PLAN'!H115*'Umlage Gesamt § 2_mtlAuft PLAN'!$F$1</f>
        <v>702.79158867032118</v>
      </c>
      <c r="G115" s="83">
        <f>'landesw Umlage § 2 PLAN'!I115*'Umlage Gesamt § 2_mtlAuft PLAN'!$G$1</f>
        <v>21553.399458761796</v>
      </c>
      <c r="H115" s="83">
        <f>'landesw Umlage § 2 PLAN'!J115*'Umlage Gesamt § 2_mtlAuft PLAN'!$H$1</f>
        <v>3664.6672957629899</v>
      </c>
      <c r="I115" s="83">
        <f>'landesw Umlage § 2 PLAN'!K115*'Umlage Gesamt § 2_mtlAuft PLAN'!$I$1</f>
        <v>6064.3139232797103</v>
      </c>
      <c r="J115" s="83">
        <f>'landesw Umlage § 2 PLAN'!L115*'Umlage Gesamt § 2_mtlAuft PLAN'!$J$1</f>
        <v>104.8699425978279</v>
      </c>
      <c r="K115" s="83">
        <f>'landesw Umlage § 2 PLAN'!M115*'Umlage Gesamt § 2_mtlAuft PLAN'!$K$1</f>
        <v>67.071154877293296</v>
      </c>
      <c r="M115" s="83">
        <f>'bezirksw Umlage § 2 PLAN'!F115*'Umlage Gesamt § 2_mtlAuft PLAN'!$M$1</f>
        <v>1481.6538122784229</v>
      </c>
      <c r="N115" s="83">
        <f>'bezirksw Umlage § 2 PLAN'!G115*'Umlage Gesamt § 2_mtlAuft PLAN'!$N$1</f>
        <v>127923.79486725296</v>
      </c>
      <c r="O115" s="83">
        <f>'bezirksw Umlage § 2 PLAN'!H115*'Umlage Gesamt § 2_mtlAuft PLAN'!$O$1</f>
        <v>4921.2901540839302</v>
      </c>
      <c r="P115" s="83">
        <f>'bezirksw Umlage § 2 PLAN'!I115*'Umlage Gesamt § 2_mtlAuft PLAN'!$P$1</f>
        <v>160371.81104674988</v>
      </c>
      <c r="Q115" s="83">
        <f>'bezirksw Umlage § 2 PLAN'!J115*'Umlage Gesamt § 2_mtlAuft PLAN'!$Q$1</f>
        <v>10339.872960109504</v>
      </c>
      <c r="R115" s="83">
        <f>'bezirksw Umlage § 2 PLAN'!K115*'Umlage Gesamt § 2_mtlAuft PLAN'!$R$1</f>
        <v>29282.849149185691</v>
      </c>
      <c r="S115" s="83">
        <f>'bezirksw Umlage § 2 PLAN'!L115*'Umlage Gesamt § 2_mtlAuft PLAN'!$S$1</f>
        <v>573.63928940769438</v>
      </c>
      <c r="T115" s="83">
        <f>'bezirksw Umlage § 2 PLAN'!M115*'Umlage Gesamt § 2_mtlAuft PLAN'!$T$1</f>
        <v>641.5050775327843</v>
      </c>
      <c r="V115" s="83">
        <f t="shared" si="27"/>
        <v>1672.8610989920467</v>
      </c>
      <c r="W115" s="76">
        <f t="shared" si="28"/>
        <v>139.41</v>
      </c>
      <c r="X115" s="83">
        <f t="shared" si="20"/>
        <v>142618.42433383132</v>
      </c>
      <c r="Y115" s="76">
        <f t="shared" si="32"/>
        <v>11884.87</v>
      </c>
      <c r="Z115" s="83">
        <f t="shared" si="21"/>
        <v>5624.0817427542515</v>
      </c>
      <c r="AA115" s="76">
        <f t="shared" si="33"/>
        <v>468.67</v>
      </c>
      <c r="AB115" s="83">
        <f t="shared" si="22"/>
        <v>181925.21050551167</v>
      </c>
      <c r="AC115" s="76">
        <f t="shared" si="34"/>
        <v>15160.43</v>
      </c>
      <c r="AD115" s="83">
        <f t="shared" si="23"/>
        <v>14004.540255872493</v>
      </c>
      <c r="AE115" s="76">
        <f t="shared" si="35"/>
        <v>1167.05</v>
      </c>
      <c r="AF115" s="83">
        <f t="shared" si="24"/>
        <v>35347.163072465402</v>
      </c>
      <c r="AG115" s="76">
        <f t="shared" si="36"/>
        <v>2945.6</v>
      </c>
      <c r="AH115" s="83">
        <f t="shared" si="25"/>
        <v>678.50923200552234</v>
      </c>
      <c r="AI115" s="76">
        <f t="shared" si="29"/>
        <v>56.54</v>
      </c>
      <c r="AJ115" s="83">
        <f t="shared" si="26"/>
        <v>708.57623241007764</v>
      </c>
      <c r="AK115" s="76">
        <f t="shared" si="30"/>
        <v>59.05</v>
      </c>
      <c r="AM115" s="83">
        <f t="shared" si="37"/>
        <v>382579.36647384276</v>
      </c>
      <c r="AN115" s="83">
        <f t="shared" si="31"/>
        <v>31881.61</v>
      </c>
    </row>
    <row r="116" spans="1:40" x14ac:dyDescent="0.25">
      <c r="A116" s="82">
        <v>61255</v>
      </c>
      <c r="B116" s="82" t="s">
        <v>118</v>
      </c>
      <c r="C116" s="82" t="s">
        <v>102</v>
      </c>
      <c r="D116" s="83">
        <f>'landesw Umlage § 2 PLAN'!F116*'Umlage Gesamt § 2_mtlAuft PLAN'!$D$1</f>
        <v>851.2259963131487</v>
      </c>
      <c r="E116" s="83">
        <f>'landesw Umlage § 2 PLAN'!G116*'Umlage Gesamt § 2_mtlAuft PLAN'!$E$1</f>
        <v>65418.27366064224</v>
      </c>
      <c r="F116" s="83">
        <f>'landesw Umlage § 2 PLAN'!H116*'Umlage Gesamt § 2_mtlAuft PLAN'!$F$1</f>
        <v>3128.7221347499517</v>
      </c>
      <c r="G116" s="83">
        <f>'landesw Umlage § 2 PLAN'!I116*'Umlage Gesamt § 2_mtlAuft PLAN'!$G$1</f>
        <v>95952.483001854984</v>
      </c>
      <c r="H116" s="83">
        <f>'landesw Umlage § 2 PLAN'!J116*'Umlage Gesamt § 2_mtlAuft PLAN'!$H$1</f>
        <v>16314.545975772162</v>
      </c>
      <c r="I116" s="83">
        <f>'landesw Umlage § 2 PLAN'!K116*'Umlage Gesamt § 2_mtlAuft PLAN'!$I$1</f>
        <v>26997.410768298229</v>
      </c>
      <c r="J116" s="83">
        <f>'landesw Umlage § 2 PLAN'!L116*'Umlage Gesamt § 2_mtlAuft PLAN'!$J$1</f>
        <v>466.86516453129678</v>
      </c>
      <c r="K116" s="83">
        <f>'landesw Umlage § 2 PLAN'!M116*'Umlage Gesamt § 2_mtlAuft PLAN'!$K$1</f>
        <v>298.59066364874883</v>
      </c>
      <c r="M116" s="83">
        <f>'bezirksw Umlage § 2 PLAN'!F116*'Umlage Gesamt § 2_mtlAuft PLAN'!$M$1</f>
        <v>6596.0992607820544</v>
      </c>
      <c r="N116" s="83">
        <f>'bezirksw Umlage § 2 PLAN'!G116*'Umlage Gesamt § 2_mtlAuft PLAN'!$N$1</f>
        <v>569497.43709886342</v>
      </c>
      <c r="O116" s="83">
        <f>'bezirksw Umlage § 2 PLAN'!H116*'Umlage Gesamt § 2_mtlAuft PLAN'!$O$1</f>
        <v>21908.841376063014</v>
      </c>
      <c r="P116" s="83">
        <f>'bezirksw Umlage § 2 PLAN'!I116*'Umlage Gesamt § 2_mtlAuft PLAN'!$P$1</f>
        <v>713951.11025905819</v>
      </c>
      <c r="Q116" s="83">
        <f>'bezirksw Umlage § 2 PLAN'!J116*'Umlage Gesamt § 2_mtlAuft PLAN'!$Q$1</f>
        <v>46031.554620629831</v>
      </c>
      <c r="R116" s="83">
        <f>'bezirksw Umlage § 2 PLAN'!K116*'Umlage Gesamt § 2_mtlAuft PLAN'!$R$1</f>
        <v>130362.82701524894</v>
      </c>
      <c r="S116" s="83">
        <f>'bezirksw Umlage § 2 PLAN'!L116*'Umlage Gesamt § 2_mtlAuft PLAN'!$S$1</f>
        <v>2553.7555814060916</v>
      </c>
      <c r="T116" s="83">
        <f>'bezirksw Umlage § 2 PLAN'!M116*'Umlage Gesamt § 2_mtlAuft PLAN'!$T$1</f>
        <v>2855.8838324014578</v>
      </c>
      <c r="V116" s="83">
        <f t="shared" si="27"/>
        <v>7447.3252570952027</v>
      </c>
      <c r="W116" s="76">
        <f t="shared" si="28"/>
        <v>620.61</v>
      </c>
      <c r="X116" s="83">
        <f t="shared" si="20"/>
        <v>634915.71075950563</v>
      </c>
      <c r="Y116" s="76">
        <f t="shared" si="32"/>
        <v>52909.64</v>
      </c>
      <c r="Z116" s="83">
        <f t="shared" si="21"/>
        <v>25037.563510812965</v>
      </c>
      <c r="AA116" s="76">
        <f t="shared" si="33"/>
        <v>2086.46</v>
      </c>
      <c r="AB116" s="83">
        <f t="shared" si="22"/>
        <v>809903.59326091316</v>
      </c>
      <c r="AC116" s="76">
        <f t="shared" si="34"/>
        <v>67491.97</v>
      </c>
      <c r="AD116" s="83">
        <f t="shared" si="23"/>
        <v>62346.100596401993</v>
      </c>
      <c r="AE116" s="76">
        <f t="shared" si="35"/>
        <v>5195.51</v>
      </c>
      <c r="AF116" s="83">
        <f t="shared" si="24"/>
        <v>157360.23778354717</v>
      </c>
      <c r="AG116" s="76">
        <f t="shared" si="36"/>
        <v>13113.35</v>
      </c>
      <c r="AH116" s="83">
        <f t="shared" si="25"/>
        <v>3020.6207459373882</v>
      </c>
      <c r="AI116" s="76">
        <f t="shared" si="29"/>
        <v>251.72</v>
      </c>
      <c r="AJ116" s="83">
        <f t="shared" si="26"/>
        <v>3154.4744960502067</v>
      </c>
      <c r="AK116" s="76">
        <f t="shared" si="30"/>
        <v>262.87</v>
      </c>
      <c r="AM116" s="83">
        <f t="shared" si="37"/>
        <v>1703185.6264102638</v>
      </c>
      <c r="AN116" s="83">
        <f t="shared" si="31"/>
        <v>141932.14000000001</v>
      </c>
    </row>
    <row r="117" spans="1:40" x14ac:dyDescent="0.25">
      <c r="A117" s="82">
        <v>61256</v>
      </c>
      <c r="B117" s="82" t="s">
        <v>119</v>
      </c>
      <c r="C117" s="82" t="s">
        <v>102</v>
      </c>
      <c r="D117" s="83">
        <f>'landesw Umlage § 2 PLAN'!F117*'Umlage Gesamt § 2_mtlAuft PLAN'!$D$1</f>
        <v>210.06748507648575</v>
      </c>
      <c r="E117" s="83">
        <f>'landesw Umlage § 2 PLAN'!G117*'Umlage Gesamt § 2_mtlAuft PLAN'!$E$1</f>
        <v>16144.070182838885</v>
      </c>
      <c r="F117" s="83">
        <f>'landesw Umlage § 2 PLAN'!H117*'Umlage Gesamt § 2_mtlAuft PLAN'!$F$1</f>
        <v>772.11315584430281</v>
      </c>
      <c r="G117" s="83">
        <f>'landesw Umlage § 2 PLAN'!I117*'Umlage Gesamt § 2_mtlAuft PLAN'!$G$1</f>
        <v>23679.371727774113</v>
      </c>
      <c r="H117" s="83">
        <f>'landesw Umlage § 2 PLAN'!J117*'Umlage Gesamt § 2_mtlAuft PLAN'!$H$1</f>
        <v>4026.1407171995938</v>
      </c>
      <c r="I117" s="83">
        <f>'landesw Umlage § 2 PLAN'!K117*'Umlage Gesamt § 2_mtlAuft PLAN'!$I$1</f>
        <v>6662.4823586648263</v>
      </c>
      <c r="J117" s="83">
        <f>'landesw Umlage § 2 PLAN'!L117*'Umlage Gesamt § 2_mtlAuft PLAN'!$J$1</f>
        <v>115.21404586759135</v>
      </c>
      <c r="K117" s="83">
        <f>'landesw Umlage § 2 PLAN'!M117*'Umlage Gesamt § 2_mtlAuft PLAN'!$K$1</f>
        <v>73.686882275311248</v>
      </c>
      <c r="M117" s="83">
        <f>'bezirksw Umlage § 2 PLAN'!F117*'Umlage Gesamt § 2_mtlAuft PLAN'!$M$1</f>
        <v>1627.8003597503021</v>
      </c>
      <c r="N117" s="83">
        <f>'bezirksw Umlage § 2 PLAN'!G117*'Umlage Gesamt § 2_mtlAuft PLAN'!$N$1</f>
        <v>140541.8712386832</v>
      </c>
      <c r="O117" s="83">
        <f>'bezirksw Umlage § 2 PLAN'!H117*'Umlage Gesamt § 2_mtlAuft PLAN'!$O$1</f>
        <v>5406.7136444880207</v>
      </c>
      <c r="P117" s="83">
        <f>'bezirksw Umlage § 2 PLAN'!I117*'Umlage Gesamt § 2_mtlAuft PLAN'!$P$1</f>
        <v>176190.47685253181</v>
      </c>
      <c r="Q117" s="83">
        <f>'bezirksw Umlage § 2 PLAN'!J117*'Umlage Gesamt § 2_mtlAuft PLAN'!$Q$1</f>
        <v>11359.771617876315</v>
      </c>
      <c r="R117" s="83">
        <f>'bezirksw Umlage § 2 PLAN'!K117*'Umlage Gesamt § 2_mtlAuft PLAN'!$R$1</f>
        <v>32171.23459241712</v>
      </c>
      <c r="S117" s="83">
        <f>'bezirksw Umlage § 2 PLAN'!L117*'Umlage Gesamt § 2_mtlAuft PLAN'!$S$1</f>
        <v>630.22160367464062</v>
      </c>
      <c r="T117" s="83">
        <f>'bezirksw Umlage § 2 PLAN'!M117*'Umlage Gesamt § 2_mtlAuft PLAN'!$T$1</f>
        <v>704.78149979158854</v>
      </c>
      <c r="V117" s="83">
        <f t="shared" si="27"/>
        <v>1837.8678448267879</v>
      </c>
      <c r="W117" s="76">
        <f t="shared" si="28"/>
        <v>153.16</v>
      </c>
      <c r="X117" s="83">
        <f t="shared" si="20"/>
        <v>156685.94142152209</v>
      </c>
      <c r="Y117" s="76">
        <f t="shared" si="32"/>
        <v>13057.16</v>
      </c>
      <c r="Z117" s="83">
        <f t="shared" si="21"/>
        <v>6178.8268003323237</v>
      </c>
      <c r="AA117" s="76">
        <f t="shared" si="33"/>
        <v>514.9</v>
      </c>
      <c r="AB117" s="83">
        <f t="shared" si="22"/>
        <v>199869.84858030593</v>
      </c>
      <c r="AC117" s="76">
        <f t="shared" si="34"/>
        <v>16655.82</v>
      </c>
      <c r="AD117" s="83">
        <f t="shared" si="23"/>
        <v>15385.912335075909</v>
      </c>
      <c r="AE117" s="76">
        <f t="shared" si="35"/>
        <v>1282.1600000000001</v>
      </c>
      <c r="AF117" s="83">
        <f t="shared" si="24"/>
        <v>38833.716951081944</v>
      </c>
      <c r="AG117" s="76">
        <f t="shared" si="36"/>
        <v>3236.14</v>
      </c>
      <c r="AH117" s="83">
        <f t="shared" si="25"/>
        <v>745.435649542232</v>
      </c>
      <c r="AI117" s="76">
        <f t="shared" si="29"/>
        <v>62.12</v>
      </c>
      <c r="AJ117" s="83">
        <f t="shared" si="26"/>
        <v>778.46838206689984</v>
      </c>
      <c r="AK117" s="76">
        <f t="shared" si="30"/>
        <v>64.87</v>
      </c>
      <c r="AM117" s="83">
        <f t="shared" si="37"/>
        <v>420316.01796475408</v>
      </c>
      <c r="AN117" s="83">
        <f t="shared" si="31"/>
        <v>35026.33</v>
      </c>
    </row>
    <row r="118" spans="1:40" x14ac:dyDescent="0.25">
      <c r="A118" s="82">
        <v>61257</v>
      </c>
      <c r="B118" s="82" t="s">
        <v>120</v>
      </c>
      <c r="C118" s="82" t="s">
        <v>102</v>
      </c>
      <c r="D118" s="83">
        <f>'landesw Umlage § 2 PLAN'!F118*'Umlage Gesamt § 2_mtlAuft PLAN'!$D$1</f>
        <v>604.02507460222432</v>
      </c>
      <c r="E118" s="83">
        <f>'landesw Umlage § 2 PLAN'!G118*'Umlage Gesamt § 2_mtlAuft PLAN'!$E$1</f>
        <v>46420.431001124714</v>
      </c>
      <c r="F118" s="83">
        <f>'landesw Umlage § 2 PLAN'!H118*'Umlage Gesamt § 2_mtlAuft PLAN'!$F$1</f>
        <v>2220.1232446344852</v>
      </c>
      <c r="G118" s="83">
        <f>'landesw Umlage § 2 PLAN'!I118*'Umlage Gesamt § 2_mtlAuft PLAN'!$G$1</f>
        <v>68087.330455709744</v>
      </c>
      <c r="H118" s="83">
        <f>'landesw Umlage § 2 PLAN'!J118*'Umlage Gesamt § 2_mtlAuft PLAN'!$H$1</f>
        <v>11576.708057318268</v>
      </c>
      <c r="I118" s="83">
        <f>'landesw Umlage § 2 PLAN'!K118*'Umlage Gesamt § 2_mtlAuft PLAN'!$I$1</f>
        <v>19157.20751482921</v>
      </c>
      <c r="J118" s="83">
        <f>'landesw Umlage § 2 PLAN'!L118*'Umlage Gesamt § 2_mtlAuft PLAN'!$J$1</f>
        <v>331.28483746571914</v>
      </c>
      <c r="K118" s="83">
        <f>'landesw Umlage § 2 PLAN'!M118*'Umlage Gesamt § 2_mtlAuft PLAN'!$K$1</f>
        <v>211.87821878928352</v>
      </c>
      <c r="M118" s="83">
        <f>'bezirksw Umlage § 2 PLAN'!F118*'Umlage Gesamt § 2_mtlAuft PLAN'!$M$1</f>
        <v>4680.5541246790672</v>
      </c>
      <c r="N118" s="83">
        <f>'bezirksw Umlage § 2 PLAN'!G118*'Umlage Gesamt § 2_mtlAuft PLAN'!$N$1</f>
        <v>404112.1082054798</v>
      </c>
      <c r="O118" s="83">
        <f>'bezirksw Umlage § 2 PLAN'!H118*'Umlage Gesamt § 2_mtlAuft PLAN'!$O$1</f>
        <v>15546.387920413592</v>
      </c>
      <c r="P118" s="83">
        <f>'bezirksw Umlage § 2 PLAN'!I118*'Umlage Gesamt § 2_mtlAuft PLAN'!$P$1</f>
        <v>506615.60443922633</v>
      </c>
      <c r="Q118" s="83">
        <f>'bezirksw Umlage § 2 PLAN'!J118*'Umlage Gesamt § 2_mtlAuft PLAN'!$Q$1</f>
        <v>32663.726594592503</v>
      </c>
      <c r="R118" s="83">
        <f>'bezirksw Umlage § 2 PLAN'!K118*'Umlage Gesamt § 2_mtlAuft PLAN'!$R$1</f>
        <v>92504.712795771891</v>
      </c>
      <c r="S118" s="83">
        <f>'bezirksw Umlage § 2 PLAN'!L118*'Umlage Gesamt § 2_mtlAuft PLAN'!$S$1</f>
        <v>1812.1302829750452</v>
      </c>
      <c r="T118" s="83">
        <f>'bezirksw Umlage § 2 PLAN'!M118*'Umlage Gesamt § 2_mtlAuft PLAN'!$T$1</f>
        <v>2026.5187534133709</v>
      </c>
      <c r="V118" s="83">
        <f t="shared" si="27"/>
        <v>5284.5791992812919</v>
      </c>
      <c r="W118" s="76">
        <f t="shared" si="28"/>
        <v>440.38</v>
      </c>
      <c r="X118" s="83">
        <f t="shared" si="20"/>
        <v>450532.53920660453</v>
      </c>
      <c r="Y118" s="76">
        <f t="shared" si="32"/>
        <v>37544.379999999997</v>
      </c>
      <c r="Z118" s="83">
        <f t="shared" si="21"/>
        <v>17766.511165048076</v>
      </c>
      <c r="AA118" s="76">
        <f t="shared" si="33"/>
        <v>1480.54</v>
      </c>
      <c r="AB118" s="83">
        <f t="shared" si="22"/>
        <v>574702.93489493604</v>
      </c>
      <c r="AC118" s="76">
        <f t="shared" si="34"/>
        <v>47891.91</v>
      </c>
      <c r="AD118" s="83">
        <f t="shared" si="23"/>
        <v>44240.434651910771</v>
      </c>
      <c r="AE118" s="76">
        <f t="shared" si="35"/>
        <v>3686.7</v>
      </c>
      <c r="AF118" s="83">
        <f t="shared" si="24"/>
        <v>111661.9203106011</v>
      </c>
      <c r="AG118" s="76">
        <f t="shared" si="36"/>
        <v>9305.16</v>
      </c>
      <c r="AH118" s="83">
        <f t="shared" si="25"/>
        <v>2143.4151204407644</v>
      </c>
      <c r="AI118" s="76">
        <f t="shared" si="29"/>
        <v>178.62</v>
      </c>
      <c r="AJ118" s="83">
        <f t="shared" si="26"/>
        <v>2238.3969722026545</v>
      </c>
      <c r="AK118" s="76">
        <f t="shared" si="30"/>
        <v>186.53</v>
      </c>
      <c r="AM118" s="83">
        <f t="shared" si="37"/>
        <v>1208570.7315210253</v>
      </c>
      <c r="AN118" s="83">
        <f t="shared" si="31"/>
        <v>100714.23</v>
      </c>
    </row>
    <row r="119" spans="1:40" x14ac:dyDescent="0.25">
      <c r="A119" s="82">
        <v>61258</v>
      </c>
      <c r="B119" s="82" t="s">
        <v>121</v>
      </c>
      <c r="C119" s="82" t="s">
        <v>102</v>
      </c>
      <c r="D119" s="83">
        <f>'landesw Umlage § 2 PLAN'!F119*'Umlage Gesamt § 2_mtlAuft PLAN'!$D$1</f>
        <v>391.87895129594028</v>
      </c>
      <c r="E119" s="83">
        <f>'landesw Umlage § 2 PLAN'!G119*'Umlage Gesamt § 2_mtlAuft PLAN'!$E$1</f>
        <v>30116.613671056559</v>
      </c>
      <c r="F119" s="83">
        <f>'landesw Umlage § 2 PLAN'!H119*'Umlage Gesamt § 2_mtlAuft PLAN'!$F$1</f>
        <v>1440.3699538931335</v>
      </c>
      <c r="G119" s="83">
        <f>'landesw Umlage § 2 PLAN'!I119*'Umlage Gesamt § 2_mtlAuft PLAN'!$G$1</f>
        <v>44173.649037823263</v>
      </c>
      <c r="H119" s="83">
        <f>'landesw Umlage § 2 PLAN'!J119*'Umlage Gesamt § 2_mtlAuft PLAN'!$H$1</f>
        <v>7510.7282854916739</v>
      </c>
      <c r="I119" s="83">
        <f>'landesw Umlage § 2 PLAN'!K119*'Umlage Gesamt § 2_mtlAuft PLAN'!$I$1</f>
        <v>12428.799244160269</v>
      </c>
      <c r="J119" s="83">
        <f>'landesw Umlage § 2 PLAN'!L119*'Umlage Gesamt § 2_mtlAuft PLAN'!$J$1</f>
        <v>214.93073739001025</v>
      </c>
      <c r="K119" s="83">
        <f>'landesw Umlage § 2 PLAN'!M119*'Umlage Gesamt § 2_mtlAuft PLAN'!$K$1</f>
        <v>137.46219763521461</v>
      </c>
      <c r="M119" s="83">
        <f>'bezirksw Umlage § 2 PLAN'!F119*'Umlage Gesamt § 2_mtlAuft PLAN'!$M$1</f>
        <v>3036.6465217872365</v>
      </c>
      <c r="N119" s="83">
        <f>'bezirksw Umlage § 2 PLAN'!G119*'Umlage Gesamt § 2_mtlAuft PLAN'!$N$1</f>
        <v>262179.56145917223</v>
      </c>
      <c r="O119" s="83">
        <f>'bezirksw Umlage § 2 PLAN'!H119*'Umlage Gesamt § 2_mtlAuft PLAN'!$O$1</f>
        <v>10086.174317686375</v>
      </c>
      <c r="P119" s="83">
        <f>'bezirksw Umlage § 2 PLAN'!I119*'Umlage Gesamt § 2_mtlAuft PLAN'!$P$1</f>
        <v>328681.70565360133</v>
      </c>
      <c r="Q119" s="83">
        <f>'bezirksw Umlage § 2 PLAN'!J119*'Umlage Gesamt § 2_mtlAuft PLAN'!$Q$1</f>
        <v>21191.548929877961</v>
      </c>
      <c r="R119" s="83">
        <f>'bezirksw Umlage § 2 PLAN'!K119*'Umlage Gesamt § 2_mtlAuft PLAN'!$R$1</f>
        <v>60015.140702911704</v>
      </c>
      <c r="S119" s="83">
        <f>'bezirksw Umlage § 2 PLAN'!L119*'Umlage Gesamt § 2_mtlAuft PLAN'!$S$1</f>
        <v>1175.672575135279</v>
      </c>
      <c r="T119" s="83">
        <f>'bezirksw Umlage § 2 PLAN'!M119*'Umlage Gesamt § 2_mtlAuft PLAN'!$T$1</f>
        <v>1314.7633720208864</v>
      </c>
      <c r="V119" s="83">
        <f t="shared" si="27"/>
        <v>3428.5254730831766</v>
      </c>
      <c r="W119" s="76">
        <f t="shared" si="28"/>
        <v>285.70999999999998</v>
      </c>
      <c r="X119" s="83">
        <f t="shared" si="20"/>
        <v>292296.1751302288</v>
      </c>
      <c r="Y119" s="76">
        <f t="shared" si="32"/>
        <v>24358.01</v>
      </c>
      <c r="Z119" s="83">
        <f t="shared" si="21"/>
        <v>11526.544271579509</v>
      </c>
      <c r="AA119" s="76">
        <f t="shared" si="33"/>
        <v>960.55</v>
      </c>
      <c r="AB119" s="83">
        <f t="shared" si="22"/>
        <v>372855.35469142458</v>
      </c>
      <c r="AC119" s="76">
        <f t="shared" si="34"/>
        <v>31071.279999999999</v>
      </c>
      <c r="AD119" s="83">
        <f t="shared" si="23"/>
        <v>28702.277215369635</v>
      </c>
      <c r="AE119" s="76">
        <f t="shared" si="35"/>
        <v>2391.86</v>
      </c>
      <c r="AF119" s="83">
        <f t="shared" si="24"/>
        <v>72443.93994707198</v>
      </c>
      <c r="AG119" s="76">
        <f t="shared" si="36"/>
        <v>6036.99</v>
      </c>
      <c r="AH119" s="83">
        <f t="shared" si="25"/>
        <v>1390.6033125252893</v>
      </c>
      <c r="AI119" s="76">
        <f t="shared" si="29"/>
        <v>115.88</v>
      </c>
      <c r="AJ119" s="83">
        <f t="shared" si="26"/>
        <v>1452.225569656101</v>
      </c>
      <c r="AK119" s="76">
        <f t="shared" si="30"/>
        <v>121.02</v>
      </c>
      <c r="AM119" s="83">
        <f t="shared" si="37"/>
        <v>784095.64561093913</v>
      </c>
      <c r="AN119" s="83">
        <f t="shared" si="31"/>
        <v>65341.3</v>
      </c>
    </row>
    <row r="120" spans="1:40" x14ac:dyDescent="0.25">
      <c r="A120" s="82">
        <v>61259</v>
      </c>
      <c r="B120" s="82" t="s">
        <v>102</v>
      </c>
      <c r="C120" s="82" t="s">
        <v>102</v>
      </c>
      <c r="D120" s="83">
        <f>'landesw Umlage § 2 PLAN'!F120*'Umlage Gesamt § 2_mtlAuft PLAN'!$D$1</f>
        <v>1552.5473293482526</v>
      </c>
      <c r="E120" s="83">
        <f>'landesw Umlage § 2 PLAN'!G120*'Umlage Gesamt § 2_mtlAuft PLAN'!$E$1</f>
        <v>119316.09995736029</v>
      </c>
      <c r="F120" s="83">
        <f>'landesw Umlage § 2 PLAN'!H120*'Umlage Gesamt § 2_mtlAuft PLAN'!$F$1</f>
        <v>5706.4624619286524</v>
      </c>
      <c r="G120" s="83">
        <f>'landesw Umlage § 2 PLAN'!I120*'Umlage Gesamt § 2_mtlAuft PLAN'!$G$1</f>
        <v>175007.30930926627</v>
      </c>
      <c r="H120" s="83">
        <f>'landesw Umlage § 2 PLAN'!J120*'Umlage Gesamt § 2_mtlAuft PLAN'!$H$1</f>
        <v>29756.028239175495</v>
      </c>
      <c r="I120" s="83">
        <f>'landesw Umlage § 2 PLAN'!K120*'Umlage Gesamt § 2_mtlAuft PLAN'!$I$1</f>
        <v>49240.458079501113</v>
      </c>
      <c r="J120" s="83">
        <f>'landesw Umlage § 2 PLAN'!L120*'Umlage Gesamt § 2_mtlAuft PLAN'!$J$1</f>
        <v>851.51330844946028</v>
      </c>
      <c r="K120" s="83">
        <f>'landesw Umlage § 2 PLAN'!M120*'Umlage Gesamt § 2_mtlAuft PLAN'!$K$1</f>
        <v>544.5981906380207</v>
      </c>
      <c r="M120" s="83">
        <f>'bezirksw Umlage § 2 PLAN'!F120*'Umlage Gesamt § 2_mtlAuft PLAN'!$M$1</f>
        <v>12030.596264444672</v>
      </c>
      <c r="N120" s="83">
        <f>'bezirksw Umlage § 2 PLAN'!G120*'Umlage Gesamt § 2_mtlAuft PLAN'!$N$1</f>
        <v>1038703.8564001352</v>
      </c>
      <c r="O120" s="83">
        <f>'bezirksw Umlage § 2 PLAN'!H120*'Umlage Gesamt § 2_mtlAuft PLAN'!$O$1</f>
        <v>39959.438873866209</v>
      </c>
      <c r="P120" s="83">
        <f>'bezirksw Umlage § 2 PLAN'!I120*'Umlage Gesamt § 2_mtlAuft PLAN'!$P$1</f>
        <v>1302172.2718982222</v>
      </c>
      <c r="Q120" s="83">
        <f>'bezirksw Umlage § 2 PLAN'!J120*'Umlage Gesamt § 2_mtlAuft PLAN'!$Q$1</f>
        <v>83956.748855818674</v>
      </c>
      <c r="R120" s="83">
        <f>'bezirksw Umlage § 2 PLAN'!K120*'Umlage Gesamt § 2_mtlAuft PLAN'!$R$1</f>
        <v>237768.18354400463</v>
      </c>
      <c r="S120" s="83">
        <f>'bezirksw Umlage § 2 PLAN'!L120*'Umlage Gesamt § 2_mtlAuft PLAN'!$S$1</f>
        <v>4657.7835086014475</v>
      </c>
      <c r="T120" s="83">
        <f>'bezirksw Umlage § 2 PLAN'!M120*'Umlage Gesamt § 2_mtlAuft PLAN'!$T$1</f>
        <v>5208.833889152741</v>
      </c>
      <c r="V120" s="83">
        <f t="shared" si="27"/>
        <v>13583.143593792924</v>
      </c>
      <c r="W120" s="76">
        <f t="shared" si="28"/>
        <v>1131.93</v>
      </c>
      <c r="X120" s="83">
        <f t="shared" si="20"/>
        <v>1158019.9563574954</v>
      </c>
      <c r="Y120" s="76">
        <f t="shared" si="32"/>
        <v>96501.66</v>
      </c>
      <c r="Z120" s="83">
        <f t="shared" si="21"/>
        <v>45665.901335794864</v>
      </c>
      <c r="AA120" s="76">
        <f t="shared" si="33"/>
        <v>3805.49</v>
      </c>
      <c r="AB120" s="83">
        <f t="shared" si="22"/>
        <v>1477179.5812074884</v>
      </c>
      <c r="AC120" s="76">
        <f t="shared" si="34"/>
        <v>123098.3</v>
      </c>
      <c r="AD120" s="83">
        <f t="shared" si="23"/>
        <v>113712.77709499418</v>
      </c>
      <c r="AE120" s="76">
        <f t="shared" si="35"/>
        <v>9476.06</v>
      </c>
      <c r="AF120" s="83">
        <f t="shared" si="24"/>
        <v>287008.64162350574</v>
      </c>
      <c r="AG120" s="76">
        <f t="shared" si="36"/>
        <v>23917.39</v>
      </c>
      <c r="AH120" s="83">
        <f t="shared" si="25"/>
        <v>5509.2968170509075</v>
      </c>
      <c r="AI120" s="76">
        <f t="shared" si="29"/>
        <v>459.11</v>
      </c>
      <c r="AJ120" s="83">
        <f t="shared" si="26"/>
        <v>5753.4320797907621</v>
      </c>
      <c r="AK120" s="76">
        <f t="shared" si="30"/>
        <v>479.45</v>
      </c>
      <c r="AM120" s="83">
        <f t="shared" si="37"/>
        <v>3106432.7301099133</v>
      </c>
      <c r="AN120" s="83">
        <f t="shared" si="31"/>
        <v>258869.39</v>
      </c>
    </row>
    <row r="121" spans="1:40" x14ac:dyDescent="0.25">
      <c r="A121" s="82">
        <v>61260</v>
      </c>
      <c r="B121" s="82" t="s">
        <v>122</v>
      </c>
      <c r="C121" s="82" t="s">
        <v>102</v>
      </c>
      <c r="D121" s="83">
        <f>'landesw Umlage § 2 PLAN'!F121*'Umlage Gesamt § 2_mtlAuft PLAN'!$D$1</f>
        <v>197.25273208422931</v>
      </c>
      <c r="E121" s="83">
        <f>'landesw Umlage § 2 PLAN'!G121*'Umlage Gesamt § 2_mtlAuft PLAN'!$E$1</f>
        <v>15159.23299298341</v>
      </c>
      <c r="F121" s="83">
        <f>'landesw Umlage § 2 PLAN'!H121*'Umlage Gesamt § 2_mtlAuft PLAN'!$F$1</f>
        <v>725.01191420943587</v>
      </c>
      <c r="G121" s="83">
        <f>'landesw Umlage § 2 PLAN'!I121*'Umlage Gesamt § 2_mtlAuft PLAN'!$G$1</f>
        <v>22234.858315368758</v>
      </c>
      <c r="H121" s="83">
        <f>'landesw Umlage § 2 PLAN'!J121*'Umlage Gesamt § 2_mtlAuft PLAN'!$H$1</f>
        <v>3780.5339361968431</v>
      </c>
      <c r="I121" s="83">
        <f>'landesw Umlage § 2 PLAN'!K121*'Umlage Gesamt § 2_mtlAuft PLAN'!$I$1</f>
        <v>6256.0507506962267</v>
      </c>
      <c r="J121" s="83">
        <f>'landesw Umlage § 2 PLAN'!L121*'Umlage Gesamt § 2_mtlAuft PLAN'!$J$1</f>
        <v>108.18564002699152</v>
      </c>
      <c r="K121" s="83">
        <f>'landesw Umlage § 2 PLAN'!M121*'Umlage Gesamt § 2_mtlAuft PLAN'!$K$1</f>
        <v>69.19175922100429</v>
      </c>
      <c r="M121" s="83">
        <f>'bezirksw Umlage § 2 PLAN'!F121*'Umlage Gesamt § 2_mtlAuft PLAN'!$M$1</f>
        <v>1528.4996063599751</v>
      </c>
      <c r="N121" s="83">
        <f>'bezirksw Umlage § 2 PLAN'!G121*'Umlage Gesamt § 2_mtlAuft PLAN'!$N$1</f>
        <v>131968.39131942065</v>
      </c>
      <c r="O121" s="83">
        <f>'bezirksw Umlage § 2 PLAN'!H121*'Umlage Gesamt § 2_mtlAuft PLAN'!$O$1</f>
        <v>5076.8877324543255</v>
      </c>
      <c r="P121" s="83">
        <f>'bezirksw Umlage § 2 PLAN'!I121*'Umlage Gesamt § 2_mtlAuft PLAN'!$P$1</f>
        <v>165442.32399284007</v>
      </c>
      <c r="Q121" s="83">
        <f>'bezirksw Umlage § 2 PLAN'!J121*'Umlage Gesamt § 2_mtlAuft PLAN'!$Q$1</f>
        <v>10666.791134587684</v>
      </c>
      <c r="R121" s="83">
        <f>'bezirksw Umlage § 2 PLAN'!K121*'Umlage Gesamt § 2_mtlAuft PLAN'!$R$1</f>
        <v>30208.691819042866</v>
      </c>
      <c r="S121" s="83">
        <f>'bezirksw Umlage § 2 PLAN'!L121*'Umlage Gesamt § 2_mtlAuft PLAN'!$S$1</f>
        <v>591.77617658470444</v>
      </c>
      <c r="T121" s="83">
        <f>'bezirksw Umlage § 2 PLAN'!M121*'Umlage Gesamt § 2_mtlAuft PLAN'!$T$1</f>
        <v>661.78769315819716</v>
      </c>
      <c r="V121" s="83">
        <f t="shared" si="27"/>
        <v>1725.7523384442045</v>
      </c>
      <c r="W121" s="76">
        <f t="shared" si="28"/>
        <v>143.81</v>
      </c>
      <c r="X121" s="83">
        <f t="shared" si="20"/>
        <v>147127.62431240408</v>
      </c>
      <c r="Y121" s="76">
        <f t="shared" si="32"/>
        <v>12260.64</v>
      </c>
      <c r="Z121" s="83">
        <f t="shared" si="21"/>
        <v>5801.8996466637618</v>
      </c>
      <c r="AA121" s="76">
        <f t="shared" si="33"/>
        <v>483.49</v>
      </c>
      <c r="AB121" s="83">
        <f t="shared" si="22"/>
        <v>187677.18230820884</v>
      </c>
      <c r="AC121" s="76">
        <f t="shared" si="34"/>
        <v>15639.77</v>
      </c>
      <c r="AD121" s="83">
        <f t="shared" si="23"/>
        <v>14447.325070784527</v>
      </c>
      <c r="AE121" s="76">
        <f t="shared" si="35"/>
        <v>1203.94</v>
      </c>
      <c r="AF121" s="83">
        <f t="shared" si="24"/>
        <v>36464.742569739094</v>
      </c>
      <c r="AG121" s="76">
        <f t="shared" si="36"/>
        <v>3038.73</v>
      </c>
      <c r="AH121" s="83">
        <f t="shared" si="25"/>
        <v>699.96181661169601</v>
      </c>
      <c r="AI121" s="76">
        <f t="shared" si="29"/>
        <v>58.33</v>
      </c>
      <c r="AJ121" s="83">
        <f t="shared" si="26"/>
        <v>730.97945237920146</v>
      </c>
      <c r="AK121" s="76">
        <f t="shared" si="30"/>
        <v>60.91</v>
      </c>
      <c r="AM121" s="83">
        <f t="shared" si="37"/>
        <v>394675.46751523548</v>
      </c>
      <c r="AN121" s="83">
        <f t="shared" si="31"/>
        <v>32889.620000000003</v>
      </c>
    </row>
    <row r="122" spans="1:40" x14ac:dyDescent="0.25">
      <c r="A122" s="82">
        <v>61261</v>
      </c>
      <c r="B122" s="82" t="s">
        <v>123</v>
      </c>
      <c r="C122" s="82" t="s">
        <v>102</v>
      </c>
      <c r="D122" s="83">
        <f>'landesw Umlage § 2 PLAN'!F122*'Umlage Gesamt § 2_mtlAuft PLAN'!$D$1</f>
        <v>280.58521485954873</v>
      </c>
      <c r="E122" s="83">
        <f>'landesw Umlage § 2 PLAN'!G122*'Umlage Gesamt § 2_mtlAuft PLAN'!$E$1</f>
        <v>21563.486606745366</v>
      </c>
      <c r="F122" s="83">
        <f>'landesw Umlage § 2 PLAN'!H122*'Umlage Gesamt § 2_mtlAuft PLAN'!$F$1</f>
        <v>1031.3044669886813</v>
      </c>
      <c r="G122" s="83">
        <f>'landesw Umlage § 2 PLAN'!I122*'Umlage Gesamt § 2_mtlAuft PLAN'!$G$1</f>
        <v>31628.319830446428</v>
      </c>
      <c r="H122" s="83">
        <f>'landesw Umlage § 2 PLAN'!J122*'Umlage Gesamt § 2_mtlAuft PLAN'!$H$1</f>
        <v>5377.6792623518568</v>
      </c>
      <c r="I122" s="83">
        <f>'landesw Umlage § 2 PLAN'!K122*'Umlage Gesamt § 2_mtlAuft PLAN'!$I$1</f>
        <v>8899.0166346937276</v>
      </c>
      <c r="J122" s="83">
        <f>'landesw Umlage § 2 PLAN'!L122*'Umlage Gesamt § 2_mtlAuft PLAN'!$J$1</f>
        <v>153.89034529939556</v>
      </c>
      <c r="K122" s="83">
        <f>'landesw Umlage § 2 PLAN'!M122*'Umlage Gesamt § 2_mtlAuft PLAN'!$K$1</f>
        <v>98.422893424084791</v>
      </c>
      <c r="M122" s="83">
        <f>'bezirksw Umlage § 2 PLAN'!F122*'Umlage Gesamt § 2_mtlAuft PLAN'!$M$1</f>
        <v>2174.2380241411038</v>
      </c>
      <c r="N122" s="83">
        <f>'bezirksw Umlage § 2 PLAN'!G122*'Umlage Gesamt § 2_mtlAuft PLAN'!$N$1</f>
        <v>187720.48955558741</v>
      </c>
      <c r="O122" s="83">
        <f>'bezirksw Umlage § 2 PLAN'!H122*'Umlage Gesamt § 2_mtlAuft PLAN'!$O$1</f>
        <v>7221.6978704265821</v>
      </c>
      <c r="P122" s="83">
        <f>'bezirksw Umlage § 2 PLAN'!I122*'Umlage Gesamt § 2_mtlAuft PLAN'!$P$1</f>
        <v>235336.00540737718</v>
      </c>
      <c r="Q122" s="83">
        <f>'bezirksw Umlage § 2 PLAN'!J122*'Umlage Gesamt § 2_mtlAuft PLAN'!$Q$1</f>
        <v>15173.142854529342</v>
      </c>
      <c r="R122" s="83">
        <f>'bezirksw Umlage § 2 PLAN'!K122*'Umlage Gesamt § 2_mtlAuft PLAN'!$R$1</f>
        <v>42970.823243414605</v>
      </c>
      <c r="S122" s="83">
        <f>'bezirksw Umlage § 2 PLAN'!L122*'Umlage Gesamt § 2_mtlAuft PLAN'!$S$1</f>
        <v>841.78122098141034</v>
      </c>
      <c r="T122" s="83">
        <f>'bezirksw Umlage § 2 PLAN'!M122*'Umlage Gesamt § 2_mtlAuft PLAN'!$T$1</f>
        <v>941.37019099389158</v>
      </c>
      <c r="V122" s="83">
        <f t="shared" si="27"/>
        <v>2454.8232390006524</v>
      </c>
      <c r="W122" s="76">
        <f t="shared" si="28"/>
        <v>204.57</v>
      </c>
      <c r="X122" s="83">
        <f t="shared" si="20"/>
        <v>209283.97616233278</v>
      </c>
      <c r="Y122" s="76">
        <f t="shared" si="32"/>
        <v>17440.330000000002</v>
      </c>
      <c r="Z122" s="83">
        <f t="shared" si="21"/>
        <v>8253.0023374152624</v>
      </c>
      <c r="AA122" s="76">
        <f t="shared" si="33"/>
        <v>687.75</v>
      </c>
      <c r="AB122" s="83">
        <f t="shared" si="22"/>
        <v>266964.32523782359</v>
      </c>
      <c r="AC122" s="76">
        <f t="shared" si="34"/>
        <v>22247.03</v>
      </c>
      <c r="AD122" s="83">
        <f t="shared" si="23"/>
        <v>20550.822116881198</v>
      </c>
      <c r="AE122" s="76">
        <f t="shared" si="35"/>
        <v>1712.57</v>
      </c>
      <c r="AF122" s="83">
        <f t="shared" si="24"/>
        <v>51869.839878108331</v>
      </c>
      <c r="AG122" s="76">
        <f t="shared" si="36"/>
        <v>4322.49</v>
      </c>
      <c r="AH122" s="83">
        <f t="shared" si="25"/>
        <v>995.67156628080591</v>
      </c>
      <c r="AI122" s="76">
        <f t="shared" si="29"/>
        <v>82.97</v>
      </c>
      <c r="AJ122" s="83">
        <f t="shared" si="26"/>
        <v>1039.7930844179764</v>
      </c>
      <c r="AK122" s="76">
        <f t="shared" si="30"/>
        <v>86.65</v>
      </c>
      <c r="AM122" s="83">
        <f t="shared" si="37"/>
        <v>561412.25362226053</v>
      </c>
      <c r="AN122" s="83">
        <f t="shared" si="31"/>
        <v>46784.35</v>
      </c>
    </row>
    <row r="123" spans="1:40" x14ac:dyDescent="0.25">
      <c r="A123" s="82">
        <v>61262</v>
      </c>
      <c r="B123" s="82" t="s">
        <v>124</v>
      </c>
      <c r="C123" s="82" t="s">
        <v>102</v>
      </c>
      <c r="D123" s="83">
        <f>'landesw Umlage § 2 PLAN'!F123*'Umlage Gesamt § 2_mtlAuft PLAN'!$D$1</f>
        <v>272.33799505697152</v>
      </c>
      <c r="E123" s="83">
        <f>'landesw Umlage § 2 PLAN'!G123*'Umlage Gesamt § 2_mtlAuft PLAN'!$E$1</f>
        <v>20929.672690909571</v>
      </c>
      <c r="F123" s="83">
        <f>'landesw Umlage § 2 PLAN'!H123*'Umlage Gesamt § 2_mtlAuft PLAN'!$F$1</f>
        <v>1000.9914135125997</v>
      </c>
      <c r="G123" s="83">
        <f>'landesw Umlage § 2 PLAN'!I123*'Umlage Gesamt § 2_mtlAuft PLAN'!$G$1</f>
        <v>30698.671039940938</v>
      </c>
      <c r="H123" s="83">
        <f>'landesw Umlage § 2 PLAN'!J123*'Umlage Gesamt § 2_mtlAuft PLAN'!$H$1</f>
        <v>5219.6135462856082</v>
      </c>
      <c r="I123" s="83">
        <f>'landesw Umlage § 2 PLAN'!K123*'Umlage Gesamt § 2_mtlAuft PLAN'!$I$1</f>
        <v>8637.4485180349529</v>
      </c>
      <c r="J123" s="83">
        <f>'landesw Umlage § 2 PLAN'!L123*'Umlage Gesamt § 2_mtlAuft PLAN'!$J$1</f>
        <v>149.36705812685543</v>
      </c>
      <c r="K123" s="83">
        <f>'landesw Umlage § 2 PLAN'!M123*'Umlage Gesamt § 2_mtlAuft PLAN'!$K$1</f>
        <v>95.529956830542716</v>
      </c>
      <c r="M123" s="83">
        <f>'bezirksw Umlage § 2 PLAN'!F123*'Umlage Gesamt § 2_mtlAuft PLAN'!$M$1</f>
        <v>2110.3308118626928</v>
      </c>
      <c r="N123" s="83">
        <f>'bezirksw Umlage § 2 PLAN'!G123*'Umlage Gesamt § 2_mtlAuft PLAN'!$N$1</f>
        <v>182202.83553526679</v>
      </c>
      <c r="O123" s="83">
        <f>'bezirksw Umlage § 2 PLAN'!H123*'Umlage Gesamt § 2_mtlAuft PLAN'!$O$1</f>
        <v>7009.4310561718657</v>
      </c>
      <c r="P123" s="83">
        <f>'bezirksw Umlage § 2 PLAN'!I123*'Umlage Gesamt § 2_mtlAuft PLAN'!$P$1</f>
        <v>228418.79216423939</v>
      </c>
      <c r="Q123" s="83">
        <f>'bezirksw Umlage § 2 PLAN'!J123*'Umlage Gesamt § 2_mtlAuft PLAN'!$Q$1</f>
        <v>14727.159824811097</v>
      </c>
      <c r="R123" s="83">
        <f>'bezirksw Umlage § 2 PLAN'!K123*'Umlage Gesamt § 2_mtlAuft PLAN'!$R$1</f>
        <v>41707.785115894134</v>
      </c>
      <c r="S123" s="83">
        <f>'bezirksw Umlage § 2 PLAN'!L123*'Umlage Gesamt § 2_mtlAuft PLAN'!$S$1</f>
        <v>817.03880980842473</v>
      </c>
      <c r="T123" s="83">
        <f>'bezirksw Umlage § 2 PLAN'!M123*'Umlage Gesamt § 2_mtlAuft PLAN'!$T$1</f>
        <v>913.70056882721065</v>
      </c>
      <c r="V123" s="83">
        <f t="shared" si="27"/>
        <v>2382.6688069196643</v>
      </c>
      <c r="W123" s="76">
        <f t="shared" si="28"/>
        <v>198.56</v>
      </c>
      <c r="X123" s="83">
        <f t="shared" si="20"/>
        <v>203132.50822617635</v>
      </c>
      <c r="Y123" s="76">
        <f t="shared" si="32"/>
        <v>16927.71</v>
      </c>
      <c r="Z123" s="83">
        <f t="shared" si="21"/>
        <v>8010.4224696844658</v>
      </c>
      <c r="AA123" s="76">
        <f t="shared" si="33"/>
        <v>667.54</v>
      </c>
      <c r="AB123" s="83">
        <f t="shared" si="22"/>
        <v>259117.46320418033</v>
      </c>
      <c r="AC123" s="76">
        <f t="shared" si="34"/>
        <v>21593.119999999999</v>
      </c>
      <c r="AD123" s="83">
        <f t="shared" si="23"/>
        <v>19946.773371096704</v>
      </c>
      <c r="AE123" s="76">
        <f t="shared" si="35"/>
        <v>1662.23</v>
      </c>
      <c r="AF123" s="83">
        <f t="shared" si="24"/>
        <v>50345.233633929085</v>
      </c>
      <c r="AG123" s="76">
        <f t="shared" si="36"/>
        <v>4195.4399999999996</v>
      </c>
      <c r="AH123" s="83">
        <f t="shared" si="25"/>
        <v>966.40586793528018</v>
      </c>
      <c r="AI123" s="76">
        <f t="shared" si="29"/>
        <v>80.53</v>
      </c>
      <c r="AJ123" s="83">
        <f t="shared" si="26"/>
        <v>1009.2305256577533</v>
      </c>
      <c r="AK123" s="76">
        <f t="shared" si="30"/>
        <v>84.1</v>
      </c>
      <c r="AM123" s="83">
        <f t="shared" si="37"/>
        <v>544910.70610557962</v>
      </c>
      <c r="AN123" s="83">
        <f t="shared" si="31"/>
        <v>45409.23</v>
      </c>
    </row>
    <row r="124" spans="1:40" x14ac:dyDescent="0.25">
      <c r="A124" s="82">
        <v>61263</v>
      </c>
      <c r="B124" s="82" t="s">
        <v>125</v>
      </c>
      <c r="C124" s="82" t="s">
        <v>102</v>
      </c>
      <c r="D124" s="83">
        <f>'landesw Umlage § 2 PLAN'!F124*'Umlage Gesamt § 2_mtlAuft PLAN'!$D$1</f>
        <v>895.40248399634822</v>
      </c>
      <c r="E124" s="83">
        <f>'landesw Umlage § 2 PLAN'!G124*'Umlage Gesamt § 2_mtlAuft PLAN'!$E$1</f>
        <v>68813.317483484308</v>
      </c>
      <c r="F124" s="83">
        <f>'landesw Umlage § 2 PLAN'!H124*'Umlage Gesamt § 2_mtlAuft PLAN'!$F$1</f>
        <v>3291.0949422635604</v>
      </c>
      <c r="G124" s="83">
        <f>'landesw Umlage § 2 PLAN'!I124*'Umlage Gesamt § 2_mtlAuft PLAN'!$G$1</f>
        <v>100932.17547114428</v>
      </c>
      <c r="H124" s="83">
        <f>'landesw Umlage § 2 PLAN'!J124*'Umlage Gesamt § 2_mtlAuft PLAN'!$H$1</f>
        <v>17161.229867567396</v>
      </c>
      <c r="I124" s="83">
        <f>'landesw Umlage § 2 PLAN'!K124*'Umlage Gesamt § 2_mtlAuft PLAN'!$I$1</f>
        <v>28398.508466735122</v>
      </c>
      <c r="J124" s="83">
        <f>'landesw Umlage § 2 PLAN'!L124*'Umlage Gesamt § 2_mtlAuft PLAN'!$J$1</f>
        <v>491.09429202500701</v>
      </c>
      <c r="K124" s="83">
        <f>'landesw Umlage § 2 PLAN'!M124*'Umlage Gesamt § 2_mtlAuft PLAN'!$K$1</f>
        <v>314.08676789383668</v>
      </c>
      <c r="M124" s="83">
        <f>'bezirksw Umlage § 2 PLAN'!F124*'Umlage Gesamt § 2_mtlAuft PLAN'!$M$1</f>
        <v>6938.4202178641763</v>
      </c>
      <c r="N124" s="83">
        <f>'bezirksw Umlage § 2 PLAN'!G124*'Umlage Gesamt § 2_mtlAuft PLAN'!$N$1</f>
        <v>599052.92133522173</v>
      </c>
      <c r="O124" s="83">
        <f>'bezirksw Umlage § 2 PLAN'!H124*'Umlage Gesamt § 2_mtlAuft PLAN'!$O$1</f>
        <v>23045.855124932081</v>
      </c>
      <c r="P124" s="83">
        <f>'bezirksw Umlage § 2 PLAN'!I124*'Umlage Gesamt § 2_mtlAuft PLAN'!$P$1</f>
        <v>751003.37671399745</v>
      </c>
      <c r="Q124" s="83">
        <f>'bezirksw Umlage § 2 PLAN'!J124*'Umlage Gesamt § 2_mtlAuft PLAN'!$Q$1</f>
        <v>48420.476498655611</v>
      </c>
      <c r="R124" s="83">
        <f>'bezirksw Umlage § 2 PLAN'!K124*'Umlage Gesamt § 2_mtlAuft PLAN'!$R$1</f>
        <v>137128.32976884153</v>
      </c>
      <c r="S124" s="83">
        <f>'bezirksw Umlage § 2 PLAN'!L124*'Umlage Gesamt § 2_mtlAuft PLAN'!$S$1</f>
        <v>2686.2890713095007</v>
      </c>
      <c r="T124" s="83">
        <f>'bezirksw Umlage § 2 PLAN'!M124*'Umlage Gesamt § 2_mtlAuft PLAN'!$T$1</f>
        <v>3004.097018433336</v>
      </c>
      <c r="V124" s="83">
        <f t="shared" si="27"/>
        <v>7833.8227018605248</v>
      </c>
      <c r="W124" s="76">
        <f t="shared" si="28"/>
        <v>652.82000000000005</v>
      </c>
      <c r="X124" s="83">
        <f t="shared" si="20"/>
        <v>667866.23881870601</v>
      </c>
      <c r="Y124" s="76">
        <f t="shared" si="32"/>
        <v>55655.519999999997</v>
      </c>
      <c r="Z124" s="83">
        <f t="shared" si="21"/>
        <v>26336.950067195641</v>
      </c>
      <c r="AA124" s="76">
        <f t="shared" si="33"/>
        <v>2194.75</v>
      </c>
      <c r="AB124" s="83">
        <f t="shared" si="22"/>
        <v>851935.55218514171</v>
      </c>
      <c r="AC124" s="76">
        <f t="shared" si="34"/>
        <v>70994.63</v>
      </c>
      <c r="AD124" s="83">
        <f t="shared" si="23"/>
        <v>65581.706366223007</v>
      </c>
      <c r="AE124" s="76">
        <f t="shared" si="35"/>
        <v>5465.14</v>
      </c>
      <c r="AF124" s="83">
        <f t="shared" si="24"/>
        <v>165526.83823557667</v>
      </c>
      <c r="AG124" s="76">
        <f t="shared" si="36"/>
        <v>13793.9</v>
      </c>
      <c r="AH124" s="83">
        <f t="shared" si="25"/>
        <v>3177.3833633345075</v>
      </c>
      <c r="AI124" s="76">
        <f t="shared" si="29"/>
        <v>264.77999999999997</v>
      </c>
      <c r="AJ124" s="83">
        <f t="shared" si="26"/>
        <v>3318.1837863271726</v>
      </c>
      <c r="AK124" s="76">
        <f t="shared" si="30"/>
        <v>276.52</v>
      </c>
      <c r="AM124" s="83">
        <f t="shared" si="37"/>
        <v>1791576.6755243654</v>
      </c>
      <c r="AN124" s="83">
        <f t="shared" si="31"/>
        <v>149298.06</v>
      </c>
    </row>
    <row r="125" spans="1:40" x14ac:dyDescent="0.25">
      <c r="A125" s="82">
        <v>61264</v>
      </c>
      <c r="B125" s="82" t="s">
        <v>126</v>
      </c>
      <c r="C125" s="82" t="s">
        <v>102</v>
      </c>
      <c r="D125" s="83">
        <f>'landesw Umlage § 2 PLAN'!F125*'Umlage Gesamt § 2_mtlAuft PLAN'!$D$1</f>
        <v>291.29737433464697</v>
      </c>
      <c r="E125" s="83">
        <f>'landesw Umlage § 2 PLAN'!G125*'Umlage Gesamt § 2_mtlAuft PLAN'!$E$1</f>
        <v>22386.735641753243</v>
      </c>
      <c r="F125" s="83">
        <f>'landesw Umlage § 2 PLAN'!H125*'Umlage Gesamt § 2_mtlAuft PLAN'!$F$1</f>
        <v>1070.6775249143955</v>
      </c>
      <c r="G125" s="83">
        <f>'landesw Umlage § 2 PLAN'!I125*'Umlage Gesamt § 2_mtlAuft PLAN'!$G$1</f>
        <v>32835.823248339453</v>
      </c>
      <c r="H125" s="83">
        <f>'landesw Umlage § 2 PLAN'!J125*'Umlage Gesamt § 2_mtlAuft PLAN'!$H$1</f>
        <v>5582.9878631385291</v>
      </c>
      <c r="I125" s="83">
        <f>'landesw Umlage § 2 PLAN'!K125*'Umlage Gesamt § 2_mtlAuft PLAN'!$I$1</f>
        <v>9238.7625668167348</v>
      </c>
      <c r="J125" s="83">
        <f>'landesw Umlage § 2 PLAN'!L125*'Umlage Gesamt § 2_mtlAuft PLAN'!$J$1</f>
        <v>159.76555836559453</v>
      </c>
      <c r="K125" s="83">
        <f>'landesw Umlage § 2 PLAN'!M125*'Umlage Gesamt § 2_mtlAuft PLAN'!$K$1</f>
        <v>102.18047463123126</v>
      </c>
      <c r="M125" s="83">
        <f>'bezirksw Umlage § 2 PLAN'!F125*'Umlage Gesamt § 2_mtlAuft PLAN'!$M$1</f>
        <v>2257.2459063029655</v>
      </c>
      <c r="N125" s="83">
        <f>'bezirksw Umlage § 2 PLAN'!G125*'Umlage Gesamt § 2_mtlAuft PLAN'!$N$1</f>
        <v>194887.26711323438</v>
      </c>
      <c r="O125" s="83">
        <f>'bezirksw Umlage § 2 PLAN'!H125*'Umlage Gesamt § 2_mtlAuft PLAN'!$O$1</f>
        <v>7497.407263409782</v>
      </c>
      <c r="P125" s="83">
        <f>'bezirksw Umlage § 2 PLAN'!I125*'Umlage Gesamt § 2_mtlAuft PLAN'!$P$1</f>
        <v>244320.64425022679</v>
      </c>
      <c r="Q125" s="83">
        <f>'bezirksw Umlage § 2 PLAN'!J125*'Umlage Gesamt § 2_mtlAuft PLAN'!$Q$1</f>
        <v>15752.421866352992</v>
      </c>
      <c r="R125" s="83">
        <f>'bezirksw Umlage § 2 PLAN'!K125*'Umlage Gesamt § 2_mtlAuft PLAN'!$R$1</f>
        <v>44611.359832593516</v>
      </c>
      <c r="S125" s="83">
        <f>'bezirksw Umlage § 2 PLAN'!L125*'Umlage Gesamt § 2_mtlAuft PLAN'!$S$1</f>
        <v>873.91867586052626</v>
      </c>
      <c r="T125" s="83">
        <f>'bezirksw Umlage § 2 PLAN'!M125*'Umlage Gesamt § 2_mtlAuft PLAN'!$T$1</f>
        <v>977.30974545715162</v>
      </c>
      <c r="V125" s="83">
        <f t="shared" si="27"/>
        <v>2548.5432806376125</v>
      </c>
      <c r="W125" s="76">
        <f t="shared" si="28"/>
        <v>212.38</v>
      </c>
      <c r="X125" s="83">
        <f t="shared" si="20"/>
        <v>217274.00275498762</v>
      </c>
      <c r="Y125" s="76">
        <f t="shared" si="32"/>
        <v>18106.169999999998</v>
      </c>
      <c r="Z125" s="83">
        <f t="shared" si="21"/>
        <v>8568.0847883241768</v>
      </c>
      <c r="AA125" s="76">
        <f t="shared" si="33"/>
        <v>714.01</v>
      </c>
      <c r="AB125" s="83">
        <f t="shared" si="22"/>
        <v>277156.46749856626</v>
      </c>
      <c r="AC125" s="76">
        <f t="shared" si="34"/>
        <v>23096.37</v>
      </c>
      <c r="AD125" s="83">
        <f t="shared" si="23"/>
        <v>21335.409729491519</v>
      </c>
      <c r="AE125" s="76">
        <f t="shared" si="35"/>
        <v>1777.95</v>
      </c>
      <c r="AF125" s="83">
        <f t="shared" si="24"/>
        <v>53850.122399410247</v>
      </c>
      <c r="AG125" s="76">
        <f t="shared" si="36"/>
        <v>4487.51</v>
      </c>
      <c r="AH125" s="83">
        <f t="shared" si="25"/>
        <v>1033.6842342261207</v>
      </c>
      <c r="AI125" s="76">
        <f t="shared" si="29"/>
        <v>86.14</v>
      </c>
      <c r="AJ125" s="83">
        <f t="shared" si="26"/>
        <v>1079.4902200883828</v>
      </c>
      <c r="AK125" s="76">
        <f t="shared" si="30"/>
        <v>89.96</v>
      </c>
      <c r="AM125" s="83">
        <f t="shared" si="37"/>
        <v>582845.80490573193</v>
      </c>
      <c r="AN125" s="83">
        <f t="shared" si="31"/>
        <v>48570.48</v>
      </c>
    </row>
    <row r="126" spans="1:40" x14ac:dyDescent="0.25">
      <c r="A126" s="82">
        <v>61265</v>
      </c>
      <c r="B126" s="82" t="s">
        <v>127</v>
      </c>
      <c r="C126" s="82" t="s">
        <v>102</v>
      </c>
      <c r="D126" s="83">
        <f>'landesw Umlage § 2 PLAN'!F126*'Umlage Gesamt § 2_mtlAuft PLAN'!$D$1</f>
        <v>1485.3937598755213</v>
      </c>
      <c r="E126" s="83">
        <f>'landesw Umlage § 2 PLAN'!G126*'Umlage Gesamt § 2_mtlAuft PLAN'!$E$1</f>
        <v>114155.22540220871</v>
      </c>
      <c r="F126" s="83">
        <f>'landesw Umlage § 2 PLAN'!H126*'Umlage Gesamt § 2_mtlAuft PLAN'!$F$1</f>
        <v>5459.6362839843532</v>
      </c>
      <c r="G126" s="83">
        <f>'landesw Umlage § 2 PLAN'!I126*'Umlage Gesamt § 2_mtlAuft PLAN'!$G$1</f>
        <v>167437.57840201649</v>
      </c>
      <c r="H126" s="83">
        <f>'landesw Umlage § 2 PLAN'!J126*'Umlage Gesamt § 2_mtlAuft PLAN'!$H$1</f>
        <v>28468.966987116364</v>
      </c>
      <c r="I126" s="83">
        <f>'landesw Umlage § 2 PLAN'!K126*'Umlage Gesamt § 2_mtlAuft PLAN'!$I$1</f>
        <v>47110.621223642425</v>
      </c>
      <c r="J126" s="83">
        <f>'landesw Umlage § 2 PLAN'!L126*'Umlage Gesamt § 2_mtlAuft PLAN'!$J$1</f>
        <v>814.68212331585119</v>
      </c>
      <c r="K126" s="83">
        <f>'landesw Umlage § 2 PLAN'!M126*'Umlage Gesamt § 2_mtlAuft PLAN'!$K$1</f>
        <v>521.04225019201419</v>
      </c>
      <c r="M126" s="83">
        <f>'bezirksw Umlage § 2 PLAN'!F126*'Umlage Gesamt § 2_mtlAuft PLAN'!$M$1</f>
        <v>11510.227276800402</v>
      </c>
      <c r="N126" s="83">
        <f>'bezirksw Umlage § 2 PLAN'!G126*'Umlage Gesamt § 2_mtlAuft PLAN'!$N$1</f>
        <v>993775.9690090036</v>
      </c>
      <c r="O126" s="83">
        <f>'bezirksw Umlage § 2 PLAN'!H126*'Umlage Gesamt § 2_mtlAuft PLAN'!$O$1</f>
        <v>38231.041353364199</v>
      </c>
      <c r="P126" s="83">
        <f>'bezirksw Umlage § 2 PLAN'!I126*'Umlage Gesamt § 2_mtlAuft PLAN'!$P$1</f>
        <v>1245848.374730404</v>
      </c>
      <c r="Q126" s="83">
        <f>'bezirksw Umlage § 2 PLAN'!J126*'Umlage Gesamt § 2_mtlAuft PLAN'!$Q$1</f>
        <v>80325.300551205204</v>
      </c>
      <c r="R126" s="83">
        <f>'bezirksw Umlage § 2 PLAN'!K126*'Umlage Gesamt § 2_mtlAuft PLAN'!$R$1</f>
        <v>227483.80642377201</v>
      </c>
      <c r="S126" s="83">
        <f>'bezirksw Umlage § 2 PLAN'!L126*'Umlage Gesamt § 2_mtlAuft PLAN'!$S$1</f>
        <v>4456.3166788815997</v>
      </c>
      <c r="T126" s="83">
        <f>'bezirksw Umlage § 2 PLAN'!M126*'Umlage Gesamt § 2_mtlAuft PLAN'!$T$1</f>
        <v>4983.5320372639644</v>
      </c>
      <c r="V126" s="83">
        <f t="shared" si="27"/>
        <v>12995.621036675924</v>
      </c>
      <c r="W126" s="76">
        <f t="shared" si="28"/>
        <v>1082.97</v>
      </c>
      <c r="X126" s="83">
        <f t="shared" si="20"/>
        <v>1107931.1944112123</v>
      </c>
      <c r="Y126" s="76">
        <f t="shared" si="32"/>
        <v>92327.6</v>
      </c>
      <c r="Z126" s="83">
        <f t="shared" si="21"/>
        <v>43690.677637348548</v>
      </c>
      <c r="AA126" s="76">
        <f t="shared" si="33"/>
        <v>3640.89</v>
      </c>
      <c r="AB126" s="83">
        <f t="shared" si="22"/>
        <v>1413285.9531324205</v>
      </c>
      <c r="AC126" s="76">
        <f t="shared" si="34"/>
        <v>117773.83</v>
      </c>
      <c r="AD126" s="83">
        <f t="shared" si="23"/>
        <v>108794.26753832157</v>
      </c>
      <c r="AE126" s="76">
        <f t="shared" si="35"/>
        <v>9066.19</v>
      </c>
      <c r="AF126" s="83">
        <f t="shared" si="24"/>
        <v>274594.42764741444</v>
      </c>
      <c r="AG126" s="76">
        <f t="shared" si="36"/>
        <v>22882.87</v>
      </c>
      <c r="AH126" s="83">
        <f t="shared" si="25"/>
        <v>5270.9988021974514</v>
      </c>
      <c r="AI126" s="76">
        <f t="shared" si="29"/>
        <v>439.25</v>
      </c>
      <c r="AJ126" s="83">
        <f t="shared" si="26"/>
        <v>5504.5742874559783</v>
      </c>
      <c r="AK126" s="76">
        <f t="shared" si="30"/>
        <v>458.71</v>
      </c>
      <c r="AM126" s="83">
        <f t="shared" si="37"/>
        <v>2972067.7144930474</v>
      </c>
      <c r="AN126" s="83">
        <f t="shared" si="31"/>
        <v>247672.31</v>
      </c>
    </row>
    <row r="127" spans="1:40" x14ac:dyDescent="0.25">
      <c r="A127" s="82">
        <v>61266</v>
      </c>
      <c r="B127" s="82" t="s">
        <v>128</v>
      </c>
      <c r="C127" s="82" t="s">
        <v>102</v>
      </c>
      <c r="D127" s="83">
        <f>'landesw Umlage § 2 PLAN'!F127*'Umlage Gesamt § 2_mtlAuft PLAN'!$D$1</f>
        <v>198.20343885628495</v>
      </c>
      <c r="E127" s="83">
        <f>'landesw Umlage § 2 PLAN'!G127*'Umlage Gesamt § 2_mtlAuft PLAN'!$E$1</f>
        <v>15232.296546087682</v>
      </c>
      <c r="F127" s="83">
        <f>'landesw Umlage § 2 PLAN'!H127*'Umlage Gesamt § 2_mtlAuft PLAN'!$F$1</f>
        <v>728.50628272528286</v>
      </c>
      <c r="G127" s="83">
        <f>'landesw Umlage § 2 PLAN'!I127*'Umlage Gesamt § 2_mtlAuft PLAN'!$G$1</f>
        <v>22342.024538886981</v>
      </c>
      <c r="H127" s="83">
        <f>'landesw Umlage § 2 PLAN'!J127*'Umlage Gesamt § 2_mtlAuft PLAN'!$H$1</f>
        <v>3798.7551247053693</v>
      </c>
      <c r="I127" s="83">
        <f>'landesw Umlage § 2 PLAN'!K127*'Umlage Gesamt § 2_mtlAuft PLAN'!$I$1</f>
        <v>6286.2032852247266</v>
      </c>
      <c r="J127" s="83">
        <f>'landesw Umlage § 2 PLAN'!L127*'Umlage Gesamt § 2_mtlAuft PLAN'!$J$1</f>
        <v>108.70706662284175</v>
      </c>
      <c r="K127" s="83">
        <f>'landesw Umlage § 2 PLAN'!M127*'Umlage Gesamt § 2_mtlAuft PLAN'!$K$1</f>
        <v>69.525245471697957</v>
      </c>
      <c r="M127" s="83">
        <f>'bezirksw Umlage § 2 PLAN'!F127*'Umlage Gesamt § 2_mtlAuft PLAN'!$M$1</f>
        <v>1535.8665761935299</v>
      </c>
      <c r="N127" s="83">
        <f>'bezirksw Umlage § 2 PLAN'!G127*'Umlage Gesamt § 2_mtlAuft PLAN'!$N$1</f>
        <v>132604.44457961625</v>
      </c>
      <c r="O127" s="83">
        <f>'bezirksw Umlage § 2 PLAN'!H127*'Umlage Gesamt § 2_mtlAuft PLAN'!$O$1</f>
        <v>5101.3570084801167</v>
      </c>
      <c r="P127" s="83">
        <f>'bezirksw Umlage § 2 PLAN'!I127*'Umlage Gesamt § 2_mtlAuft PLAN'!$P$1</f>
        <v>166239.71288648265</v>
      </c>
      <c r="Q127" s="83">
        <f>'bezirksw Umlage § 2 PLAN'!J127*'Umlage Gesamt § 2_mtlAuft PLAN'!$Q$1</f>
        <v>10718.202288494667</v>
      </c>
      <c r="R127" s="83">
        <f>'bezirksw Umlage § 2 PLAN'!K127*'Umlage Gesamt § 2_mtlAuft PLAN'!$R$1</f>
        <v>30354.289842369828</v>
      </c>
      <c r="S127" s="83">
        <f>'bezirksw Umlage § 2 PLAN'!L127*'Umlage Gesamt § 2_mtlAuft PLAN'!$S$1</f>
        <v>594.62838356138684</v>
      </c>
      <c r="T127" s="83">
        <f>'bezirksw Umlage § 2 PLAN'!M127*'Umlage Gesamt § 2_mtlAuft PLAN'!$T$1</f>
        <v>664.97733740241438</v>
      </c>
      <c r="V127" s="83">
        <f t="shared" si="27"/>
        <v>1734.0700150498149</v>
      </c>
      <c r="W127" s="76">
        <f t="shared" si="28"/>
        <v>144.51</v>
      </c>
      <c r="X127" s="83">
        <f t="shared" si="20"/>
        <v>147836.74112570393</v>
      </c>
      <c r="Y127" s="76">
        <f t="shared" si="32"/>
        <v>12319.73</v>
      </c>
      <c r="Z127" s="83">
        <f t="shared" si="21"/>
        <v>5829.8632912053999</v>
      </c>
      <c r="AA127" s="76">
        <f t="shared" si="33"/>
        <v>485.82</v>
      </c>
      <c r="AB127" s="83">
        <f t="shared" si="22"/>
        <v>188581.73742536962</v>
      </c>
      <c r="AC127" s="76">
        <f t="shared" si="34"/>
        <v>15715.14</v>
      </c>
      <c r="AD127" s="83">
        <f t="shared" si="23"/>
        <v>14516.957413200036</v>
      </c>
      <c r="AE127" s="76">
        <f t="shared" si="35"/>
        <v>1209.75</v>
      </c>
      <c r="AF127" s="83">
        <f t="shared" si="24"/>
        <v>36640.493127594556</v>
      </c>
      <c r="AG127" s="76">
        <f t="shared" si="36"/>
        <v>3053.37</v>
      </c>
      <c r="AH127" s="83">
        <f t="shared" si="25"/>
        <v>703.33545018422865</v>
      </c>
      <c r="AI127" s="76">
        <f t="shared" si="29"/>
        <v>58.61</v>
      </c>
      <c r="AJ127" s="83">
        <f t="shared" si="26"/>
        <v>734.50258287411236</v>
      </c>
      <c r="AK127" s="76">
        <f t="shared" si="30"/>
        <v>61.21</v>
      </c>
      <c r="AM127" s="83">
        <f t="shared" si="37"/>
        <v>396577.7004311817</v>
      </c>
      <c r="AN127" s="83">
        <f t="shared" si="31"/>
        <v>33048.14</v>
      </c>
    </row>
    <row r="128" spans="1:40" x14ac:dyDescent="0.25">
      <c r="A128" s="82">
        <v>61267</v>
      </c>
      <c r="B128" s="82" t="s">
        <v>129</v>
      </c>
      <c r="C128" s="82" t="s">
        <v>102</v>
      </c>
      <c r="D128" s="83">
        <f>'landesw Umlage § 2 PLAN'!F128*'Umlage Gesamt § 2_mtlAuft PLAN'!$D$1</f>
        <v>486.4622659573032</v>
      </c>
      <c r="E128" s="83">
        <f>'landesw Umlage § 2 PLAN'!G128*'Umlage Gesamt § 2_mtlAuft PLAN'!$E$1</f>
        <v>37385.514279175943</v>
      </c>
      <c r="F128" s="83">
        <f>'landesw Umlage § 2 PLAN'!H128*'Umlage Gesamt § 2_mtlAuft PLAN'!$F$1</f>
        <v>1788.01548098082</v>
      </c>
      <c r="G128" s="83">
        <f>'landesw Umlage § 2 PLAN'!I128*'Umlage Gesamt § 2_mtlAuft PLAN'!$G$1</f>
        <v>54835.334573288077</v>
      </c>
      <c r="H128" s="83">
        <f>'landesw Umlage § 2 PLAN'!J128*'Umlage Gesamt § 2_mtlAuft PLAN'!$H$1</f>
        <v>9323.5063752905917</v>
      </c>
      <c r="I128" s="83">
        <f>'landesw Umlage § 2 PLAN'!K128*'Umlage Gesamt § 2_mtlAuft PLAN'!$I$1</f>
        <v>15428.595548314303</v>
      </c>
      <c r="J128" s="83">
        <f>'landesw Umlage § 2 PLAN'!L128*'Umlage Gesamt § 2_mtlAuft PLAN'!$J$1</f>
        <v>266.80609710946118</v>
      </c>
      <c r="K128" s="83">
        <f>'landesw Umlage § 2 PLAN'!M128*'Umlage Gesamt § 2_mtlAuft PLAN'!$K$1</f>
        <v>170.63986704046766</v>
      </c>
      <c r="M128" s="83">
        <f>'bezirksw Umlage § 2 PLAN'!F128*'Umlage Gesamt § 2_mtlAuft PLAN'!$M$1</f>
        <v>3769.5669619785622</v>
      </c>
      <c r="N128" s="83">
        <f>'bezirksw Umlage § 2 PLAN'!G128*'Umlage Gesamt § 2_mtlAuft PLAN'!$N$1</f>
        <v>325458.82633743342</v>
      </c>
      <c r="O128" s="83">
        <f>'bezirksw Umlage § 2 PLAN'!H128*'Umlage Gesamt § 2_mtlAuft PLAN'!$O$1</f>
        <v>12520.558190727457</v>
      </c>
      <c r="P128" s="83">
        <f>'bezirksw Umlage § 2 PLAN'!I128*'Umlage Gesamt § 2_mtlAuft PLAN'!$P$1</f>
        <v>408011.82809692464</v>
      </c>
      <c r="Q128" s="83">
        <f>'bezirksw Umlage § 2 PLAN'!J128*'Umlage Gesamt § 2_mtlAuft PLAN'!$Q$1</f>
        <v>26306.309327107498</v>
      </c>
      <c r="R128" s="83">
        <f>'bezirksw Umlage § 2 PLAN'!K128*'Umlage Gesamt § 2_mtlAuft PLAN'!$R$1</f>
        <v>74500.304855713388</v>
      </c>
      <c r="S128" s="83">
        <f>'bezirksw Umlage § 2 PLAN'!L128*'Umlage Gesamt § 2_mtlAuft PLAN'!$S$1</f>
        <v>1459.4311407459627</v>
      </c>
      <c r="T128" s="83">
        <f>'bezirksw Umlage § 2 PLAN'!M128*'Umlage Gesamt § 2_mtlAuft PLAN'!$T$1</f>
        <v>1632.0926833039912</v>
      </c>
      <c r="V128" s="83">
        <f t="shared" si="27"/>
        <v>4256.0292279358655</v>
      </c>
      <c r="W128" s="76">
        <f t="shared" si="28"/>
        <v>354.67</v>
      </c>
      <c r="X128" s="83">
        <f t="shared" si="20"/>
        <v>362844.34061660938</v>
      </c>
      <c r="Y128" s="76">
        <f t="shared" si="32"/>
        <v>30237.03</v>
      </c>
      <c r="Z128" s="83">
        <f t="shared" si="21"/>
        <v>14308.573671708276</v>
      </c>
      <c r="AA128" s="76">
        <f t="shared" si="33"/>
        <v>1192.3800000000001</v>
      </c>
      <c r="AB128" s="83">
        <f t="shared" si="22"/>
        <v>462847.16267021274</v>
      </c>
      <c r="AC128" s="76">
        <f t="shared" si="34"/>
        <v>38570.6</v>
      </c>
      <c r="AD128" s="83">
        <f t="shared" si="23"/>
        <v>35629.815702398089</v>
      </c>
      <c r="AE128" s="76">
        <f t="shared" si="35"/>
        <v>2969.15</v>
      </c>
      <c r="AF128" s="83">
        <f t="shared" si="24"/>
        <v>89928.900404027692</v>
      </c>
      <c r="AG128" s="76">
        <f t="shared" si="36"/>
        <v>7494.08</v>
      </c>
      <c r="AH128" s="83">
        <f t="shared" si="25"/>
        <v>1726.2372378554239</v>
      </c>
      <c r="AI128" s="76">
        <f t="shared" si="29"/>
        <v>143.85</v>
      </c>
      <c r="AJ128" s="83">
        <f t="shared" si="26"/>
        <v>1802.7325503444588</v>
      </c>
      <c r="AK128" s="76">
        <f t="shared" si="30"/>
        <v>150.22999999999999</v>
      </c>
      <c r="AM128" s="83">
        <f t="shared" si="37"/>
        <v>973343.7920810919</v>
      </c>
      <c r="AN128" s="83">
        <f t="shared" si="31"/>
        <v>81111.98</v>
      </c>
    </row>
    <row r="129" spans="1:40" x14ac:dyDescent="0.25">
      <c r="A129" s="82">
        <v>61410</v>
      </c>
      <c r="B129" s="82" t="s">
        <v>130</v>
      </c>
      <c r="C129" s="82" t="s">
        <v>131</v>
      </c>
      <c r="D129" s="83">
        <f>'landesw Umlage § 2 PLAN'!F129*'Umlage Gesamt § 2_mtlAuft PLAN'!$D$1</f>
        <v>112.94820241821799</v>
      </c>
      <c r="E129" s="83">
        <f>'landesw Umlage § 2 PLAN'!G129*'Umlage Gesamt § 2_mtlAuft PLAN'!$E$1</f>
        <v>8680.275798995197</v>
      </c>
      <c r="F129" s="83">
        <f>'landesw Umlage § 2 PLAN'!H129*'Umlage Gesamt § 2_mtlAuft PLAN'!$F$1</f>
        <v>415.14655628079998</v>
      </c>
      <c r="G129" s="83">
        <f>'landesw Umlage § 2 PLAN'!I129*'Umlage Gesamt § 2_mtlAuft PLAN'!$G$1</f>
        <v>12731.825061222853</v>
      </c>
      <c r="H129" s="83">
        <f>'landesw Umlage § 2 PLAN'!J129*'Umlage Gesamt § 2_mtlAuft PLAN'!$H$1</f>
        <v>2164.7584181098559</v>
      </c>
      <c r="I129" s="83">
        <f>'landesw Umlage § 2 PLAN'!K129*'Umlage Gesamt § 2_mtlAuft PLAN'!$I$1</f>
        <v>3582.2555107959224</v>
      </c>
      <c r="J129" s="83">
        <f>'landesw Umlage § 2 PLAN'!L129*'Umlage Gesamt § 2_mtlAuft PLAN'!$J$1</f>
        <v>61.947803913282605</v>
      </c>
      <c r="K129" s="83">
        <f>'landesw Umlage § 2 PLAN'!M129*'Umlage Gesamt § 2_mtlAuft PLAN'!$K$1</f>
        <v>39.619653140365422</v>
      </c>
      <c r="M129" s="83">
        <f>'bezirksw Umlage § 2 PLAN'!F129*'Umlage Gesamt § 2_mtlAuft PLAN'!$M$1</f>
        <v>1059.633225584475</v>
      </c>
      <c r="N129" s="83">
        <f>'bezirksw Umlage § 2 PLAN'!G129*'Umlage Gesamt § 2_mtlAuft PLAN'!$N$1</f>
        <v>106401.51788704793</v>
      </c>
      <c r="O129" s="83">
        <f>'bezirksw Umlage § 2 PLAN'!H129*'Umlage Gesamt § 2_mtlAuft PLAN'!$O$1</f>
        <v>3270.654148984715</v>
      </c>
      <c r="P129" s="83">
        <f>'bezirksw Umlage § 2 PLAN'!I129*'Umlage Gesamt § 2_mtlAuft PLAN'!$P$1</f>
        <v>108259.65807880861</v>
      </c>
      <c r="Q129" s="83">
        <f>'bezirksw Umlage § 2 PLAN'!J129*'Umlage Gesamt § 2_mtlAuft PLAN'!$Q$1</f>
        <v>3469.9975182525723</v>
      </c>
      <c r="R129" s="83">
        <f>'bezirksw Umlage § 2 PLAN'!K129*'Umlage Gesamt § 2_mtlAuft PLAN'!$R$1</f>
        <v>19521.169581043123</v>
      </c>
      <c r="S129" s="83">
        <f>'bezirksw Umlage § 2 PLAN'!L129*'Umlage Gesamt § 2_mtlAuft PLAN'!$S$1</f>
        <v>192.82914341344778</v>
      </c>
      <c r="T129" s="83">
        <f>'bezirksw Umlage § 2 PLAN'!M129*'Umlage Gesamt § 2_mtlAuft PLAN'!$T$1</f>
        <v>340.23219054199683</v>
      </c>
      <c r="V129" s="83">
        <f t="shared" si="27"/>
        <v>1172.581428002693</v>
      </c>
      <c r="W129" s="76">
        <f t="shared" si="28"/>
        <v>97.72</v>
      </c>
      <c r="X129" s="83">
        <f t="shared" si="20"/>
        <v>115081.79368604312</v>
      </c>
      <c r="Y129" s="76">
        <f t="shared" si="32"/>
        <v>9590.15</v>
      </c>
      <c r="Z129" s="83">
        <f t="shared" si="21"/>
        <v>3685.8007052655148</v>
      </c>
      <c r="AA129" s="76">
        <f t="shared" si="33"/>
        <v>307.14999999999998</v>
      </c>
      <c r="AB129" s="83">
        <f t="shared" si="22"/>
        <v>120991.48314003147</v>
      </c>
      <c r="AC129" s="76">
        <f t="shared" si="34"/>
        <v>10082.620000000001</v>
      </c>
      <c r="AD129" s="83">
        <f t="shared" si="23"/>
        <v>5634.7559363624277</v>
      </c>
      <c r="AE129" s="76">
        <f t="shared" si="35"/>
        <v>469.56</v>
      </c>
      <c r="AF129" s="83">
        <f t="shared" si="24"/>
        <v>23103.425091839046</v>
      </c>
      <c r="AG129" s="76">
        <f t="shared" si="36"/>
        <v>1925.29</v>
      </c>
      <c r="AH129" s="83">
        <f t="shared" si="25"/>
        <v>254.77694732673038</v>
      </c>
      <c r="AI129" s="76">
        <f t="shared" si="29"/>
        <v>21.23</v>
      </c>
      <c r="AJ129" s="83">
        <f t="shared" si="26"/>
        <v>379.85184368236224</v>
      </c>
      <c r="AK129" s="76">
        <f t="shared" si="30"/>
        <v>31.65</v>
      </c>
      <c r="AM129" s="83">
        <f t="shared" si="37"/>
        <v>270304.46877855336</v>
      </c>
      <c r="AN129" s="83">
        <f t="shared" si="31"/>
        <v>22525.37</v>
      </c>
    </row>
    <row r="130" spans="1:40" x14ac:dyDescent="0.25">
      <c r="A130" s="82">
        <v>61413</v>
      </c>
      <c r="B130" s="82" t="s">
        <v>132</v>
      </c>
      <c r="C130" s="82" t="s">
        <v>131</v>
      </c>
      <c r="D130" s="83">
        <f>'landesw Umlage § 2 PLAN'!F130*'Umlage Gesamt § 2_mtlAuft PLAN'!$D$1</f>
        <v>89.799156192507141</v>
      </c>
      <c r="E130" s="83">
        <f>'landesw Umlage § 2 PLAN'!G130*'Umlage Gesamt § 2_mtlAuft PLAN'!$E$1</f>
        <v>6901.2292854541511</v>
      </c>
      <c r="F130" s="83">
        <f>'landesw Umlage § 2 PLAN'!H130*'Umlage Gesamt § 2_mtlAuft PLAN'!$F$1</f>
        <v>330.06112228509414</v>
      </c>
      <c r="G130" s="83">
        <f>'landesw Umlage § 2 PLAN'!I130*'Umlage Gesamt § 2_mtlAuft PLAN'!$G$1</f>
        <v>10122.402329654235</v>
      </c>
      <c r="H130" s="83">
        <f>'landesw Umlage § 2 PLAN'!J130*'Umlage Gesamt § 2_mtlAuft PLAN'!$H$1</f>
        <v>1721.0851978600142</v>
      </c>
      <c r="I130" s="83">
        <f>'landesw Umlage § 2 PLAN'!K130*'Umlage Gesamt § 2_mtlAuft PLAN'!$I$1</f>
        <v>2848.0623440497229</v>
      </c>
      <c r="J130" s="83">
        <f>'landesw Umlage § 2 PLAN'!L130*'Umlage Gesamt § 2_mtlAuft PLAN'!$J$1</f>
        <v>49.251430304254299</v>
      </c>
      <c r="K130" s="83">
        <f>'landesw Umlage § 2 PLAN'!M130*'Umlage Gesamt § 2_mtlAuft PLAN'!$K$1</f>
        <v>31.499495737621167</v>
      </c>
      <c r="M130" s="83">
        <f>'bezirksw Umlage § 2 PLAN'!F130*'Umlage Gesamt § 2_mtlAuft PLAN'!$M$1</f>
        <v>842.45846763190752</v>
      </c>
      <c r="N130" s="83">
        <f>'bezirksw Umlage § 2 PLAN'!G130*'Umlage Gesamt § 2_mtlAuft PLAN'!$N$1</f>
        <v>84594.232748211711</v>
      </c>
      <c r="O130" s="83">
        <f>'bezirksw Umlage § 2 PLAN'!H130*'Umlage Gesamt § 2_mtlAuft PLAN'!$O$1</f>
        <v>2600.3245424734382</v>
      </c>
      <c r="P130" s="83">
        <f>'bezirksw Umlage § 2 PLAN'!I130*'Umlage Gesamt § 2_mtlAuft PLAN'!$P$1</f>
        <v>86071.541972573279</v>
      </c>
      <c r="Q130" s="83">
        <f>'bezirksw Umlage § 2 PLAN'!J130*'Umlage Gesamt § 2_mtlAuft PLAN'!$Q$1</f>
        <v>2758.8119373107875</v>
      </c>
      <c r="R130" s="83">
        <f>'bezirksw Umlage § 2 PLAN'!K130*'Umlage Gesamt § 2_mtlAuft PLAN'!$R$1</f>
        <v>15520.251927318528</v>
      </c>
      <c r="S130" s="83">
        <f>'bezirksw Umlage § 2 PLAN'!L130*'Umlage Gesamt § 2_mtlAuft PLAN'!$S$1</f>
        <v>153.30827757431038</v>
      </c>
      <c r="T130" s="83">
        <f>'bezirksw Umlage § 2 PLAN'!M130*'Umlage Gesamt § 2_mtlAuft PLAN'!$T$1</f>
        <v>270.50066283544186</v>
      </c>
      <c r="V130" s="83">
        <f t="shared" si="27"/>
        <v>932.25762382441462</v>
      </c>
      <c r="W130" s="76">
        <f t="shared" si="28"/>
        <v>77.69</v>
      </c>
      <c r="X130" s="83">
        <f t="shared" si="20"/>
        <v>91495.462033665855</v>
      </c>
      <c r="Y130" s="76">
        <f t="shared" si="32"/>
        <v>7624.62</v>
      </c>
      <c r="Z130" s="83">
        <f t="shared" si="21"/>
        <v>2930.3856647585326</v>
      </c>
      <c r="AA130" s="76">
        <f t="shared" si="33"/>
        <v>244.2</v>
      </c>
      <c r="AB130" s="83">
        <f t="shared" si="22"/>
        <v>96193.944302227508</v>
      </c>
      <c r="AC130" s="76">
        <f t="shared" si="34"/>
        <v>8016.16</v>
      </c>
      <c r="AD130" s="83">
        <f t="shared" si="23"/>
        <v>4479.8971351708014</v>
      </c>
      <c r="AE130" s="76">
        <f t="shared" si="35"/>
        <v>373.32</v>
      </c>
      <c r="AF130" s="83">
        <f t="shared" si="24"/>
        <v>18368.31427136825</v>
      </c>
      <c r="AG130" s="76">
        <f t="shared" si="36"/>
        <v>1530.69</v>
      </c>
      <c r="AH130" s="83">
        <f t="shared" si="25"/>
        <v>202.55970787856467</v>
      </c>
      <c r="AI130" s="76">
        <f t="shared" si="29"/>
        <v>16.88</v>
      </c>
      <c r="AJ130" s="83">
        <f t="shared" si="26"/>
        <v>302.000158573063</v>
      </c>
      <c r="AK130" s="76">
        <f t="shared" si="30"/>
        <v>25.17</v>
      </c>
      <c r="AM130" s="83">
        <f t="shared" si="37"/>
        <v>214904.82089746697</v>
      </c>
      <c r="AN130" s="83">
        <f t="shared" si="31"/>
        <v>17908.740000000002</v>
      </c>
    </row>
    <row r="131" spans="1:40" x14ac:dyDescent="0.25">
      <c r="A131" s="82">
        <v>61425</v>
      </c>
      <c r="B131" s="82" t="s">
        <v>133</v>
      </c>
      <c r="C131" s="82" t="s">
        <v>131</v>
      </c>
      <c r="D131" s="83">
        <f>'landesw Umlage § 2 PLAN'!F131*'Umlage Gesamt § 2_mtlAuft PLAN'!$D$1</f>
        <v>271.61824357767807</v>
      </c>
      <c r="E131" s="83">
        <f>'landesw Umlage § 2 PLAN'!G131*'Umlage Gesamt § 2_mtlAuft PLAN'!$E$1</f>
        <v>20874.358474186858</v>
      </c>
      <c r="F131" s="83">
        <f>'landesw Umlage § 2 PLAN'!H131*'Umlage Gesamt § 2_mtlAuft PLAN'!$F$1</f>
        <v>998.3459322954634</v>
      </c>
      <c r="G131" s="83">
        <f>'landesw Umlage § 2 PLAN'!I131*'Umlage Gesamt § 2_mtlAuft PLAN'!$G$1</f>
        <v>30617.538717994015</v>
      </c>
      <c r="H131" s="83">
        <f>'landesw Umlage § 2 PLAN'!J131*'Umlage Gesamt § 2_mtlAuft PLAN'!$H$1</f>
        <v>5205.8188329533996</v>
      </c>
      <c r="I131" s="83">
        <f>'landesw Umlage § 2 PLAN'!K131*'Umlage Gesamt § 2_mtlAuft PLAN'!$I$1</f>
        <v>8614.6209417840655</v>
      </c>
      <c r="J131" s="83">
        <f>'landesw Umlage § 2 PLAN'!L131*'Umlage Gesamt § 2_mtlAuft PLAN'!$J$1</f>
        <v>148.97230174693118</v>
      </c>
      <c r="K131" s="83">
        <f>'landesw Umlage § 2 PLAN'!M131*'Umlage Gesamt § 2_mtlAuft PLAN'!$K$1</f>
        <v>95.27748442862449</v>
      </c>
      <c r="M131" s="83">
        <f>'bezirksw Umlage § 2 PLAN'!F131*'Umlage Gesamt § 2_mtlAuft PLAN'!$M$1</f>
        <v>2548.2097935839424</v>
      </c>
      <c r="N131" s="83">
        <f>'bezirksw Umlage § 2 PLAN'!G131*'Umlage Gesamt § 2_mtlAuft PLAN'!$N$1</f>
        <v>255874.75306129645</v>
      </c>
      <c r="O131" s="83">
        <f>'bezirksw Umlage § 2 PLAN'!H131*'Umlage Gesamt § 2_mtlAuft PLAN'!$O$1</f>
        <v>7865.2808657181786</v>
      </c>
      <c r="P131" s="83">
        <f>'bezirksw Umlage § 2 PLAN'!I131*'Umlage Gesamt § 2_mtlAuft PLAN'!$P$1</f>
        <v>260343.215280273</v>
      </c>
      <c r="Q131" s="83">
        <f>'bezirksw Umlage § 2 PLAN'!J131*'Umlage Gesamt § 2_mtlAuft PLAN'!$Q$1</f>
        <v>8344.6625173969351</v>
      </c>
      <c r="R131" s="83">
        <f>'bezirksw Umlage § 2 PLAN'!K131*'Umlage Gesamt § 2_mtlAuft PLAN'!$R$1</f>
        <v>46944.578848203921</v>
      </c>
      <c r="S131" s="83">
        <f>'bezirksw Umlage § 2 PLAN'!L131*'Umlage Gesamt § 2_mtlAuft PLAN'!$S$1</f>
        <v>463.71621790503934</v>
      </c>
      <c r="T131" s="83">
        <f>'bezirksw Umlage § 2 PLAN'!M131*'Umlage Gesamt § 2_mtlAuft PLAN'!$T$1</f>
        <v>818.19159601514161</v>
      </c>
      <c r="V131" s="83">
        <f t="shared" si="27"/>
        <v>2819.8280371616206</v>
      </c>
      <c r="W131" s="76">
        <f t="shared" si="28"/>
        <v>234.99</v>
      </c>
      <c r="X131" s="83">
        <f t="shared" ref="X131:X194" si="38">E131+N131</f>
        <v>276749.11153548333</v>
      </c>
      <c r="Y131" s="76">
        <f t="shared" si="32"/>
        <v>23062.43</v>
      </c>
      <c r="Z131" s="83">
        <f t="shared" ref="Z131:Z194" si="39">F131+O131</f>
        <v>8863.6267980136417</v>
      </c>
      <c r="AA131" s="76">
        <f t="shared" si="33"/>
        <v>738.64</v>
      </c>
      <c r="AB131" s="83">
        <f t="shared" ref="AB131:AB194" si="40">G131+P131</f>
        <v>290960.753998267</v>
      </c>
      <c r="AC131" s="76">
        <f t="shared" si="34"/>
        <v>24246.73</v>
      </c>
      <c r="AD131" s="83">
        <f t="shared" ref="AD131:AD194" si="41">H131+Q131</f>
        <v>13550.481350350336</v>
      </c>
      <c r="AE131" s="76">
        <f t="shared" si="35"/>
        <v>1129.21</v>
      </c>
      <c r="AF131" s="83">
        <f t="shared" ref="AF131:AF194" si="42">I131+R131</f>
        <v>55559.199789987986</v>
      </c>
      <c r="AG131" s="76">
        <f t="shared" si="36"/>
        <v>4629.93</v>
      </c>
      <c r="AH131" s="83">
        <f t="shared" ref="AH131:AH194" si="43">J131+S131</f>
        <v>612.68851965197052</v>
      </c>
      <c r="AI131" s="76">
        <f t="shared" si="29"/>
        <v>51.06</v>
      </c>
      <c r="AJ131" s="83">
        <f t="shared" ref="AJ131:AJ194" si="44">K131+T131</f>
        <v>913.46908044376607</v>
      </c>
      <c r="AK131" s="76">
        <f t="shared" si="30"/>
        <v>76.12</v>
      </c>
      <c r="AM131" s="83">
        <f t="shared" si="37"/>
        <v>650029.15910935961</v>
      </c>
      <c r="AN131" s="83">
        <f t="shared" si="31"/>
        <v>54169.1</v>
      </c>
    </row>
    <row r="132" spans="1:40" x14ac:dyDescent="0.25">
      <c r="A132" s="82">
        <v>61428</v>
      </c>
      <c r="B132" s="82" t="s">
        <v>134</v>
      </c>
      <c r="C132" s="82" t="s">
        <v>131</v>
      </c>
      <c r="D132" s="83">
        <f>'landesw Umlage § 2 PLAN'!F132*'Umlage Gesamt § 2_mtlAuft PLAN'!$D$1</f>
        <v>120.76512227355923</v>
      </c>
      <c r="E132" s="83">
        <f>'landesw Umlage § 2 PLAN'!G132*'Umlage Gesamt § 2_mtlAuft PLAN'!$E$1</f>
        <v>9281.0203773972607</v>
      </c>
      <c r="F132" s="83">
        <f>'landesw Umlage § 2 PLAN'!H132*'Umlage Gesamt § 2_mtlAuft PLAN'!$F$1</f>
        <v>443.87802158249559</v>
      </c>
      <c r="G132" s="83">
        <f>'landesw Umlage § 2 PLAN'!I132*'Umlage Gesamt § 2_mtlAuft PLAN'!$G$1</f>
        <v>13612.969284725354</v>
      </c>
      <c r="H132" s="83">
        <f>'landesw Umlage § 2 PLAN'!J132*'Umlage Gesamt § 2_mtlAuft PLAN'!$H$1</f>
        <v>2314.5770314055608</v>
      </c>
      <c r="I132" s="83">
        <f>'landesw Umlage § 2 PLAN'!K132*'Umlage Gesamt § 2_mtlAuft PLAN'!$I$1</f>
        <v>3830.1762711951119</v>
      </c>
      <c r="J132" s="83">
        <f>'landesw Umlage § 2 PLAN'!L132*'Umlage Gesamt § 2_mtlAuft PLAN'!$J$1</f>
        <v>66.235087889804021</v>
      </c>
      <c r="K132" s="83">
        <f>'landesw Umlage § 2 PLAN'!M132*'Umlage Gesamt § 2_mtlAuft PLAN'!$K$1</f>
        <v>42.361650327252043</v>
      </c>
      <c r="M132" s="83">
        <f>'bezirksw Umlage § 2 PLAN'!F132*'Umlage Gesamt § 2_mtlAuft PLAN'!$M$1</f>
        <v>1132.9683280749114</v>
      </c>
      <c r="N132" s="83">
        <f>'bezirksw Umlage § 2 PLAN'!G132*'Umlage Gesamt § 2_mtlAuft PLAN'!$N$1</f>
        <v>113765.35476096312</v>
      </c>
      <c r="O132" s="83">
        <f>'bezirksw Umlage § 2 PLAN'!H132*'Umlage Gesamt § 2_mtlAuft PLAN'!$O$1</f>
        <v>3497.0096005082983</v>
      </c>
      <c r="P132" s="83">
        <f>'bezirksw Umlage § 2 PLAN'!I132*'Umlage Gesamt § 2_mtlAuft PLAN'!$P$1</f>
        <v>115752.09313001219</v>
      </c>
      <c r="Q132" s="83">
        <f>'bezirksw Umlage § 2 PLAN'!J132*'Umlage Gesamt § 2_mtlAuft PLAN'!$Q$1</f>
        <v>3710.1491268454879</v>
      </c>
      <c r="R132" s="83">
        <f>'bezirksw Umlage § 2 PLAN'!K132*'Umlage Gesamt § 2_mtlAuft PLAN'!$R$1</f>
        <v>20872.190799889242</v>
      </c>
      <c r="S132" s="83">
        <f>'bezirksw Umlage § 2 PLAN'!L132*'Umlage Gesamt § 2_mtlAuft PLAN'!$S$1</f>
        <v>206.17446390164616</v>
      </c>
      <c r="T132" s="83">
        <f>'bezirksw Umlage § 2 PLAN'!M132*'Umlage Gesamt § 2_mtlAuft PLAN'!$T$1</f>
        <v>363.77898198030834</v>
      </c>
      <c r="V132" s="83">
        <f t="shared" ref="V132:V195" si="45">D132+M132</f>
        <v>1253.7334503484706</v>
      </c>
      <c r="W132" s="76">
        <f t="shared" ref="W132:W195" si="46">ROUND(V132/12,2)</f>
        <v>104.48</v>
      </c>
      <c r="X132" s="83">
        <f t="shared" si="38"/>
        <v>123046.37513836038</v>
      </c>
      <c r="Y132" s="76">
        <f t="shared" si="32"/>
        <v>10253.86</v>
      </c>
      <c r="Z132" s="83">
        <f t="shared" si="39"/>
        <v>3940.8876220907937</v>
      </c>
      <c r="AA132" s="76">
        <f t="shared" si="33"/>
        <v>328.41</v>
      </c>
      <c r="AB132" s="83">
        <f t="shared" si="40"/>
        <v>129365.06241473753</v>
      </c>
      <c r="AC132" s="76">
        <f t="shared" si="34"/>
        <v>10780.42</v>
      </c>
      <c r="AD132" s="83">
        <f t="shared" si="41"/>
        <v>6024.7261582510491</v>
      </c>
      <c r="AE132" s="76">
        <f t="shared" si="35"/>
        <v>502.06</v>
      </c>
      <c r="AF132" s="83">
        <f t="shared" si="42"/>
        <v>24702.367071084354</v>
      </c>
      <c r="AG132" s="76">
        <f t="shared" si="36"/>
        <v>2058.5300000000002</v>
      </c>
      <c r="AH132" s="83">
        <f t="shared" si="43"/>
        <v>272.40955179145021</v>
      </c>
      <c r="AI132" s="76">
        <f t="shared" ref="AI132:AI195" si="47">ROUND(AH132/12,2)</f>
        <v>22.7</v>
      </c>
      <c r="AJ132" s="83">
        <f t="shared" si="44"/>
        <v>406.1406323075604</v>
      </c>
      <c r="AK132" s="76">
        <f t="shared" ref="AK132:AK195" si="48">ROUND(AJ132/12,2)</f>
        <v>33.85</v>
      </c>
      <c r="AM132" s="83">
        <f t="shared" si="37"/>
        <v>289011.70203897159</v>
      </c>
      <c r="AN132" s="83">
        <f t="shared" ref="AN132:AN195" si="49">ROUND(AM132/12,2)</f>
        <v>24084.31</v>
      </c>
    </row>
    <row r="133" spans="1:40" x14ac:dyDescent="0.25">
      <c r="A133" s="82">
        <v>61437</v>
      </c>
      <c r="B133" s="82" t="s">
        <v>135</v>
      </c>
      <c r="C133" s="82" t="s">
        <v>131</v>
      </c>
      <c r="D133" s="83">
        <f>'landesw Umlage § 2 PLAN'!F133*'Umlage Gesamt § 2_mtlAuft PLAN'!$D$1</f>
        <v>181.37033810629461</v>
      </c>
      <c r="E133" s="83">
        <f>'landesw Umlage § 2 PLAN'!G133*'Umlage Gesamt § 2_mtlAuft PLAN'!$E$1</f>
        <v>13938.641986441311</v>
      </c>
      <c r="F133" s="83">
        <f>'landesw Umlage § 2 PLAN'!H133*'Umlage Gesamt § 2_mtlAuft PLAN'!$F$1</f>
        <v>666.63541042923055</v>
      </c>
      <c r="G133" s="83">
        <f>'landesw Umlage § 2 PLAN'!I133*'Umlage Gesamt § 2_mtlAuft PLAN'!$G$1</f>
        <v>20444.552163069442</v>
      </c>
      <c r="H133" s="83">
        <f>'landesw Umlage § 2 PLAN'!J133*'Umlage Gesamt § 2_mtlAuft PLAN'!$H$1</f>
        <v>3476.1329335481651</v>
      </c>
      <c r="I133" s="83">
        <f>'landesw Umlage § 2 PLAN'!K133*'Umlage Gesamt § 2_mtlAuft PLAN'!$I$1</f>
        <v>5752.3261040531415</v>
      </c>
      <c r="J133" s="83">
        <f>'landesw Umlage § 2 PLAN'!L133*'Umlage Gesamt § 2_mtlAuft PLAN'!$J$1</f>
        <v>99.474749488197929</v>
      </c>
      <c r="K133" s="83">
        <f>'landesw Umlage § 2 PLAN'!M133*'Umlage Gesamt § 2_mtlAuft PLAN'!$K$1</f>
        <v>63.620577679624532</v>
      </c>
      <c r="M133" s="83">
        <f>'bezirksw Umlage § 2 PLAN'!F133*'Umlage Gesamt § 2_mtlAuft PLAN'!$M$1</f>
        <v>1701.5413461942899</v>
      </c>
      <c r="N133" s="83">
        <f>'bezirksw Umlage § 2 PLAN'!G133*'Umlage Gesamt § 2_mtlAuft PLAN'!$N$1</f>
        <v>170857.78136371786</v>
      </c>
      <c r="O133" s="83">
        <f>'bezirksw Umlage § 2 PLAN'!H133*'Umlage Gesamt § 2_mtlAuft PLAN'!$O$1</f>
        <v>5251.9618385217682</v>
      </c>
      <c r="P133" s="83">
        <f>'bezirksw Umlage § 2 PLAN'!I133*'Umlage Gesamt § 2_mtlAuft PLAN'!$P$1</f>
        <v>173841.55186748083</v>
      </c>
      <c r="Q133" s="83">
        <f>'bezirksw Umlage § 2 PLAN'!J133*'Umlage Gesamt § 2_mtlAuft PLAN'!$Q$1</f>
        <v>5572.064093442893</v>
      </c>
      <c r="R133" s="83">
        <f>'bezirksw Umlage § 2 PLAN'!K133*'Umlage Gesamt § 2_mtlAuft PLAN'!$R$1</f>
        <v>31346.768264928396</v>
      </c>
      <c r="S133" s="83">
        <f>'bezirksw Umlage § 2 PLAN'!L133*'Umlage Gesamt § 2_mtlAuft PLAN'!$S$1</f>
        <v>309.64181977988824</v>
      </c>
      <c r="T133" s="83">
        <f>'bezirksw Umlage § 2 PLAN'!M133*'Umlage Gesamt § 2_mtlAuft PLAN'!$T$1</f>
        <v>546.33917240009134</v>
      </c>
      <c r="V133" s="83">
        <f t="shared" si="45"/>
        <v>1882.9116843005845</v>
      </c>
      <c r="W133" s="76">
        <f t="shared" si="46"/>
        <v>156.91</v>
      </c>
      <c r="X133" s="83">
        <f t="shared" si="38"/>
        <v>184796.42335015917</v>
      </c>
      <c r="Y133" s="76">
        <f t="shared" ref="Y133:Y196" si="50">ROUND(X133/12,2)</f>
        <v>15399.7</v>
      </c>
      <c r="Z133" s="83">
        <f t="shared" si="39"/>
        <v>5918.5972489509986</v>
      </c>
      <c r="AA133" s="76">
        <f t="shared" ref="AA133:AA196" si="51">ROUND(Z133/12,2)</f>
        <v>493.22</v>
      </c>
      <c r="AB133" s="83">
        <f t="shared" si="40"/>
        <v>194286.10403055028</v>
      </c>
      <c r="AC133" s="76">
        <f t="shared" ref="AC133:AC196" si="52">ROUND(AB133/12,2)</f>
        <v>16190.51</v>
      </c>
      <c r="AD133" s="83">
        <f t="shared" si="41"/>
        <v>9048.197026991058</v>
      </c>
      <c r="AE133" s="76">
        <f t="shared" ref="AE133:AE196" si="53">ROUND(AD133/12,2)</f>
        <v>754.02</v>
      </c>
      <c r="AF133" s="83">
        <f t="shared" si="42"/>
        <v>37099.094368981539</v>
      </c>
      <c r="AG133" s="76">
        <f t="shared" ref="AG133:AG196" si="54">ROUND(AF133/12,2)</f>
        <v>3091.59</v>
      </c>
      <c r="AH133" s="83">
        <f t="shared" si="43"/>
        <v>409.11656926808615</v>
      </c>
      <c r="AI133" s="76">
        <f t="shared" si="47"/>
        <v>34.090000000000003</v>
      </c>
      <c r="AJ133" s="83">
        <f t="shared" si="44"/>
        <v>609.95975007971583</v>
      </c>
      <c r="AK133" s="76">
        <f t="shared" si="48"/>
        <v>50.83</v>
      </c>
      <c r="AM133" s="83">
        <f t="shared" ref="AM133:AM196" si="55">SUM(V133+X133+Z133+AB133+AD133+AF133+AH133+AJ133)</f>
        <v>434050.40402928146</v>
      </c>
      <c r="AN133" s="83">
        <f t="shared" si="49"/>
        <v>36170.870000000003</v>
      </c>
    </row>
    <row r="134" spans="1:40" x14ac:dyDescent="0.25">
      <c r="A134" s="82">
        <v>61438</v>
      </c>
      <c r="B134" s="82" t="s">
        <v>131</v>
      </c>
      <c r="C134" s="82" t="s">
        <v>131</v>
      </c>
      <c r="D134" s="83">
        <f>'landesw Umlage § 2 PLAN'!F134*'Umlage Gesamt § 2_mtlAuft PLAN'!$D$1</f>
        <v>646.13401288379168</v>
      </c>
      <c r="E134" s="83">
        <f>'landesw Umlage § 2 PLAN'!G134*'Umlage Gesamt § 2_mtlAuft PLAN'!$E$1</f>
        <v>49656.579873449889</v>
      </c>
      <c r="F134" s="83">
        <f>'landesw Umlage § 2 PLAN'!H134*'Umlage Gesamt § 2_mtlAuft PLAN'!$F$1</f>
        <v>2374.8966747728809</v>
      </c>
      <c r="G134" s="83">
        <f>'landesw Umlage § 2 PLAN'!I134*'Umlage Gesamt § 2_mtlAuft PLAN'!$G$1</f>
        <v>72833.963197412173</v>
      </c>
      <c r="H134" s="83">
        <f>'landesw Umlage § 2 PLAN'!J134*'Umlage Gesamt § 2_mtlAuft PLAN'!$H$1</f>
        <v>12383.765422296645</v>
      </c>
      <c r="I134" s="83">
        <f>'landesw Umlage § 2 PLAN'!K134*'Umlage Gesamt § 2_mtlAuft PLAN'!$I$1</f>
        <v>20492.730993586047</v>
      </c>
      <c r="J134" s="83">
        <f>'landesw Umlage § 2 PLAN'!L134*'Umlage Gesamt § 2_mtlAuft PLAN'!$J$1</f>
        <v>354.37999255286468</v>
      </c>
      <c r="K134" s="83">
        <f>'landesw Umlage § 2 PLAN'!M134*'Umlage Gesamt § 2_mtlAuft PLAN'!$K$1</f>
        <v>226.64907386360616</v>
      </c>
      <c r="M134" s="83">
        <f>'bezirksw Umlage § 2 PLAN'!F134*'Umlage Gesamt § 2_mtlAuft PLAN'!$M$1</f>
        <v>6061.7615293845502</v>
      </c>
      <c r="N134" s="83">
        <f>'bezirksw Umlage § 2 PLAN'!G134*'Umlage Gesamt § 2_mtlAuft PLAN'!$N$1</f>
        <v>608682.90293565439</v>
      </c>
      <c r="O134" s="83">
        <f>'bezirksw Umlage § 2 PLAN'!H134*'Umlage Gesamt § 2_mtlAuft PLAN'!$O$1</f>
        <v>18710.177274124148</v>
      </c>
      <c r="P134" s="83">
        <f>'bezirksw Umlage § 2 PLAN'!I134*'Umlage Gesamt § 2_mtlAuft PLAN'!$P$1</f>
        <v>619312.6212746629</v>
      </c>
      <c r="Q134" s="83">
        <f>'bezirksw Umlage § 2 PLAN'!J134*'Umlage Gesamt § 2_mtlAuft PLAN'!$Q$1</f>
        <v>19850.545410749233</v>
      </c>
      <c r="R134" s="83">
        <f>'bezirksw Umlage § 2 PLAN'!K134*'Umlage Gesamt § 2_mtlAuft PLAN'!$R$1</f>
        <v>111673.23930380619</v>
      </c>
      <c r="S134" s="83">
        <f>'bezirksw Umlage § 2 PLAN'!L134*'Umlage Gesamt § 2_mtlAuft PLAN'!$S$1</f>
        <v>1103.1027105091746</v>
      </c>
      <c r="T134" s="83">
        <f>'bezirksw Umlage § 2 PLAN'!M134*'Umlage Gesamt § 2_mtlAuft PLAN'!$T$1</f>
        <v>1946.3398786387841</v>
      </c>
      <c r="V134" s="83">
        <f t="shared" si="45"/>
        <v>6707.8955422683421</v>
      </c>
      <c r="W134" s="76">
        <f t="shared" si="46"/>
        <v>558.99</v>
      </c>
      <c r="X134" s="83">
        <f t="shared" si="38"/>
        <v>658339.48280910426</v>
      </c>
      <c r="Y134" s="76">
        <f t="shared" si="50"/>
        <v>54861.62</v>
      </c>
      <c r="Z134" s="83">
        <f t="shared" si="39"/>
        <v>21085.073948897028</v>
      </c>
      <c r="AA134" s="76">
        <f t="shared" si="51"/>
        <v>1757.09</v>
      </c>
      <c r="AB134" s="83">
        <f t="shared" si="40"/>
        <v>692146.5844720751</v>
      </c>
      <c r="AC134" s="76">
        <f t="shared" si="52"/>
        <v>57678.879999999997</v>
      </c>
      <c r="AD134" s="83">
        <f t="shared" si="41"/>
        <v>32234.310833045878</v>
      </c>
      <c r="AE134" s="76">
        <f t="shared" si="53"/>
        <v>2686.19</v>
      </c>
      <c r="AF134" s="83">
        <f t="shared" si="42"/>
        <v>132165.97029739222</v>
      </c>
      <c r="AG134" s="76">
        <f t="shared" si="54"/>
        <v>11013.83</v>
      </c>
      <c r="AH134" s="83">
        <f t="shared" si="43"/>
        <v>1457.4827030620393</v>
      </c>
      <c r="AI134" s="76">
        <f t="shared" si="47"/>
        <v>121.46</v>
      </c>
      <c r="AJ134" s="83">
        <f t="shared" si="44"/>
        <v>2172.98895250239</v>
      </c>
      <c r="AK134" s="76">
        <f t="shared" si="48"/>
        <v>181.08</v>
      </c>
      <c r="AM134" s="83">
        <f t="shared" si="55"/>
        <v>1546309.7895583473</v>
      </c>
      <c r="AN134" s="83">
        <f t="shared" si="49"/>
        <v>128859.15</v>
      </c>
    </row>
    <row r="135" spans="1:40" x14ac:dyDescent="0.25">
      <c r="A135" s="82">
        <v>61439</v>
      </c>
      <c r="B135" s="82" t="s">
        <v>136</v>
      </c>
      <c r="C135" s="82" t="s">
        <v>131</v>
      </c>
      <c r="D135" s="83">
        <f>'landesw Umlage § 2 PLAN'!F135*'Umlage Gesamt § 2_mtlAuft PLAN'!$D$1</f>
        <v>714.60747018978009</v>
      </c>
      <c r="E135" s="83">
        <f>'landesw Umlage § 2 PLAN'!G135*'Umlage Gesamt § 2_mtlAuft PLAN'!$E$1</f>
        <v>54918.890221036549</v>
      </c>
      <c r="F135" s="83">
        <f>'landesw Umlage § 2 PLAN'!H135*'Umlage Gesamt § 2_mtlAuft PLAN'!$F$1</f>
        <v>2626.5741639990079</v>
      </c>
      <c r="G135" s="83">
        <f>'landesw Umlage § 2 PLAN'!I135*'Umlage Gesamt § 2_mtlAuft PLAN'!$G$1</f>
        <v>80552.475410018567</v>
      </c>
      <c r="H135" s="83">
        <f>'landesw Umlage § 2 PLAN'!J135*'Umlage Gesamt § 2_mtlAuft PLAN'!$H$1</f>
        <v>13696.123564760677</v>
      </c>
      <c r="I135" s="83">
        <f>'landesw Umlage § 2 PLAN'!K135*'Umlage Gesamt § 2_mtlAuft PLAN'!$I$1</f>
        <v>22664.429298879855</v>
      </c>
      <c r="J135" s="83">
        <f>'landesw Umlage § 2 PLAN'!L135*'Umlage Gesamt § 2_mtlAuft PLAN'!$J$1</f>
        <v>391.93508608812681</v>
      </c>
      <c r="K135" s="83">
        <f>'landesw Umlage § 2 PLAN'!M135*'Umlage Gesamt § 2_mtlAuft PLAN'!$K$1</f>
        <v>250.6680008558192</v>
      </c>
      <c r="M135" s="83">
        <f>'bezirksw Umlage § 2 PLAN'!F135*'Umlage Gesamt § 2_mtlAuft PLAN'!$M$1</f>
        <v>6704.1511281442235</v>
      </c>
      <c r="N135" s="83">
        <f>'bezirksw Umlage § 2 PLAN'!G135*'Umlage Gesamt § 2_mtlAuft PLAN'!$N$1</f>
        <v>673187.51333533251</v>
      </c>
      <c r="O135" s="83">
        <f>'bezirksw Umlage § 2 PLAN'!H135*'Umlage Gesamt § 2_mtlAuft PLAN'!$O$1</f>
        <v>20692.971089681465</v>
      </c>
      <c r="P135" s="83">
        <f>'bezirksw Umlage § 2 PLAN'!I135*'Umlage Gesamt § 2_mtlAuft PLAN'!$P$1</f>
        <v>684943.7062915992</v>
      </c>
      <c r="Q135" s="83">
        <f>'bezirksw Umlage § 2 PLAN'!J135*'Umlage Gesamt § 2_mtlAuft PLAN'!$Q$1</f>
        <v>21954.188689977102</v>
      </c>
      <c r="R135" s="83">
        <f>'bezirksw Umlage § 2 PLAN'!K135*'Umlage Gesamt § 2_mtlAuft PLAN'!$R$1</f>
        <v>123507.7080536596</v>
      </c>
      <c r="S135" s="83">
        <f>'bezirksw Umlage § 2 PLAN'!L135*'Umlage Gesamt § 2_mtlAuft PLAN'!$S$1</f>
        <v>1220.0030049466304</v>
      </c>
      <c r="T135" s="83">
        <f>'bezirksw Umlage § 2 PLAN'!M135*'Umlage Gesamt § 2_mtlAuft PLAN'!$T$1</f>
        <v>2152.6014558433335</v>
      </c>
      <c r="V135" s="83">
        <f t="shared" si="45"/>
        <v>7418.7585983340032</v>
      </c>
      <c r="W135" s="76">
        <f t="shared" si="46"/>
        <v>618.23</v>
      </c>
      <c r="X135" s="83">
        <f t="shared" si="38"/>
        <v>728106.40355636901</v>
      </c>
      <c r="Y135" s="76">
        <f t="shared" si="50"/>
        <v>60675.53</v>
      </c>
      <c r="Z135" s="83">
        <f t="shared" si="39"/>
        <v>23319.545253680473</v>
      </c>
      <c r="AA135" s="76">
        <f t="shared" si="51"/>
        <v>1943.3</v>
      </c>
      <c r="AB135" s="83">
        <f t="shared" si="40"/>
        <v>765496.18170161778</v>
      </c>
      <c r="AC135" s="76">
        <f t="shared" si="52"/>
        <v>63791.35</v>
      </c>
      <c r="AD135" s="83">
        <f t="shared" si="41"/>
        <v>35650.312254737779</v>
      </c>
      <c r="AE135" s="76">
        <f t="shared" si="53"/>
        <v>2970.86</v>
      </c>
      <c r="AF135" s="83">
        <f t="shared" si="42"/>
        <v>146172.13735253946</v>
      </c>
      <c r="AG135" s="76">
        <f t="shared" si="54"/>
        <v>12181.01</v>
      </c>
      <c r="AH135" s="83">
        <f t="shared" si="43"/>
        <v>1611.9380910347572</v>
      </c>
      <c r="AI135" s="76">
        <f t="shared" si="47"/>
        <v>134.33000000000001</v>
      </c>
      <c r="AJ135" s="83">
        <f t="shared" si="44"/>
        <v>2403.2694566991527</v>
      </c>
      <c r="AK135" s="76">
        <f t="shared" si="48"/>
        <v>200.27</v>
      </c>
      <c r="AM135" s="83">
        <f t="shared" si="55"/>
        <v>1710178.5462650126</v>
      </c>
      <c r="AN135" s="83">
        <f t="shared" si="49"/>
        <v>142514.88</v>
      </c>
    </row>
    <row r="136" spans="1:40" x14ac:dyDescent="0.25">
      <c r="A136" s="82">
        <v>61440</v>
      </c>
      <c r="B136" s="82" t="s">
        <v>137</v>
      </c>
      <c r="C136" s="82" t="s">
        <v>131</v>
      </c>
      <c r="D136" s="83">
        <f>'landesw Umlage § 2 PLAN'!F136*'Umlage Gesamt § 2_mtlAuft PLAN'!$D$1</f>
        <v>422.30873621337685</v>
      </c>
      <c r="E136" s="83">
        <f>'landesw Umlage § 2 PLAN'!G136*'Umlage Gesamt § 2_mtlAuft PLAN'!$E$1</f>
        <v>32455.198260560832</v>
      </c>
      <c r="F136" s="83">
        <f>'landesw Umlage § 2 PLAN'!H136*'Umlage Gesamt § 2_mtlAuft PLAN'!$F$1</f>
        <v>1552.2160935073182</v>
      </c>
      <c r="G136" s="83">
        <f>'landesw Umlage § 2 PLAN'!I136*'Umlage Gesamt § 2_mtlAuft PLAN'!$G$1</f>
        <v>47603.776210497505</v>
      </c>
      <c r="H136" s="83">
        <f>'landesw Umlage § 2 PLAN'!J136*'Umlage Gesamt § 2_mtlAuft PLAN'!$H$1</f>
        <v>8093.9437032756769</v>
      </c>
      <c r="I136" s="83">
        <f>'landesw Umlage § 2 PLAN'!K136*'Umlage Gesamt § 2_mtlAuft PLAN'!$I$1</f>
        <v>13393.907695458998</v>
      </c>
      <c r="J136" s="83">
        <f>'landesw Umlage § 2 PLAN'!L136*'Umlage Gesamt § 2_mtlAuft PLAN'!$J$1</f>
        <v>231.62031994935759</v>
      </c>
      <c r="K136" s="83">
        <f>'landesw Umlage § 2 PLAN'!M136*'Umlage Gesamt § 2_mtlAuft PLAN'!$K$1</f>
        <v>148.13627210255913</v>
      </c>
      <c r="M136" s="83">
        <f>'bezirksw Umlage § 2 PLAN'!F136*'Umlage Gesamt § 2_mtlAuft PLAN'!$M$1</f>
        <v>3961.9255443246029</v>
      </c>
      <c r="N136" s="83">
        <f>'bezirksw Umlage § 2 PLAN'!G136*'Umlage Gesamt § 2_mtlAuft PLAN'!$N$1</f>
        <v>397830.94894847611</v>
      </c>
      <c r="O136" s="83">
        <f>'bezirksw Umlage § 2 PLAN'!H136*'Umlage Gesamt § 2_mtlAuft PLAN'!$O$1</f>
        <v>12228.842873784308</v>
      </c>
      <c r="P136" s="83">
        <f>'bezirksw Umlage § 2 PLAN'!I136*'Umlage Gesamt § 2_mtlAuft PLAN'!$P$1</f>
        <v>404778.4595709485</v>
      </c>
      <c r="Q136" s="83">
        <f>'bezirksw Umlage § 2 PLAN'!J136*'Umlage Gesamt § 2_mtlAuft PLAN'!$Q$1</f>
        <v>12974.179625902878</v>
      </c>
      <c r="R136" s="83">
        <f>'bezirksw Umlage § 2 PLAN'!K136*'Umlage Gesamt § 2_mtlAuft PLAN'!$R$1</f>
        <v>72988.859306074504</v>
      </c>
      <c r="S136" s="83">
        <f>'bezirksw Umlage § 2 PLAN'!L136*'Umlage Gesamt § 2_mtlAuft PLAN'!$S$1</f>
        <v>720.98032652626193</v>
      </c>
      <c r="T136" s="83">
        <f>'bezirksw Umlage § 2 PLAN'!M136*'Umlage Gesamt § 2_mtlAuft PLAN'!$T$1</f>
        <v>1272.1143261304719</v>
      </c>
      <c r="V136" s="83">
        <f t="shared" si="45"/>
        <v>4384.2342805379794</v>
      </c>
      <c r="W136" s="76">
        <f t="shared" si="46"/>
        <v>365.35</v>
      </c>
      <c r="X136" s="83">
        <f t="shared" si="38"/>
        <v>430286.14720903692</v>
      </c>
      <c r="Y136" s="76">
        <f t="shared" si="50"/>
        <v>35857.18</v>
      </c>
      <c r="Z136" s="83">
        <f t="shared" si="39"/>
        <v>13781.058967291627</v>
      </c>
      <c r="AA136" s="76">
        <f t="shared" si="51"/>
        <v>1148.42</v>
      </c>
      <c r="AB136" s="83">
        <f t="shared" si="40"/>
        <v>452382.23578144598</v>
      </c>
      <c r="AC136" s="76">
        <f t="shared" si="52"/>
        <v>37698.519999999997</v>
      </c>
      <c r="AD136" s="83">
        <f t="shared" si="41"/>
        <v>21068.123329178554</v>
      </c>
      <c r="AE136" s="76">
        <f t="shared" si="53"/>
        <v>1755.68</v>
      </c>
      <c r="AF136" s="83">
        <f t="shared" si="42"/>
        <v>86382.767001533502</v>
      </c>
      <c r="AG136" s="76">
        <f t="shared" si="54"/>
        <v>7198.56</v>
      </c>
      <c r="AH136" s="83">
        <f t="shared" si="43"/>
        <v>952.60064647561956</v>
      </c>
      <c r="AI136" s="76">
        <f t="shared" si="47"/>
        <v>79.38</v>
      </c>
      <c r="AJ136" s="83">
        <f t="shared" si="44"/>
        <v>1420.250598233031</v>
      </c>
      <c r="AK136" s="76">
        <f t="shared" si="48"/>
        <v>118.35</v>
      </c>
      <c r="AM136" s="83">
        <f t="shared" si="55"/>
        <v>1010657.4178137332</v>
      </c>
      <c r="AN136" s="83">
        <f t="shared" si="49"/>
        <v>84221.45</v>
      </c>
    </row>
    <row r="137" spans="1:40" x14ac:dyDescent="0.25">
      <c r="A137" s="82">
        <v>61441</v>
      </c>
      <c r="B137" s="82" t="s">
        <v>138</v>
      </c>
      <c r="C137" s="82" t="s">
        <v>131</v>
      </c>
      <c r="D137" s="83">
        <f>'landesw Umlage § 2 PLAN'!F137*'Umlage Gesamt § 2_mtlAuft PLAN'!$D$1</f>
        <v>143.68484020894505</v>
      </c>
      <c r="E137" s="83">
        <f>'landesw Umlage § 2 PLAN'!G137*'Umlage Gesamt § 2_mtlAuft PLAN'!$E$1</f>
        <v>11042.442592667825</v>
      </c>
      <c r="F137" s="83">
        <f>'landesw Umlage § 2 PLAN'!H137*'Umlage Gesamt § 2_mtlAuft PLAN'!$F$1</f>
        <v>528.12054840528617</v>
      </c>
      <c r="G137" s="83">
        <f>'landesw Umlage § 2 PLAN'!I137*'Umlage Gesamt § 2_mtlAuft PLAN'!$G$1</f>
        <v>16196.541514811917</v>
      </c>
      <c r="H137" s="83">
        <f>'landesw Umlage § 2 PLAN'!J137*'Umlage Gesamt § 2_mtlAuft PLAN'!$H$1</f>
        <v>2753.8549595094182</v>
      </c>
      <c r="I137" s="83">
        <f>'landesw Umlage § 2 PLAN'!K137*'Umlage Gesamt § 2_mtlAuft PLAN'!$I$1</f>
        <v>4557.0960815335984</v>
      </c>
      <c r="J137" s="83">
        <f>'landesw Umlage § 2 PLAN'!L137*'Umlage Gesamt § 2_mtlAuft PLAN'!$J$1</f>
        <v>78.805683632016709</v>
      </c>
      <c r="K137" s="83">
        <f>'landesw Umlage § 2 PLAN'!M137*'Umlage Gesamt § 2_mtlAuft PLAN'!$K$1</f>
        <v>50.401364596565024</v>
      </c>
      <c r="M137" s="83">
        <f>'bezirksw Umlage § 2 PLAN'!F137*'Umlage Gesamt § 2_mtlAuft PLAN'!$M$1</f>
        <v>1347.9916230489439</v>
      </c>
      <c r="N137" s="83">
        <f>'bezirksw Umlage § 2 PLAN'!G137*'Umlage Gesamt § 2_mtlAuft PLAN'!$N$1</f>
        <v>135356.60389690066</v>
      </c>
      <c r="O137" s="83">
        <f>'bezirksw Umlage § 2 PLAN'!H137*'Umlage Gesamt § 2_mtlAuft PLAN'!$O$1</f>
        <v>4160.6985212169457</v>
      </c>
      <c r="P137" s="83">
        <f>'bezirksw Umlage § 2 PLAN'!I137*'Umlage Gesamt § 2_mtlAuft PLAN'!$P$1</f>
        <v>137720.40049412643</v>
      </c>
      <c r="Q137" s="83">
        <f>'bezirksw Umlage § 2 PLAN'!J137*'Umlage Gesamt § 2_mtlAuft PLAN'!$Q$1</f>
        <v>4414.2892782783874</v>
      </c>
      <c r="R137" s="83">
        <f>'bezirksw Umlage § 2 PLAN'!K137*'Umlage Gesamt § 2_mtlAuft PLAN'!$R$1</f>
        <v>24833.472971602456</v>
      </c>
      <c r="S137" s="83">
        <f>'bezirksw Umlage § 2 PLAN'!L137*'Umlage Gesamt § 2_mtlAuft PLAN'!$S$1</f>
        <v>245.30381241835545</v>
      </c>
      <c r="T137" s="83">
        <f>'bezirksw Umlage § 2 PLAN'!M137*'Umlage Gesamt § 2_mtlAuft PLAN'!$T$1</f>
        <v>432.81970748815604</v>
      </c>
      <c r="V137" s="83">
        <f t="shared" si="45"/>
        <v>1491.6764632578888</v>
      </c>
      <c r="W137" s="76">
        <f t="shared" si="46"/>
        <v>124.31</v>
      </c>
      <c r="X137" s="83">
        <f t="shared" si="38"/>
        <v>146399.04648956849</v>
      </c>
      <c r="Y137" s="76">
        <f t="shared" si="50"/>
        <v>12199.92</v>
      </c>
      <c r="Z137" s="83">
        <f t="shared" si="39"/>
        <v>4688.8190696222318</v>
      </c>
      <c r="AA137" s="76">
        <f t="shared" si="51"/>
        <v>390.73</v>
      </c>
      <c r="AB137" s="83">
        <f t="shared" si="40"/>
        <v>153916.94200893835</v>
      </c>
      <c r="AC137" s="76">
        <f t="shared" si="52"/>
        <v>12826.41</v>
      </c>
      <c r="AD137" s="83">
        <f t="shared" si="41"/>
        <v>7168.1442377878057</v>
      </c>
      <c r="AE137" s="76">
        <f t="shared" si="53"/>
        <v>597.35</v>
      </c>
      <c r="AF137" s="83">
        <f t="shared" si="42"/>
        <v>29390.569053136052</v>
      </c>
      <c r="AG137" s="76">
        <f t="shared" si="54"/>
        <v>2449.21</v>
      </c>
      <c r="AH137" s="83">
        <f t="shared" si="43"/>
        <v>324.10949605037217</v>
      </c>
      <c r="AI137" s="76">
        <f t="shared" si="47"/>
        <v>27.01</v>
      </c>
      <c r="AJ137" s="83">
        <f t="shared" si="44"/>
        <v>483.22107208472107</v>
      </c>
      <c r="AK137" s="76">
        <f t="shared" si="48"/>
        <v>40.270000000000003</v>
      </c>
      <c r="AM137" s="83">
        <f t="shared" si="55"/>
        <v>343862.52789044596</v>
      </c>
      <c r="AN137" s="83">
        <f t="shared" si="49"/>
        <v>28655.21</v>
      </c>
    </row>
    <row r="138" spans="1:40" x14ac:dyDescent="0.25">
      <c r="A138" s="82">
        <v>61442</v>
      </c>
      <c r="B138" s="82" t="s">
        <v>139</v>
      </c>
      <c r="C138" s="82" t="s">
        <v>131</v>
      </c>
      <c r="D138" s="83">
        <f>'landesw Umlage § 2 PLAN'!F138*'Umlage Gesamt § 2_mtlAuft PLAN'!$D$1</f>
        <v>302.8519664005762</v>
      </c>
      <c r="E138" s="83">
        <f>'landesw Umlage § 2 PLAN'!G138*'Umlage Gesamt § 2_mtlAuft PLAN'!$E$1</f>
        <v>23274.727161138151</v>
      </c>
      <c r="F138" s="83">
        <f>'landesw Umlage § 2 PLAN'!H138*'Umlage Gesamt § 2_mtlAuft PLAN'!$F$1</f>
        <v>1113.1469843896202</v>
      </c>
      <c r="G138" s="83">
        <f>'landesw Umlage § 2 PLAN'!I138*'Umlage Gesamt § 2_mtlAuft PLAN'!$G$1</f>
        <v>34138.287932925494</v>
      </c>
      <c r="H138" s="83">
        <f>'landesw Umlage § 2 PLAN'!J138*'Umlage Gesamt § 2_mtlAuft PLAN'!$H$1</f>
        <v>5804.4424760231977</v>
      </c>
      <c r="I138" s="83">
        <f>'landesw Umlage § 2 PLAN'!K138*'Umlage Gesamt § 2_mtlAuft PLAN'!$I$1</f>
        <v>9605.2270188131624</v>
      </c>
      <c r="J138" s="83">
        <f>'landesw Umlage § 2 PLAN'!L138*'Umlage Gesamt § 2_mtlAuft PLAN'!$J$1</f>
        <v>166.10281374702859</v>
      </c>
      <c r="K138" s="83">
        <f>'landesw Umlage § 2 PLAN'!M138*'Umlage Gesamt § 2_mtlAuft PLAN'!$K$1</f>
        <v>106.23356197595464</v>
      </c>
      <c r="M138" s="83">
        <f>'bezirksw Umlage § 2 PLAN'!F138*'Umlage Gesamt § 2_mtlAuft PLAN'!$M$1</f>
        <v>2841.2316368116194</v>
      </c>
      <c r="N138" s="83">
        <f>'bezirksw Umlage § 2 PLAN'!G138*'Umlage Gesamt § 2_mtlAuft PLAN'!$N$1</f>
        <v>285298.11214508524</v>
      </c>
      <c r="O138" s="83">
        <f>'bezirksw Umlage § 2 PLAN'!H138*'Umlage Gesamt § 2_mtlAuft PLAN'!$O$1</f>
        <v>8769.719386666904</v>
      </c>
      <c r="P138" s="83">
        <f>'bezirksw Umlage § 2 PLAN'!I138*'Umlage Gesamt § 2_mtlAuft PLAN'!$P$1</f>
        <v>290280.40844440111</v>
      </c>
      <c r="Q138" s="83">
        <f>'bezirksw Umlage § 2 PLAN'!J138*'Umlage Gesamt § 2_mtlAuft PLAN'!$Q$1</f>
        <v>9304.2257362956188</v>
      </c>
      <c r="R138" s="83">
        <f>'bezirksw Umlage § 2 PLAN'!K138*'Umlage Gesamt § 2_mtlAuft PLAN'!$R$1</f>
        <v>52342.794904936367</v>
      </c>
      <c r="S138" s="83">
        <f>'bezirksw Umlage § 2 PLAN'!L138*'Umlage Gesamt § 2_mtlAuft PLAN'!$S$1</f>
        <v>517.03952795871987</v>
      </c>
      <c r="T138" s="83">
        <f>'bezirksw Umlage § 2 PLAN'!M138*'Umlage Gesamt § 2_mtlAuft PLAN'!$T$1</f>
        <v>912.27647481177985</v>
      </c>
      <c r="V138" s="83">
        <f t="shared" si="45"/>
        <v>3144.0836032121956</v>
      </c>
      <c r="W138" s="76">
        <f t="shared" si="46"/>
        <v>262.01</v>
      </c>
      <c r="X138" s="83">
        <f t="shared" si="38"/>
        <v>308572.83930622338</v>
      </c>
      <c r="Y138" s="76">
        <f t="shared" si="50"/>
        <v>25714.400000000001</v>
      </c>
      <c r="Z138" s="83">
        <f t="shared" si="39"/>
        <v>9882.8663710565233</v>
      </c>
      <c r="AA138" s="76">
        <f t="shared" si="51"/>
        <v>823.57</v>
      </c>
      <c r="AB138" s="83">
        <f t="shared" si="40"/>
        <v>324418.69637732662</v>
      </c>
      <c r="AC138" s="76">
        <f t="shared" si="52"/>
        <v>27034.89</v>
      </c>
      <c r="AD138" s="83">
        <f t="shared" si="41"/>
        <v>15108.668212318817</v>
      </c>
      <c r="AE138" s="76">
        <f t="shared" si="53"/>
        <v>1259.06</v>
      </c>
      <c r="AF138" s="83">
        <f t="shared" si="42"/>
        <v>61948.021923749533</v>
      </c>
      <c r="AG138" s="76">
        <f t="shared" si="54"/>
        <v>5162.34</v>
      </c>
      <c r="AH138" s="83">
        <f t="shared" si="43"/>
        <v>683.14234170574844</v>
      </c>
      <c r="AI138" s="76">
        <f t="shared" si="47"/>
        <v>56.93</v>
      </c>
      <c r="AJ138" s="83">
        <f t="shared" si="44"/>
        <v>1018.5100367877345</v>
      </c>
      <c r="AK138" s="76">
        <f t="shared" si="48"/>
        <v>84.88</v>
      </c>
      <c r="AM138" s="83">
        <f t="shared" si="55"/>
        <v>724776.82817238057</v>
      </c>
      <c r="AN138" s="83">
        <f t="shared" si="49"/>
        <v>60398.07</v>
      </c>
    </row>
    <row r="139" spans="1:40" x14ac:dyDescent="0.25">
      <c r="A139" s="82">
        <v>61443</v>
      </c>
      <c r="B139" s="82" t="s">
        <v>140</v>
      </c>
      <c r="C139" s="82" t="s">
        <v>131</v>
      </c>
      <c r="D139" s="83">
        <f>'landesw Umlage § 2 PLAN'!F139*'Umlage Gesamt § 2_mtlAuft PLAN'!$D$1</f>
        <v>269.58291053356049</v>
      </c>
      <c r="E139" s="83">
        <f>'landesw Umlage § 2 PLAN'!G139*'Umlage Gesamt § 2_mtlAuft PLAN'!$E$1</f>
        <v>20717.939409629002</v>
      </c>
      <c r="F139" s="83">
        <f>'landesw Umlage § 2 PLAN'!H139*'Umlage Gesamt § 2_mtlAuft PLAN'!$F$1</f>
        <v>990.86496769346604</v>
      </c>
      <c r="G139" s="83">
        <f>'landesw Umlage § 2 PLAN'!I139*'Umlage Gesamt § 2_mtlAuft PLAN'!$G$1</f>
        <v>30388.11050484654</v>
      </c>
      <c r="H139" s="83">
        <f>'landesw Umlage § 2 PLAN'!J139*'Umlage Gesamt § 2_mtlAuft PLAN'!$H$1</f>
        <v>5166.809762896698</v>
      </c>
      <c r="I139" s="83">
        <f>'landesw Umlage § 2 PLAN'!K139*'Umlage Gesamt § 2_mtlAuft PLAN'!$I$1</f>
        <v>8550.0684933387311</v>
      </c>
      <c r="J139" s="83">
        <f>'landesw Umlage § 2 PLAN'!L139*'Umlage Gesamt § 2_mtlAuft PLAN'!$J$1</f>
        <v>147.85599879021512</v>
      </c>
      <c r="K139" s="83">
        <f>'landesw Umlage § 2 PLAN'!M139*'Umlage Gesamt § 2_mtlAuft PLAN'!$K$1</f>
        <v>94.563536021243237</v>
      </c>
      <c r="M139" s="83">
        <f>'bezirksw Umlage § 2 PLAN'!F139*'Umlage Gesamt § 2_mtlAuft PLAN'!$M$1</f>
        <v>2529.1151424739473</v>
      </c>
      <c r="N139" s="83">
        <f>'bezirksw Umlage § 2 PLAN'!G139*'Umlage Gesamt § 2_mtlAuft PLAN'!$N$1</f>
        <v>253957.39164550428</v>
      </c>
      <c r="O139" s="83">
        <f>'bezirksw Umlage § 2 PLAN'!H139*'Umlage Gesamt § 2_mtlAuft PLAN'!$O$1</f>
        <v>7806.3434915698044</v>
      </c>
      <c r="P139" s="83">
        <f>'bezirksw Umlage § 2 PLAN'!I139*'Umlage Gesamt § 2_mtlAuft PLAN'!$P$1</f>
        <v>258392.37007233605</v>
      </c>
      <c r="Q139" s="83">
        <f>'bezirksw Umlage § 2 PLAN'!J139*'Umlage Gesamt § 2_mtlAuft PLAN'!$Q$1</f>
        <v>8282.1329643744393</v>
      </c>
      <c r="R139" s="83">
        <f>'bezirksw Umlage § 2 PLAN'!K139*'Umlage Gesamt § 2_mtlAuft PLAN'!$R$1</f>
        <v>46592.806259907185</v>
      </c>
      <c r="S139" s="83">
        <f>'bezirksw Umlage § 2 PLAN'!L139*'Umlage Gesamt § 2_mtlAuft PLAN'!$S$1</f>
        <v>460.24142575203939</v>
      </c>
      <c r="T139" s="83">
        <f>'bezirksw Umlage § 2 PLAN'!M139*'Umlage Gesamt § 2_mtlAuft PLAN'!$T$1</f>
        <v>812.06059255287721</v>
      </c>
      <c r="V139" s="83">
        <f t="shared" si="45"/>
        <v>2798.698053007508</v>
      </c>
      <c r="W139" s="76">
        <f t="shared" si="46"/>
        <v>233.22</v>
      </c>
      <c r="X139" s="83">
        <f t="shared" si="38"/>
        <v>274675.33105513325</v>
      </c>
      <c r="Y139" s="76">
        <f t="shared" si="50"/>
        <v>22889.61</v>
      </c>
      <c r="Z139" s="83">
        <f t="shared" si="39"/>
        <v>8797.2084592632709</v>
      </c>
      <c r="AA139" s="76">
        <f t="shared" si="51"/>
        <v>733.1</v>
      </c>
      <c r="AB139" s="83">
        <f t="shared" si="40"/>
        <v>288780.48057718261</v>
      </c>
      <c r="AC139" s="76">
        <f t="shared" si="52"/>
        <v>24065.040000000001</v>
      </c>
      <c r="AD139" s="83">
        <f t="shared" si="41"/>
        <v>13448.942727271136</v>
      </c>
      <c r="AE139" s="76">
        <f t="shared" si="53"/>
        <v>1120.75</v>
      </c>
      <c r="AF139" s="83">
        <f t="shared" si="42"/>
        <v>55142.874753245917</v>
      </c>
      <c r="AG139" s="76">
        <f t="shared" si="54"/>
        <v>4595.24</v>
      </c>
      <c r="AH139" s="83">
        <f t="shared" si="43"/>
        <v>608.09742454225454</v>
      </c>
      <c r="AI139" s="76">
        <f t="shared" si="47"/>
        <v>50.67</v>
      </c>
      <c r="AJ139" s="83">
        <f t="shared" si="44"/>
        <v>906.6241285741205</v>
      </c>
      <c r="AK139" s="76">
        <f t="shared" si="48"/>
        <v>75.55</v>
      </c>
      <c r="AM139" s="83">
        <f t="shared" si="55"/>
        <v>645158.25717822008</v>
      </c>
      <c r="AN139" s="83">
        <f t="shared" si="49"/>
        <v>53763.19</v>
      </c>
    </row>
    <row r="140" spans="1:40" x14ac:dyDescent="0.25">
      <c r="A140" s="82">
        <v>61444</v>
      </c>
      <c r="B140" s="82" t="s">
        <v>141</v>
      </c>
      <c r="C140" s="82" t="s">
        <v>131</v>
      </c>
      <c r="D140" s="83">
        <f>'landesw Umlage § 2 PLAN'!F140*'Umlage Gesamt § 2_mtlAuft PLAN'!$D$1</f>
        <v>339.57410472425181</v>
      </c>
      <c r="E140" s="83">
        <f>'landesw Umlage § 2 PLAN'!G140*'Umlage Gesamt § 2_mtlAuft PLAN'!$E$1</f>
        <v>26096.890610876602</v>
      </c>
      <c r="F140" s="83">
        <f>'landesw Umlage § 2 PLAN'!H140*'Umlage Gesamt § 2_mtlAuft PLAN'!$F$1</f>
        <v>1248.1209719161552</v>
      </c>
      <c r="G140" s="83">
        <f>'landesw Umlage § 2 PLAN'!I140*'Umlage Gesamt § 2_mtlAuft PLAN'!$G$1</f>
        <v>38277.706099846699</v>
      </c>
      <c r="H140" s="83">
        <f>'landesw Umlage § 2 PLAN'!J140*'Umlage Gesamt § 2_mtlAuft PLAN'!$H$1</f>
        <v>6508.2567587226558</v>
      </c>
      <c r="I140" s="83">
        <f>'landesw Umlage § 2 PLAN'!K140*'Umlage Gesamt § 2_mtlAuft PLAN'!$I$1</f>
        <v>10769.903211632138</v>
      </c>
      <c r="J140" s="83">
        <f>'landesw Umlage § 2 PLAN'!L140*'Umlage Gesamt § 2_mtlAuft PLAN'!$J$1</f>
        <v>186.24351342570336</v>
      </c>
      <c r="K140" s="83">
        <f>'landesw Umlage § 2 PLAN'!M140*'Umlage Gesamt § 2_mtlAuft PLAN'!$K$1</f>
        <v>119.11485049411415</v>
      </c>
      <c r="M140" s="83">
        <f>'bezirksw Umlage § 2 PLAN'!F140*'Umlage Gesamt § 2_mtlAuft PLAN'!$M$1</f>
        <v>3185.7435196851029</v>
      </c>
      <c r="N140" s="83">
        <f>'bezirksw Umlage § 2 PLAN'!G140*'Umlage Gesamt § 2_mtlAuft PLAN'!$N$1</f>
        <v>319891.76812226966</v>
      </c>
      <c r="O140" s="83">
        <f>'bezirksw Umlage § 2 PLAN'!H140*'Umlage Gesamt § 2_mtlAuft PLAN'!$O$1</f>
        <v>9833.086589477276</v>
      </c>
      <c r="P140" s="83">
        <f>'bezirksw Umlage § 2 PLAN'!I140*'Umlage Gesamt § 2_mtlAuft PLAN'!$P$1</f>
        <v>325478.18984975258</v>
      </c>
      <c r="Q140" s="83">
        <f>'bezirksw Umlage § 2 PLAN'!J140*'Umlage Gesamt § 2_mtlAuft PLAN'!$Q$1</f>
        <v>10432.404194384375</v>
      </c>
      <c r="R140" s="83">
        <f>'bezirksw Umlage § 2 PLAN'!K140*'Umlage Gesamt § 2_mtlAuft PLAN'!$R$1</f>
        <v>58689.58993351637</v>
      </c>
      <c r="S140" s="83">
        <f>'bezirksw Umlage § 2 PLAN'!L140*'Umlage Gesamt § 2_mtlAuft PLAN'!$S$1</f>
        <v>579.73285397594179</v>
      </c>
      <c r="T140" s="83">
        <f>'bezirksw Umlage § 2 PLAN'!M140*'Umlage Gesamt § 2_mtlAuft PLAN'!$T$1</f>
        <v>1022.8940260056281</v>
      </c>
      <c r="V140" s="83">
        <f t="shared" si="45"/>
        <v>3525.3176244093547</v>
      </c>
      <c r="W140" s="76">
        <f t="shared" si="46"/>
        <v>293.77999999999997</v>
      </c>
      <c r="X140" s="83">
        <f t="shared" si="38"/>
        <v>345988.65873314627</v>
      </c>
      <c r="Y140" s="76">
        <f t="shared" si="50"/>
        <v>28832.39</v>
      </c>
      <c r="Z140" s="83">
        <f t="shared" si="39"/>
        <v>11081.207561393432</v>
      </c>
      <c r="AA140" s="76">
        <f t="shared" si="51"/>
        <v>923.43</v>
      </c>
      <c r="AB140" s="83">
        <f t="shared" si="40"/>
        <v>363755.89594959927</v>
      </c>
      <c r="AC140" s="76">
        <f t="shared" si="52"/>
        <v>30312.99</v>
      </c>
      <c r="AD140" s="83">
        <f t="shared" si="41"/>
        <v>16940.660953107032</v>
      </c>
      <c r="AE140" s="76">
        <f t="shared" si="53"/>
        <v>1411.72</v>
      </c>
      <c r="AF140" s="83">
        <f t="shared" si="42"/>
        <v>69459.493145148503</v>
      </c>
      <c r="AG140" s="76">
        <f t="shared" si="54"/>
        <v>5788.29</v>
      </c>
      <c r="AH140" s="83">
        <f t="shared" si="43"/>
        <v>765.97636740164512</v>
      </c>
      <c r="AI140" s="76">
        <f t="shared" si="47"/>
        <v>63.83</v>
      </c>
      <c r="AJ140" s="83">
        <f t="shared" si="44"/>
        <v>1142.0088764997422</v>
      </c>
      <c r="AK140" s="76">
        <f t="shared" si="48"/>
        <v>95.17</v>
      </c>
      <c r="AM140" s="83">
        <f t="shared" si="55"/>
        <v>812659.21921070525</v>
      </c>
      <c r="AN140" s="83">
        <f t="shared" si="49"/>
        <v>67721.600000000006</v>
      </c>
    </row>
    <row r="141" spans="1:40" x14ac:dyDescent="0.25">
      <c r="A141" s="82">
        <v>61445</v>
      </c>
      <c r="B141" s="82" t="s">
        <v>142</v>
      </c>
      <c r="C141" s="82" t="s">
        <v>131</v>
      </c>
      <c r="D141" s="83">
        <f>'landesw Umlage § 2 PLAN'!F141*'Umlage Gesamt § 2_mtlAuft PLAN'!$D$1</f>
        <v>311.41481826621919</v>
      </c>
      <c r="E141" s="83">
        <f>'landesw Umlage § 2 PLAN'!G141*'Umlage Gesamt § 2_mtlAuft PLAN'!$E$1</f>
        <v>23932.797977922859</v>
      </c>
      <c r="F141" s="83">
        <f>'landesw Umlage § 2 PLAN'!H141*'Umlage Gesamt § 2_mtlAuft PLAN'!$F$1</f>
        <v>1144.6201587107275</v>
      </c>
      <c r="G141" s="83">
        <f>'landesw Umlage § 2 PLAN'!I141*'Umlage Gesamt § 2_mtlAuft PLAN'!$G$1</f>
        <v>35103.515618221951</v>
      </c>
      <c r="H141" s="83">
        <f>'landesw Umlage § 2 PLAN'!J141*'Umlage Gesamt § 2_mtlAuft PLAN'!$H$1</f>
        <v>5968.5575771254044</v>
      </c>
      <c r="I141" s="83">
        <f>'landesw Umlage § 2 PLAN'!K141*'Umlage Gesamt § 2_mtlAuft PLAN'!$I$1</f>
        <v>9876.8056949416186</v>
      </c>
      <c r="J141" s="83">
        <f>'landesw Umlage § 2 PLAN'!L141*'Umlage Gesamt § 2_mtlAuft PLAN'!$J$1</f>
        <v>170.7992131314758</v>
      </c>
      <c r="K141" s="83">
        <f>'landesw Umlage § 2 PLAN'!M141*'Umlage Gesamt § 2_mtlAuft PLAN'!$K$1</f>
        <v>109.23721509787795</v>
      </c>
      <c r="M141" s="83">
        <f>'bezirksw Umlage § 2 PLAN'!F141*'Umlage Gesamt § 2_mtlAuft PLAN'!$M$1</f>
        <v>2921.5647642835966</v>
      </c>
      <c r="N141" s="83">
        <f>'bezirksw Umlage § 2 PLAN'!G141*'Umlage Gesamt § 2_mtlAuft PLAN'!$N$1</f>
        <v>293364.64544477244</v>
      </c>
      <c r="O141" s="83">
        <f>'bezirksw Umlage § 2 PLAN'!H141*'Umlage Gesamt § 2_mtlAuft PLAN'!$O$1</f>
        <v>9017.674877607853</v>
      </c>
      <c r="P141" s="83">
        <f>'bezirksw Umlage § 2 PLAN'!I141*'Umlage Gesamt § 2_mtlAuft PLAN'!$P$1</f>
        <v>298487.81144247198</v>
      </c>
      <c r="Q141" s="83">
        <f>'bezirksw Umlage § 2 PLAN'!J141*'Umlage Gesamt § 2_mtlAuft PLAN'!$Q$1</f>
        <v>9567.2938868884521</v>
      </c>
      <c r="R141" s="83">
        <f>'bezirksw Umlage § 2 PLAN'!K141*'Umlage Gesamt § 2_mtlAuft PLAN'!$R$1</f>
        <v>53822.737744111713</v>
      </c>
      <c r="S141" s="83">
        <f>'bezirksw Umlage § 2 PLAN'!L141*'Umlage Gesamt § 2_mtlAuft PLAN'!$S$1</f>
        <v>531.65832980838843</v>
      </c>
      <c r="T141" s="83">
        <f>'bezirksw Umlage § 2 PLAN'!M141*'Umlage Gesamt § 2_mtlAuft PLAN'!$T$1</f>
        <v>938.07022615230073</v>
      </c>
      <c r="V141" s="83">
        <f t="shared" si="45"/>
        <v>3232.9795825498159</v>
      </c>
      <c r="W141" s="76">
        <f t="shared" si="46"/>
        <v>269.41000000000003</v>
      </c>
      <c r="X141" s="83">
        <f t="shared" si="38"/>
        <v>317297.44342269527</v>
      </c>
      <c r="Y141" s="76">
        <f t="shared" si="50"/>
        <v>26441.45</v>
      </c>
      <c r="Z141" s="83">
        <f t="shared" si="39"/>
        <v>10162.295036318581</v>
      </c>
      <c r="AA141" s="76">
        <f t="shared" si="51"/>
        <v>846.86</v>
      </c>
      <c r="AB141" s="83">
        <f t="shared" si="40"/>
        <v>333591.32706069393</v>
      </c>
      <c r="AC141" s="76">
        <f t="shared" si="52"/>
        <v>27799.279999999999</v>
      </c>
      <c r="AD141" s="83">
        <f t="shared" si="41"/>
        <v>15535.851464013856</v>
      </c>
      <c r="AE141" s="76">
        <f t="shared" si="53"/>
        <v>1294.6500000000001</v>
      </c>
      <c r="AF141" s="83">
        <f t="shared" si="42"/>
        <v>63699.543439053334</v>
      </c>
      <c r="AG141" s="76">
        <f t="shared" si="54"/>
        <v>5308.3</v>
      </c>
      <c r="AH141" s="83">
        <f t="shared" si="43"/>
        <v>702.4575429398642</v>
      </c>
      <c r="AI141" s="76">
        <f t="shared" si="47"/>
        <v>58.54</v>
      </c>
      <c r="AJ141" s="83">
        <f t="shared" si="44"/>
        <v>1047.3074412501787</v>
      </c>
      <c r="AK141" s="76">
        <f t="shared" si="48"/>
        <v>87.28</v>
      </c>
      <c r="AM141" s="83">
        <f t="shared" si="55"/>
        <v>745269.20498951478</v>
      </c>
      <c r="AN141" s="83">
        <f t="shared" si="49"/>
        <v>62105.77</v>
      </c>
    </row>
    <row r="142" spans="1:40" x14ac:dyDescent="0.25">
      <c r="A142" s="82">
        <v>61446</v>
      </c>
      <c r="B142" s="82" t="s">
        <v>143</v>
      </c>
      <c r="C142" s="82" t="s">
        <v>131</v>
      </c>
      <c r="D142" s="83">
        <f>'landesw Umlage § 2 PLAN'!F142*'Umlage Gesamt § 2_mtlAuft PLAN'!$D$1</f>
        <v>337.54464299030769</v>
      </c>
      <c r="E142" s="83">
        <f>'landesw Umlage § 2 PLAN'!G142*'Umlage Gesamt § 2_mtlAuft PLAN'!$E$1</f>
        <v>25940.922767236974</v>
      </c>
      <c r="F142" s="83">
        <f>'landesw Umlage § 2 PLAN'!H142*'Umlage Gesamt § 2_mtlAuft PLAN'!$F$1</f>
        <v>1240.6615875973955</v>
      </c>
      <c r="G142" s="83">
        <f>'landesw Umlage § 2 PLAN'!I142*'Umlage Gesamt § 2_mtlAuft PLAN'!$G$1</f>
        <v>38048.939716568209</v>
      </c>
      <c r="H142" s="83">
        <f>'landesw Umlage § 2 PLAN'!J142*'Umlage Gesamt § 2_mtlAuft PLAN'!$H$1</f>
        <v>6469.3602178417295</v>
      </c>
      <c r="I142" s="83">
        <f>'landesw Umlage § 2 PLAN'!K142*'Umlage Gesamt § 2_mtlAuft PLAN'!$I$1</f>
        <v>10705.536977157226</v>
      </c>
      <c r="J142" s="83">
        <f>'landesw Umlage § 2 PLAN'!L142*'Umlage Gesamt § 2_mtlAuft PLAN'!$J$1</f>
        <v>185.1304306598673</v>
      </c>
      <c r="K142" s="83">
        <f>'landesw Umlage § 2 PLAN'!M142*'Umlage Gesamt § 2_mtlAuft PLAN'!$K$1</f>
        <v>118.40296160842135</v>
      </c>
      <c r="M142" s="83">
        <f>'bezirksw Umlage § 2 PLAN'!F142*'Umlage Gesamt § 2_mtlAuft PLAN'!$M$1</f>
        <v>3166.7039507738887</v>
      </c>
      <c r="N142" s="83">
        <f>'bezirksw Umlage § 2 PLAN'!G142*'Umlage Gesamt § 2_mtlAuft PLAN'!$N$1</f>
        <v>317979.93770476757</v>
      </c>
      <c r="O142" s="83">
        <f>'bezirksw Umlage § 2 PLAN'!H142*'Umlage Gesamt § 2_mtlAuft PLAN'!$O$1</f>
        <v>9774.3192315360466</v>
      </c>
      <c r="P142" s="83">
        <f>'bezirksw Umlage § 2 PLAN'!I142*'Umlage Gesamt § 2_mtlAuft PLAN'!$P$1</f>
        <v>323532.97223055328</v>
      </c>
      <c r="Q142" s="83">
        <f>'bezirksw Umlage § 2 PLAN'!J142*'Umlage Gesamt § 2_mtlAuft PLAN'!$Q$1</f>
        <v>10370.055019900845</v>
      </c>
      <c r="R142" s="83">
        <f>'bezirksw Umlage § 2 PLAN'!K142*'Umlage Gesamt § 2_mtlAuft PLAN'!$R$1</f>
        <v>58338.832101002437</v>
      </c>
      <c r="S142" s="83">
        <f>'bezirksw Umlage § 2 PLAN'!L142*'Umlage Gesamt § 2_mtlAuft PLAN'!$S$1</f>
        <v>576.26808553015644</v>
      </c>
      <c r="T142" s="83">
        <f>'bezirksw Umlage § 2 PLAN'!M142*'Umlage Gesamt § 2_mtlAuft PLAN'!$T$1</f>
        <v>1016.7807086036895</v>
      </c>
      <c r="V142" s="83">
        <f t="shared" si="45"/>
        <v>3504.2485937641964</v>
      </c>
      <c r="W142" s="76">
        <f t="shared" si="46"/>
        <v>292.02</v>
      </c>
      <c r="X142" s="83">
        <f t="shared" si="38"/>
        <v>343920.86047200451</v>
      </c>
      <c r="Y142" s="76">
        <f t="shared" si="50"/>
        <v>28660.07</v>
      </c>
      <c r="Z142" s="83">
        <f t="shared" si="39"/>
        <v>11014.980819133441</v>
      </c>
      <c r="AA142" s="76">
        <f t="shared" si="51"/>
        <v>917.92</v>
      </c>
      <c r="AB142" s="83">
        <f t="shared" si="40"/>
        <v>361581.91194712149</v>
      </c>
      <c r="AC142" s="76">
        <f t="shared" si="52"/>
        <v>30131.83</v>
      </c>
      <c r="AD142" s="83">
        <f t="shared" si="41"/>
        <v>16839.415237742574</v>
      </c>
      <c r="AE142" s="76">
        <f t="shared" si="53"/>
        <v>1403.28</v>
      </c>
      <c r="AF142" s="83">
        <f t="shared" si="42"/>
        <v>69044.369078159667</v>
      </c>
      <c r="AG142" s="76">
        <f t="shared" si="54"/>
        <v>5753.7</v>
      </c>
      <c r="AH142" s="83">
        <f t="shared" si="43"/>
        <v>761.39851619002377</v>
      </c>
      <c r="AI142" s="76">
        <f t="shared" si="47"/>
        <v>63.45</v>
      </c>
      <c r="AJ142" s="83">
        <f t="shared" si="44"/>
        <v>1135.1836702121109</v>
      </c>
      <c r="AK142" s="76">
        <f t="shared" si="48"/>
        <v>94.6</v>
      </c>
      <c r="AM142" s="83">
        <f t="shared" si="55"/>
        <v>807802.36833432817</v>
      </c>
      <c r="AN142" s="83">
        <f t="shared" si="49"/>
        <v>67316.86</v>
      </c>
    </row>
    <row r="143" spans="1:40" x14ac:dyDescent="0.25">
      <c r="A143" s="82">
        <v>61611</v>
      </c>
      <c r="B143" s="82" t="s">
        <v>144</v>
      </c>
      <c r="C143" s="82" t="s">
        <v>145</v>
      </c>
      <c r="D143" s="83">
        <f>'landesw Umlage § 2 PLAN'!F143*'Umlage Gesamt § 2_mtlAuft PLAN'!$D$1</f>
        <v>332.51594594833034</v>
      </c>
      <c r="E143" s="83">
        <f>'landesw Umlage § 2 PLAN'!G143*'Umlage Gesamt § 2_mtlAuft PLAN'!$E$1</f>
        <v>25554.458208267471</v>
      </c>
      <c r="F143" s="83">
        <f>'landesw Umlage § 2 PLAN'!H143*'Umlage Gesamt § 2_mtlAuft PLAN'!$F$1</f>
        <v>1222.1783694951159</v>
      </c>
      <c r="G143" s="83">
        <f>'landesw Umlage § 2 PLAN'!I143*'Umlage Gesamt § 2_mtlAuft PLAN'!$G$1</f>
        <v>37482.09146530275</v>
      </c>
      <c r="H143" s="83">
        <f>'landesw Umlage § 2 PLAN'!J143*'Umlage Gesamt § 2_mtlAuft PLAN'!$H$1</f>
        <v>6372.9805143964568</v>
      </c>
      <c r="I143" s="83">
        <f>'landesw Umlage § 2 PLAN'!K143*'Umlage Gesamt § 2_mtlAuft PLAN'!$I$1</f>
        <v>10546.047252619202</v>
      </c>
      <c r="J143" s="83">
        <f>'landesw Umlage § 2 PLAN'!L143*'Umlage Gesamt § 2_mtlAuft PLAN'!$J$1</f>
        <v>182.37238111480019</v>
      </c>
      <c r="K143" s="83">
        <f>'landesw Umlage § 2 PLAN'!M143*'Umlage Gesamt § 2_mtlAuft PLAN'!$K$1</f>
        <v>116.63900938708889</v>
      </c>
      <c r="M143" s="83">
        <f>'bezirksw Umlage § 2 PLAN'!F143*'Umlage Gesamt § 2_mtlAuft PLAN'!$M$1</f>
        <v>2913.4296963022289</v>
      </c>
      <c r="N143" s="83">
        <f>'bezirksw Umlage § 2 PLAN'!G143*'Umlage Gesamt § 2_mtlAuft PLAN'!$N$1</f>
        <v>219988.22780741303</v>
      </c>
      <c r="O143" s="83">
        <f>'bezirksw Umlage § 2 PLAN'!H143*'Umlage Gesamt § 2_mtlAuft PLAN'!$O$1</f>
        <v>14238.717532125023</v>
      </c>
      <c r="P143" s="83">
        <f>'bezirksw Umlage § 2 PLAN'!I143*'Umlage Gesamt § 2_mtlAuft PLAN'!$P$1</f>
        <v>332083.45047288283</v>
      </c>
      <c r="Q143" s="83">
        <f>'bezirksw Umlage § 2 PLAN'!J143*'Umlage Gesamt § 2_mtlAuft PLAN'!$Q$1</f>
        <v>34094.794366989503</v>
      </c>
      <c r="R143" s="83">
        <f>'bezirksw Umlage § 2 PLAN'!K143*'Umlage Gesamt § 2_mtlAuft PLAN'!$R$1</f>
        <v>142074.16583220352</v>
      </c>
      <c r="S143" s="83">
        <f>'bezirksw Umlage § 2 PLAN'!L143*'Umlage Gesamt § 2_mtlAuft PLAN'!$S$1</f>
        <v>426.28076609053664</v>
      </c>
      <c r="T143" s="83">
        <f>'bezirksw Umlage § 2 PLAN'!M143*'Umlage Gesamt § 2_mtlAuft PLAN'!$T$1</f>
        <v>826.49400331942172</v>
      </c>
      <c r="V143" s="83">
        <f t="shared" si="45"/>
        <v>3245.9456422505591</v>
      </c>
      <c r="W143" s="76">
        <f t="shared" si="46"/>
        <v>270.5</v>
      </c>
      <c r="X143" s="83">
        <f t="shared" si="38"/>
        <v>245542.68601568049</v>
      </c>
      <c r="Y143" s="76">
        <f t="shared" si="50"/>
        <v>20461.89</v>
      </c>
      <c r="Z143" s="83">
        <f t="shared" si="39"/>
        <v>15460.895901620139</v>
      </c>
      <c r="AA143" s="76">
        <f t="shared" si="51"/>
        <v>1288.4100000000001</v>
      </c>
      <c r="AB143" s="83">
        <f t="shared" si="40"/>
        <v>369565.54193818558</v>
      </c>
      <c r="AC143" s="76">
        <f t="shared" si="52"/>
        <v>30797.13</v>
      </c>
      <c r="AD143" s="83">
        <f t="shared" si="41"/>
        <v>40467.774881385958</v>
      </c>
      <c r="AE143" s="76">
        <f t="shared" si="53"/>
        <v>3372.31</v>
      </c>
      <c r="AF143" s="83">
        <f t="shared" si="42"/>
        <v>152620.21308482272</v>
      </c>
      <c r="AG143" s="76">
        <f t="shared" si="54"/>
        <v>12718.35</v>
      </c>
      <c r="AH143" s="83">
        <f t="shared" si="43"/>
        <v>608.65314720533684</v>
      </c>
      <c r="AI143" s="76">
        <f t="shared" si="47"/>
        <v>50.72</v>
      </c>
      <c r="AJ143" s="83">
        <f t="shared" si="44"/>
        <v>943.13301270651061</v>
      </c>
      <c r="AK143" s="76">
        <f t="shared" si="48"/>
        <v>78.59</v>
      </c>
      <c r="AM143" s="83">
        <f t="shared" si="55"/>
        <v>828454.84362385736</v>
      </c>
      <c r="AN143" s="83">
        <f t="shared" si="49"/>
        <v>69037.899999999994</v>
      </c>
    </row>
    <row r="144" spans="1:40" x14ac:dyDescent="0.25">
      <c r="A144" s="82">
        <v>61612</v>
      </c>
      <c r="B144" s="82" t="s">
        <v>146</v>
      </c>
      <c r="C144" s="82" t="s">
        <v>145</v>
      </c>
      <c r="D144" s="83">
        <f>'landesw Umlage § 2 PLAN'!F144*'Umlage Gesamt § 2_mtlAuft PLAN'!$D$1</f>
        <v>438.25804347079207</v>
      </c>
      <c r="E144" s="83">
        <f>'landesw Umlage § 2 PLAN'!G144*'Umlage Gesamt § 2_mtlAuft PLAN'!$E$1</f>
        <v>33680.931674932988</v>
      </c>
      <c r="F144" s="83">
        <f>'landesw Umlage § 2 PLAN'!H144*'Umlage Gesamt § 2_mtlAuft PLAN'!$F$1</f>
        <v>1610.8385402680319</v>
      </c>
      <c r="G144" s="83">
        <f>'landesw Umlage § 2 PLAN'!I144*'Umlage Gesamt § 2_mtlAuft PLAN'!$G$1</f>
        <v>49401.625007570074</v>
      </c>
      <c r="H144" s="83">
        <f>'landesw Umlage § 2 PLAN'!J144*'Umlage Gesamt § 2_mtlAuft PLAN'!$H$1</f>
        <v>8399.6271617929524</v>
      </c>
      <c r="I144" s="83">
        <f>'landesw Umlage § 2 PLAN'!K144*'Umlage Gesamt § 2_mtlAuft PLAN'!$I$1</f>
        <v>13899.754557941138</v>
      </c>
      <c r="J144" s="83">
        <f>'landesw Umlage § 2 PLAN'!L144*'Umlage Gesamt § 2_mtlAuft PLAN'!$J$1</f>
        <v>240.36790988334039</v>
      </c>
      <c r="K144" s="83">
        <f>'landesw Umlage § 2 PLAN'!M144*'Umlage Gesamt § 2_mtlAuft PLAN'!$K$1</f>
        <v>153.73092529613649</v>
      </c>
      <c r="M144" s="83">
        <f>'bezirksw Umlage § 2 PLAN'!F144*'Umlage Gesamt § 2_mtlAuft PLAN'!$M$1</f>
        <v>3839.9180973099137</v>
      </c>
      <c r="N144" s="83">
        <f>'bezirksw Umlage § 2 PLAN'!G144*'Umlage Gesamt § 2_mtlAuft PLAN'!$N$1</f>
        <v>289945.82509575388</v>
      </c>
      <c r="O144" s="83">
        <f>'bezirksw Umlage § 2 PLAN'!H144*'Umlage Gesamt § 2_mtlAuft PLAN'!$O$1</f>
        <v>18766.716493446147</v>
      </c>
      <c r="P144" s="83">
        <f>'bezirksw Umlage § 2 PLAN'!I144*'Umlage Gesamt § 2_mtlAuft PLAN'!$P$1</f>
        <v>437688.01179805829</v>
      </c>
      <c r="Q144" s="83">
        <f>'bezirksw Umlage § 2 PLAN'!J144*'Umlage Gesamt § 2_mtlAuft PLAN'!$Q$1</f>
        <v>44937.146786150486</v>
      </c>
      <c r="R144" s="83">
        <f>'bezirksw Umlage § 2 PLAN'!K144*'Umlage Gesamt § 2_mtlAuft PLAN'!$R$1</f>
        <v>187254.6165200804</v>
      </c>
      <c r="S144" s="83">
        <f>'bezirksw Umlage § 2 PLAN'!L144*'Umlage Gesamt § 2_mtlAuft PLAN'!$S$1</f>
        <v>561.84064792218737</v>
      </c>
      <c r="T144" s="83">
        <f>'bezirksw Umlage § 2 PLAN'!M144*'Umlage Gesamt § 2_mtlAuft PLAN'!$T$1</f>
        <v>1089.3241339210756</v>
      </c>
      <c r="V144" s="83">
        <f t="shared" si="45"/>
        <v>4278.1761407807062</v>
      </c>
      <c r="W144" s="76">
        <f t="shared" si="46"/>
        <v>356.51</v>
      </c>
      <c r="X144" s="83">
        <f t="shared" si="38"/>
        <v>323626.75677068689</v>
      </c>
      <c r="Y144" s="76">
        <f t="shared" si="50"/>
        <v>26968.9</v>
      </c>
      <c r="Z144" s="83">
        <f t="shared" si="39"/>
        <v>20377.555033714179</v>
      </c>
      <c r="AA144" s="76">
        <f t="shared" si="51"/>
        <v>1698.13</v>
      </c>
      <c r="AB144" s="83">
        <f t="shared" si="40"/>
        <v>487089.63680562837</v>
      </c>
      <c r="AC144" s="76">
        <f t="shared" si="52"/>
        <v>40590.800000000003</v>
      </c>
      <c r="AD144" s="83">
        <f t="shared" si="41"/>
        <v>53336.773947943439</v>
      </c>
      <c r="AE144" s="76">
        <f t="shared" si="53"/>
        <v>4444.7299999999996</v>
      </c>
      <c r="AF144" s="83">
        <f t="shared" si="42"/>
        <v>201154.37107802153</v>
      </c>
      <c r="AG144" s="76">
        <f t="shared" si="54"/>
        <v>16762.86</v>
      </c>
      <c r="AH144" s="83">
        <f t="shared" si="43"/>
        <v>802.20855780552779</v>
      </c>
      <c r="AI144" s="76">
        <f t="shared" si="47"/>
        <v>66.849999999999994</v>
      </c>
      <c r="AJ144" s="83">
        <f t="shared" si="44"/>
        <v>1243.0550592172121</v>
      </c>
      <c r="AK144" s="76">
        <f t="shared" si="48"/>
        <v>103.59</v>
      </c>
      <c r="AM144" s="83">
        <f t="shared" si="55"/>
        <v>1091908.5333937979</v>
      </c>
      <c r="AN144" s="83">
        <f t="shared" si="49"/>
        <v>90992.38</v>
      </c>
    </row>
    <row r="145" spans="1:40" x14ac:dyDescent="0.25">
      <c r="A145" s="82">
        <v>61615</v>
      </c>
      <c r="B145" s="82" t="s">
        <v>147</v>
      </c>
      <c r="C145" s="82" t="s">
        <v>145</v>
      </c>
      <c r="D145" s="83">
        <f>'landesw Umlage § 2 PLAN'!F145*'Umlage Gesamt § 2_mtlAuft PLAN'!$D$1</f>
        <v>289.35956315426938</v>
      </c>
      <c r="E145" s="83">
        <f>'landesw Umlage § 2 PLAN'!G145*'Umlage Gesamt § 2_mtlAuft PLAN'!$E$1</f>
        <v>22237.811310671186</v>
      </c>
      <c r="F145" s="83">
        <f>'landesw Umlage § 2 PLAN'!H145*'Umlage Gesamt § 2_mtlAuft PLAN'!$F$1</f>
        <v>1063.5550066181111</v>
      </c>
      <c r="G145" s="83">
        <f>'landesw Umlage § 2 PLAN'!I145*'Umlage Gesamt § 2_mtlAuft PLAN'!$G$1</f>
        <v>32617.387961880486</v>
      </c>
      <c r="H145" s="83">
        <f>'landesw Umlage § 2 PLAN'!J145*'Umlage Gesamt § 2_mtlAuft PLAN'!$H$1</f>
        <v>5545.8478912255887</v>
      </c>
      <c r="I145" s="83">
        <f>'landesw Umlage § 2 PLAN'!K145*'Umlage Gesamt § 2_mtlAuft PLAN'!$I$1</f>
        <v>9177.3031134463654</v>
      </c>
      <c r="J145" s="83">
        <f>'landesw Umlage § 2 PLAN'!L145*'Umlage Gesamt § 2_mtlAuft PLAN'!$J$1</f>
        <v>158.70274245128269</v>
      </c>
      <c r="K145" s="83">
        <f>'landesw Umlage § 2 PLAN'!M145*'Umlage Gesamt § 2_mtlAuft PLAN'!$K$1</f>
        <v>101.50073466924583</v>
      </c>
      <c r="M145" s="83">
        <f>'bezirksw Umlage § 2 PLAN'!F145*'Umlage Gesamt § 2_mtlAuft PLAN'!$M$1</f>
        <v>2535.3032071841953</v>
      </c>
      <c r="N145" s="83">
        <f>'bezirksw Umlage § 2 PLAN'!G145*'Umlage Gesamt § 2_mtlAuft PLAN'!$N$1</f>
        <v>191436.52589619381</v>
      </c>
      <c r="O145" s="83">
        <f>'bezirksw Umlage § 2 PLAN'!H145*'Umlage Gesamt § 2_mtlAuft PLAN'!$O$1</f>
        <v>12390.711288212799</v>
      </c>
      <c r="P145" s="83">
        <f>'bezirksw Umlage § 2 PLAN'!I145*'Umlage Gesamt § 2_mtlAuft PLAN'!$P$1</f>
        <v>288983.20014561794</v>
      </c>
      <c r="Q145" s="83">
        <f>'bezirksw Umlage § 2 PLAN'!J145*'Umlage Gesamt § 2_mtlAuft PLAN'!$Q$1</f>
        <v>29669.719374600314</v>
      </c>
      <c r="R145" s="83">
        <f>'bezirksw Umlage § 2 PLAN'!K145*'Umlage Gesamt § 2_mtlAuft PLAN'!$R$1</f>
        <v>123634.72808339182</v>
      </c>
      <c r="S145" s="83">
        <f>'bezirksw Umlage § 2 PLAN'!L145*'Umlage Gesamt § 2_mtlAuft PLAN'!$S$1</f>
        <v>370.95489031431919</v>
      </c>
      <c r="T145" s="83">
        <f>'bezirksw Umlage § 2 PLAN'!M145*'Umlage Gesamt § 2_mtlAuft PLAN'!$T$1</f>
        <v>719.22548877488498</v>
      </c>
      <c r="V145" s="83">
        <f t="shared" si="45"/>
        <v>2824.6627703384647</v>
      </c>
      <c r="W145" s="76">
        <f t="shared" si="46"/>
        <v>235.39</v>
      </c>
      <c r="X145" s="83">
        <f t="shared" si="38"/>
        <v>213674.33720686499</v>
      </c>
      <c r="Y145" s="76">
        <f t="shared" si="50"/>
        <v>17806.189999999999</v>
      </c>
      <c r="Z145" s="83">
        <f t="shared" si="39"/>
        <v>13454.26629483091</v>
      </c>
      <c r="AA145" s="76">
        <f t="shared" si="51"/>
        <v>1121.19</v>
      </c>
      <c r="AB145" s="83">
        <f t="shared" si="40"/>
        <v>321600.58810749842</v>
      </c>
      <c r="AC145" s="76">
        <f t="shared" si="52"/>
        <v>26800.05</v>
      </c>
      <c r="AD145" s="83">
        <f t="shared" si="41"/>
        <v>35215.567265825899</v>
      </c>
      <c r="AE145" s="76">
        <f t="shared" si="53"/>
        <v>2934.63</v>
      </c>
      <c r="AF145" s="83">
        <f t="shared" si="42"/>
        <v>132812.03119683819</v>
      </c>
      <c r="AG145" s="76">
        <f t="shared" si="54"/>
        <v>11067.67</v>
      </c>
      <c r="AH145" s="83">
        <f t="shared" si="43"/>
        <v>529.65763276560187</v>
      </c>
      <c r="AI145" s="76">
        <f t="shared" si="47"/>
        <v>44.14</v>
      </c>
      <c r="AJ145" s="83">
        <f t="shared" si="44"/>
        <v>820.72622344413082</v>
      </c>
      <c r="AK145" s="76">
        <f t="shared" si="48"/>
        <v>68.39</v>
      </c>
      <c r="AM145" s="83">
        <f t="shared" si="55"/>
        <v>720931.83669840661</v>
      </c>
      <c r="AN145" s="83">
        <f t="shared" si="49"/>
        <v>60077.65</v>
      </c>
    </row>
    <row r="146" spans="1:40" x14ac:dyDescent="0.25">
      <c r="A146" s="82">
        <v>61618</v>
      </c>
      <c r="B146" s="82" t="s">
        <v>148</v>
      </c>
      <c r="C146" s="82" t="s">
        <v>145</v>
      </c>
      <c r="D146" s="83">
        <f>'landesw Umlage § 2 PLAN'!F146*'Umlage Gesamt § 2_mtlAuft PLAN'!$D$1</f>
        <v>258.9896878209899</v>
      </c>
      <c r="E146" s="83">
        <f>'landesw Umlage § 2 PLAN'!G146*'Umlage Gesamt § 2_mtlAuft PLAN'!$E$1</f>
        <v>19903.83088221023</v>
      </c>
      <c r="F146" s="83">
        <f>'landesw Umlage § 2 PLAN'!H146*'Umlage Gesamt § 2_mtlAuft PLAN'!$F$1</f>
        <v>951.92906756505545</v>
      </c>
      <c r="G146" s="83">
        <f>'landesw Umlage § 2 PLAN'!I146*'Umlage Gesamt § 2_mtlAuft PLAN'!$G$1</f>
        <v>29194.013958611755</v>
      </c>
      <c r="H146" s="83">
        <f>'landesw Umlage § 2 PLAN'!J146*'Umlage Gesamt § 2_mtlAuft PLAN'!$H$1</f>
        <v>4963.7806969090934</v>
      </c>
      <c r="I146" s="83">
        <f>'landesw Umlage § 2 PLAN'!K146*'Umlage Gesamt § 2_mtlAuft PLAN'!$I$1</f>
        <v>8214.0947493858675</v>
      </c>
      <c r="J146" s="83">
        <f>'landesw Umlage § 2 PLAN'!L146*'Umlage Gesamt § 2_mtlAuft PLAN'!$J$1</f>
        <v>142.04601802595101</v>
      </c>
      <c r="K146" s="83">
        <f>'landesw Umlage § 2 PLAN'!M146*'Umlage Gesamt § 2_mtlAuft PLAN'!$K$1</f>
        <v>90.847675117528738</v>
      </c>
      <c r="M146" s="83">
        <f>'bezirksw Umlage § 2 PLAN'!F146*'Umlage Gesamt § 2_mtlAuft PLAN'!$M$1</f>
        <v>2269.2092115515106</v>
      </c>
      <c r="N146" s="83">
        <f>'bezirksw Umlage § 2 PLAN'!G146*'Umlage Gesamt § 2_mtlAuft PLAN'!$N$1</f>
        <v>171344.21112239835</v>
      </c>
      <c r="O146" s="83">
        <f>'bezirksw Umlage § 2 PLAN'!H146*'Umlage Gesamt § 2_mtlAuft PLAN'!$O$1</f>
        <v>11090.238087978325</v>
      </c>
      <c r="P146" s="83">
        <f>'bezirksw Umlage § 2 PLAN'!I146*'Umlage Gesamt § 2_mtlAuft PLAN'!$P$1</f>
        <v>258652.82617710484</v>
      </c>
      <c r="Q146" s="83">
        <f>'bezirksw Umlage § 2 PLAN'!J146*'Umlage Gesamt § 2_mtlAuft PLAN'!$Q$1</f>
        <v>26555.719378340971</v>
      </c>
      <c r="R146" s="83">
        <f>'bezirksw Umlage § 2 PLAN'!K146*'Umlage Gesamt § 2_mtlAuft PLAN'!$R$1</f>
        <v>110658.58436162827</v>
      </c>
      <c r="S146" s="83">
        <f>'bezirksw Umlage § 2 PLAN'!L146*'Umlage Gesamt § 2_mtlAuft PLAN'!$S$1</f>
        <v>332.0211372691158</v>
      </c>
      <c r="T146" s="83">
        <f>'bezirksw Umlage § 2 PLAN'!M146*'Umlage Gesamt § 2_mtlAuft PLAN'!$T$1</f>
        <v>643.73882369803391</v>
      </c>
      <c r="V146" s="83">
        <f t="shared" si="45"/>
        <v>2528.1988993725004</v>
      </c>
      <c r="W146" s="76">
        <f t="shared" si="46"/>
        <v>210.68</v>
      </c>
      <c r="X146" s="83">
        <f t="shared" si="38"/>
        <v>191248.04200460858</v>
      </c>
      <c r="Y146" s="76">
        <f t="shared" si="50"/>
        <v>15937.34</v>
      </c>
      <c r="Z146" s="83">
        <f t="shared" si="39"/>
        <v>12042.16715554338</v>
      </c>
      <c r="AA146" s="76">
        <f t="shared" si="51"/>
        <v>1003.51</v>
      </c>
      <c r="AB146" s="83">
        <f t="shared" si="40"/>
        <v>287846.8401357166</v>
      </c>
      <c r="AC146" s="76">
        <f t="shared" si="52"/>
        <v>23987.24</v>
      </c>
      <c r="AD146" s="83">
        <f t="shared" si="41"/>
        <v>31519.500075250064</v>
      </c>
      <c r="AE146" s="76">
        <f t="shared" si="53"/>
        <v>2626.63</v>
      </c>
      <c r="AF146" s="83">
        <f t="shared" si="42"/>
        <v>118872.67911101413</v>
      </c>
      <c r="AG146" s="76">
        <f t="shared" si="54"/>
        <v>9906.06</v>
      </c>
      <c r="AH146" s="83">
        <f t="shared" si="43"/>
        <v>474.06715529506681</v>
      </c>
      <c r="AI146" s="76">
        <f t="shared" si="47"/>
        <v>39.51</v>
      </c>
      <c r="AJ146" s="83">
        <f t="shared" si="44"/>
        <v>734.58649881556266</v>
      </c>
      <c r="AK146" s="76">
        <f t="shared" si="48"/>
        <v>61.22</v>
      </c>
      <c r="AM146" s="83">
        <f t="shared" si="55"/>
        <v>645266.08103561588</v>
      </c>
      <c r="AN146" s="83">
        <f t="shared" si="49"/>
        <v>53772.17</v>
      </c>
    </row>
    <row r="147" spans="1:40" x14ac:dyDescent="0.25">
      <c r="A147" s="82">
        <v>61621</v>
      </c>
      <c r="B147" s="82" t="s">
        <v>149</v>
      </c>
      <c r="C147" s="82" t="s">
        <v>145</v>
      </c>
      <c r="D147" s="83">
        <f>'landesw Umlage § 2 PLAN'!F147*'Umlage Gesamt § 2_mtlAuft PLAN'!$D$1</f>
        <v>97.808563362438008</v>
      </c>
      <c r="E147" s="83">
        <f>'landesw Umlage § 2 PLAN'!G147*'Umlage Gesamt § 2_mtlAuft PLAN'!$E$1</f>
        <v>7516.7668658046605</v>
      </c>
      <c r="F147" s="83">
        <f>'landesw Umlage § 2 PLAN'!H147*'Umlage Gesamt § 2_mtlAuft PLAN'!$F$1</f>
        <v>359.5000839795498</v>
      </c>
      <c r="G147" s="83">
        <f>'landesw Umlage § 2 PLAN'!I147*'Umlage Gesamt § 2_mtlAuft PLAN'!$G$1</f>
        <v>11025.2442407993</v>
      </c>
      <c r="H147" s="83">
        <f>'landesw Umlage § 2 PLAN'!J147*'Umlage Gesamt § 2_mtlAuft PLAN'!$H$1</f>
        <v>1874.5930113883564</v>
      </c>
      <c r="I147" s="83">
        <f>'landesw Umlage § 2 PLAN'!K147*'Umlage Gesamt § 2_mtlAuft PLAN'!$I$1</f>
        <v>3102.088015626638</v>
      </c>
      <c r="J147" s="83">
        <f>'landesw Umlage § 2 PLAN'!L147*'Umlage Gesamt § 2_mtlAuft PLAN'!$J$1</f>
        <v>53.644286270100878</v>
      </c>
      <c r="K147" s="83">
        <f>'landesw Umlage § 2 PLAN'!M147*'Umlage Gesamt § 2_mtlAuft PLAN'!$K$1</f>
        <v>34.309013083967464</v>
      </c>
      <c r="M147" s="83">
        <f>'bezirksw Umlage § 2 PLAN'!F147*'Umlage Gesamt § 2_mtlAuft PLAN'!$M$1</f>
        <v>856.97656465793898</v>
      </c>
      <c r="N147" s="83">
        <f>'bezirksw Umlage § 2 PLAN'!G147*'Umlage Gesamt § 2_mtlAuft PLAN'!$N$1</f>
        <v>64708.874207901259</v>
      </c>
      <c r="O147" s="83">
        <f>'bezirksw Umlage § 2 PLAN'!H147*'Umlage Gesamt § 2_mtlAuft PLAN'!$O$1</f>
        <v>4188.2758493546471</v>
      </c>
      <c r="P147" s="83">
        <f>'bezirksw Umlage § 2 PLAN'!I147*'Umlage Gesamt § 2_mtlAuft PLAN'!$P$1</f>
        <v>97681.346121792201</v>
      </c>
      <c r="Q147" s="83">
        <f>'bezirksw Umlage § 2 PLAN'!J147*'Umlage Gesamt § 2_mtlAuft PLAN'!$Q$1</f>
        <v>10028.881007983826</v>
      </c>
      <c r="R147" s="83">
        <f>'bezirksw Umlage § 2 PLAN'!K147*'Umlage Gesamt § 2_mtlAuft PLAN'!$R$1</f>
        <v>41790.687695692985</v>
      </c>
      <c r="S147" s="83">
        <f>'bezirksw Umlage § 2 PLAN'!L147*'Umlage Gesamt § 2_mtlAuft PLAN'!$S$1</f>
        <v>125.3892026183721</v>
      </c>
      <c r="T147" s="83">
        <f>'bezirksw Umlage § 2 PLAN'!M147*'Umlage Gesamt § 2_mtlAuft PLAN'!$T$1</f>
        <v>243.11072018454161</v>
      </c>
      <c r="V147" s="83">
        <f t="shared" si="45"/>
        <v>954.78512802037699</v>
      </c>
      <c r="W147" s="76">
        <f t="shared" si="46"/>
        <v>79.569999999999993</v>
      </c>
      <c r="X147" s="83">
        <f t="shared" si="38"/>
        <v>72225.64107370592</v>
      </c>
      <c r="Y147" s="76">
        <f t="shared" si="50"/>
        <v>6018.8</v>
      </c>
      <c r="Z147" s="83">
        <f t="shared" si="39"/>
        <v>4547.7759333341965</v>
      </c>
      <c r="AA147" s="76">
        <f t="shared" si="51"/>
        <v>378.98</v>
      </c>
      <c r="AB147" s="83">
        <f t="shared" si="40"/>
        <v>108706.59036259149</v>
      </c>
      <c r="AC147" s="76">
        <f t="shared" si="52"/>
        <v>9058.8799999999992</v>
      </c>
      <c r="AD147" s="83">
        <f t="shared" si="41"/>
        <v>11903.474019372183</v>
      </c>
      <c r="AE147" s="76">
        <f t="shared" si="53"/>
        <v>991.96</v>
      </c>
      <c r="AF147" s="83">
        <f t="shared" si="42"/>
        <v>44892.77571131962</v>
      </c>
      <c r="AG147" s="76">
        <f t="shared" si="54"/>
        <v>3741.06</v>
      </c>
      <c r="AH147" s="83">
        <f t="shared" si="43"/>
        <v>179.03348888847296</v>
      </c>
      <c r="AI147" s="76">
        <f t="shared" si="47"/>
        <v>14.92</v>
      </c>
      <c r="AJ147" s="83">
        <f t="shared" si="44"/>
        <v>277.41973326850905</v>
      </c>
      <c r="AK147" s="76">
        <f t="shared" si="48"/>
        <v>23.12</v>
      </c>
      <c r="AM147" s="83">
        <f t="shared" si="55"/>
        <v>243687.49545050078</v>
      </c>
      <c r="AN147" s="83">
        <f t="shared" si="49"/>
        <v>20307.29</v>
      </c>
    </row>
    <row r="148" spans="1:40" x14ac:dyDescent="0.25">
      <c r="A148" s="82">
        <v>61624</v>
      </c>
      <c r="B148" s="82" t="s">
        <v>150</v>
      </c>
      <c r="C148" s="82" t="s">
        <v>145</v>
      </c>
      <c r="D148" s="83">
        <f>'landesw Umlage § 2 PLAN'!F148*'Umlage Gesamt § 2_mtlAuft PLAN'!$D$1</f>
        <v>410.96836043746089</v>
      </c>
      <c r="E148" s="83">
        <f>'landesw Umlage § 2 PLAN'!G148*'Umlage Gesamt § 2_mtlAuft PLAN'!$E$1</f>
        <v>31583.66965460121</v>
      </c>
      <c r="F148" s="83">
        <f>'landesw Umlage § 2 PLAN'!H148*'Umlage Gesamt § 2_mtlAuft PLAN'!$F$1</f>
        <v>1510.5339963202421</v>
      </c>
      <c r="G148" s="83">
        <f>'landesw Umlage § 2 PLAN'!I148*'Umlage Gesamt § 2_mtlAuft PLAN'!$G$1</f>
        <v>46325.458562086635</v>
      </c>
      <c r="H148" s="83">
        <f>'landesw Umlage § 2 PLAN'!J148*'Umlage Gesamt § 2_mtlAuft PLAN'!$H$1</f>
        <v>7876.5947468527675</v>
      </c>
      <c r="I148" s="83">
        <f>'landesw Umlage § 2 PLAN'!K148*'Umlage Gesamt § 2_mtlAuft PLAN'!$I$1</f>
        <v>13034.237308963153</v>
      </c>
      <c r="J148" s="83">
        <f>'landesw Umlage § 2 PLAN'!L148*'Umlage Gesamt § 2_mtlAuft PLAN'!$J$1</f>
        <v>225.4005540758985</v>
      </c>
      <c r="K148" s="83">
        <f>'landesw Umlage § 2 PLAN'!M148*'Umlage Gesamt § 2_mtlAuft PLAN'!$K$1</f>
        <v>144.15832694625161</v>
      </c>
      <c r="M148" s="83">
        <f>'bezirksw Umlage § 2 PLAN'!F148*'Umlage Gesamt § 2_mtlAuft PLAN'!$M$1</f>
        <v>3600.8120516577851</v>
      </c>
      <c r="N148" s="83">
        <f>'bezirksw Umlage § 2 PLAN'!G148*'Umlage Gesamt § 2_mtlAuft PLAN'!$N$1</f>
        <v>271891.32551135973</v>
      </c>
      <c r="O148" s="83">
        <f>'bezirksw Umlage § 2 PLAN'!H148*'Umlage Gesamt § 2_mtlAuft PLAN'!$O$1</f>
        <v>17598.140691330453</v>
      </c>
      <c r="P148" s="83">
        <f>'bezirksw Umlage § 2 PLAN'!I148*'Umlage Gesamt § 2_mtlAuft PLAN'!$P$1</f>
        <v>410433.82379761833</v>
      </c>
      <c r="Q148" s="83">
        <f>'bezirksw Umlage § 2 PLAN'!J148*'Umlage Gesamt § 2_mtlAuft PLAN'!$Q$1</f>
        <v>42138.976825584657</v>
      </c>
      <c r="R148" s="83">
        <f>'bezirksw Umlage § 2 PLAN'!K148*'Umlage Gesamt § 2_mtlAuft PLAN'!$R$1</f>
        <v>175594.54728121072</v>
      </c>
      <c r="S148" s="83">
        <f>'bezirksw Umlage § 2 PLAN'!L148*'Umlage Gesamt § 2_mtlAuft PLAN'!$S$1</f>
        <v>526.85565808466538</v>
      </c>
      <c r="T148" s="83">
        <f>'bezirksw Umlage § 2 PLAN'!M148*'Umlage Gesamt § 2_mtlAuft PLAN'!$T$1</f>
        <v>1021.4935241281821</v>
      </c>
      <c r="V148" s="83">
        <f t="shared" si="45"/>
        <v>4011.780412095246</v>
      </c>
      <c r="W148" s="76">
        <f t="shared" si="46"/>
        <v>334.32</v>
      </c>
      <c r="X148" s="83">
        <f t="shared" si="38"/>
        <v>303474.99516596092</v>
      </c>
      <c r="Y148" s="76">
        <f t="shared" si="50"/>
        <v>25289.58</v>
      </c>
      <c r="Z148" s="83">
        <f t="shared" si="39"/>
        <v>19108.674687650695</v>
      </c>
      <c r="AA148" s="76">
        <f t="shared" si="51"/>
        <v>1592.39</v>
      </c>
      <c r="AB148" s="83">
        <f t="shared" si="40"/>
        <v>456759.28235970496</v>
      </c>
      <c r="AC148" s="76">
        <f t="shared" si="52"/>
        <v>38063.269999999997</v>
      </c>
      <c r="AD148" s="83">
        <f t="shared" si="41"/>
        <v>50015.571572437424</v>
      </c>
      <c r="AE148" s="76">
        <f t="shared" si="53"/>
        <v>4167.96</v>
      </c>
      <c r="AF148" s="83">
        <f t="shared" si="42"/>
        <v>188628.78459017386</v>
      </c>
      <c r="AG148" s="76">
        <f t="shared" si="54"/>
        <v>15719.07</v>
      </c>
      <c r="AH148" s="83">
        <f t="shared" si="43"/>
        <v>752.2562121605639</v>
      </c>
      <c r="AI148" s="76">
        <f t="shared" si="47"/>
        <v>62.69</v>
      </c>
      <c r="AJ148" s="83">
        <f t="shared" si="44"/>
        <v>1165.6518510744338</v>
      </c>
      <c r="AK148" s="76">
        <f t="shared" si="48"/>
        <v>97.14</v>
      </c>
      <c r="AM148" s="83">
        <f t="shared" si="55"/>
        <v>1023916.9968512581</v>
      </c>
      <c r="AN148" s="83">
        <f t="shared" si="49"/>
        <v>85326.42</v>
      </c>
    </row>
    <row r="149" spans="1:40" x14ac:dyDescent="0.25">
      <c r="A149" s="82">
        <v>61625</v>
      </c>
      <c r="B149" s="82" t="s">
        <v>145</v>
      </c>
      <c r="C149" s="82" t="s">
        <v>145</v>
      </c>
      <c r="D149" s="83">
        <f>'landesw Umlage § 2 PLAN'!F149*'Umlage Gesamt § 2_mtlAuft PLAN'!$D$1</f>
        <v>1557.8610114106727</v>
      </c>
      <c r="E149" s="83">
        <f>'landesw Umlage § 2 PLAN'!G149*'Umlage Gesamt § 2_mtlAuft PLAN'!$E$1</f>
        <v>119724.46613603743</v>
      </c>
      <c r="F149" s="83">
        <f>'landesw Umlage § 2 PLAN'!H149*'Umlage Gesamt § 2_mtlAuft PLAN'!$F$1</f>
        <v>5725.9931561951862</v>
      </c>
      <c r="G149" s="83">
        <f>'landesw Umlage § 2 PLAN'!I149*'Umlage Gesamt § 2_mtlAuft PLAN'!$G$1</f>
        <v>175606.2818382773</v>
      </c>
      <c r="H149" s="83">
        <f>'landesw Umlage § 2 PLAN'!J149*'Umlage Gesamt § 2_mtlAuft PLAN'!$H$1</f>
        <v>29857.869948290896</v>
      </c>
      <c r="I149" s="83">
        <f>'landesw Umlage § 2 PLAN'!K149*'Umlage Gesamt § 2_mtlAuft PLAN'!$I$1</f>
        <v>49408.986364530749</v>
      </c>
      <c r="J149" s="83">
        <f>'landesw Umlage § 2 PLAN'!L149*'Umlage Gesamt § 2_mtlAuft PLAN'!$J$1</f>
        <v>854.42766146626616</v>
      </c>
      <c r="K149" s="83">
        <f>'landesw Umlage § 2 PLAN'!M149*'Umlage Gesamt § 2_mtlAuft PLAN'!$K$1</f>
        <v>546.46210910421951</v>
      </c>
      <c r="M149" s="83">
        <f>'bezirksw Umlage § 2 PLAN'!F149*'Umlage Gesamt § 2_mtlAuft PLAN'!$M$1</f>
        <v>13649.626698084881</v>
      </c>
      <c r="N149" s="83">
        <f>'bezirksw Umlage § 2 PLAN'!G149*'Umlage Gesamt § 2_mtlAuft PLAN'!$N$1</f>
        <v>1030660.5961199582</v>
      </c>
      <c r="O149" s="83">
        <f>'bezirksw Umlage § 2 PLAN'!H149*'Umlage Gesamt § 2_mtlAuft PLAN'!$O$1</f>
        <v>66709.410980350454</v>
      </c>
      <c r="P149" s="83">
        <f>'bezirksw Umlage § 2 PLAN'!I149*'Umlage Gesamt § 2_mtlAuft PLAN'!$P$1</f>
        <v>1555834.7391460761</v>
      </c>
      <c r="Q149" s="83">
        <f>'bezirksw Umlage § 2 PLAN'!J149*'Umlage Gesamt § 2_mtlAuft PLAN'!$Q$1</f>
        <v>159736.55243785123</v>
      </c>
      <c r="R149" s="83">
        <f>'bezirksw Umlage § 2 PLAN'!K149*'Umlage Gesamt § 2_mtlAuft PLAN'!$R$1</f>
        <v>665627.63793913508</v>
      </c>
      <c r="S149" s="83">
        <f>'bezirksw Umlage § 2 PLAN'!L149*'Umlage Gesamt § 2_mtlAuft PLAN'!$S$1</f>
        <v>1997.1559063513666</v>
      </c>
      <c r="T149" s="83">
        <f>'bezirksw Umlage § 2 PLAN'!M149*'Umlage Gesamt § 2_mtlAuft PLAN'!$T$1</f>
        <v>3872.1835738251316</v>
      </c>
      <c r="V149" s="83">
        <f t="shared" si="45"/>
        <v>15207.487709495554</v>
      </c>
      <c r="W149" s="76">
        <f t="shared" si="46"/>
        <v>1267.29</v>
      </c>
      <c r="X149" s="83">
        <f t="shared" si="38"/>
        <v>1150385.0622559956</v>
      </c>
      <c r="Y149" s="76">
        <f t="shared" si="50"/>
        <v>95865.42</v>
      </c>
      <c r="Z149" s="83">
        <f t="shared" si="39"/>
        <v>72435.404136545636</v>
      </c>
      <c r="AA149" s="76">
        <f t="shared" si="51"/>
        <v>6036.28</v>
      </c>
      <c r="AB149" s="83">
        <f t="shared" si="40"/>
        <v>1731441.0209843535</v>
      </c>
      <c r="AC149" s="76">
        <f t="shared" si="52"/>
        <v>144286.75</v>
      </c>
      <c r="AD149" s="83">
        <f t="shared" si="41"/>
        <v>189594.42238614213</v>
      </c>
      <c r="AE149" s="76">
        <f t="shared" si="53"/>
        <v>15799.54</v>
      </c>
      <c r="AF149" s="83">
        <f t="shared" si="42"/>
        <v>715036.62430366583</v>
      </c>
      <c r="AG149" s="76">
        <f t="shared" si="54"/>
        <v>59586.39</v>
      </c>
      <c r="AH149" s="83">
        <f t="shared" si="43"/>
        <v>2851.5835678176327</v>
      </c>
      <c r="AI149" s="76">
        <f t="shared" si="47"/>
        <v>237.63</v>
      </c>
      <c r="AJ149" s="83">
        <f t="shared" si="44"/>
        <v>4418.6456829293511</v>
      </c>
      <c r="AK149" s="76">
        <f t="shared" si="48"/>
        <v>368.22</v>
      </c>
      <c r="AM149" s="83">
        <f t="shared" si="55"/>
        <v>3881370.2510269452</v>
      </c>
      <c r="AN149" s="83">
        <f t="shared" si="49"/>
        <v>323447.52</v>
      </c>
    </row>
    <row r="150" spans="1:40" x14ac:dyDescent="0.25">
      <c r="A150" s="82">
        <v>61626</v>
      </c>
      <c r="B150" s="82" t="s">
        <v>151</v>
      </c>
      <c r="C150" s="82" t="s">
        <v>145</v>
      </c>
      <c r="D150" s="83">
        <f>'landesw Umlage § 2 PLAN'!F150*'Umlage Gesamt § 2_mtlAuft PLAN'!$D$1</f>
        <v>806.15915371323172</v>
      </c>
      <c r="E150" s="83">
        <f>'landesw Umlage § 2 PLAN'!G150*'Umlage Gesamt § 2_mtlAuft PLAN'!$E$1</f>
        <v>61954.804435087863</v>
      </c>
      <c r="F150" s="83">
        <f>'landesw Umlage § 2 PLAN'!H150*'Umlage Gesamt § 2_mtlAuft PLAN'!$F$1</f>
        <v>2963.0767848706455</v>
      </c>
      <c r="G150" s="83">
        <f>'landesw Umlage § 2 PLAN'!I150*'Umlage Gesamt § 2_mtlAuft PLAN'!$G$1</f>
        <v>90872.427332449661</v>
      </c>
      <c r="H150" s="83">
        <f>'landesw Umlage § 2 PLAN'!J150*'Umlage Gesamt § 2_mtlAuft PLAN'!$H$1</f>
        <v>15450.797595478625</v>
      </c>
      <c r="I150" s="83">
        <f>'landesw Umlage § 2 PLAN'!K150*'Umlage Gesamt § 2_mtlAuft PLAN'!$I$1</f>
        <v>25568.074649605955</v>
      </c>
      <c r="J150" s="83">
        <f>'landesw Umlage § 2 PLAN'!L150*'Umlage Gesamt § 2_mtlAuft PLAN'!$J$1</f>
        <v>442.14771114471569</v>
      </c>
      <c r="K150" s="83">
        <f>'landesw Umlage § 2 PLAN'!M150*'Umlage Gesamt § 2_mtlAuft PLAN'!$K$1</f>
        <v>282.78224320723712</v>
      </c>
      <c r="M150" s="83">
        <f>'bezirksw Umlage § 2 PLAN'!F150*'Umlage Gesamt § 2_mtlAuft PLAN'!$M$1</f>
        <v>7063.3846195723945</v>
      </c>
      <c r="N150" s="83">
        <f>'bezirksw Umlage § 2 PLAN'!G150*'Umlage Gesamt § 2_mtlAuft PLAN'!$N$1</f>
        <v>533344.41766487621</v>
      </c>
      <c r="O150" s="83">
        <f>'bezirksw Umlage § 2 PLAN'!H150*'Umlage Gesamt § 2_mtlAuft PLAN'!$O$1</f>
        <v>34520.667701883191</v>
      </c>
      <c r="P150" s="83">
        <f>'bezirksw Umlage § 2 PLAN'!I150*'Umlage Gesamt § 2_mtlAuft PLAN'!$P$1</f>
        <v>805110.60193482845</v>
      </c>
      <c r="Q150" s="83">
        <f>'bezirksw Umlage § 2 PLAN'!J150*'Umlage Gesamt § 2_mtlAuft PLAN'!$Q$1</f>
        <v>82660.187903259051</v>
      </c>
      <c r="R150" s="83">
        <f>'bezirksw Umlage § 2 PLAN'!K150*'Umlage Gesamt § 2_mtlAuft PLAN'!$R$1</f>
        <v>344447.80975887406</v>
      </c>
      <c r="S150" s="83">
        <f>'bezirksw Umlage § 2 PLAN'!L150*'Umlage Gesamt § 2_mtlAuft PLAN'!$S$1</f>
        <v>1033.4846969690136</v>
      </c>
      <c r="T150" s="83">
        <f>'bezirksw Umlage § 2 PLAN'!M150*'Umlage Gesamt § 2_mtlAuft PLAN'!$T$1</f>
        <v>2003.7706894471162</v>
      </c>
      <c r="V150" s="83">
        <f t="shared" si="45"/>
        <v>7869.5437732856262</v>
      </c>
      <c r="W150" s="76">
        <f t="shared" si="46"/>
        <v>655.8</v>
      </c>
      <c r="X150" s="83">
        <f t="shared" si="38"/>
        <v>595299.22209996404</v>
      </c>
      <c r="Y150" s="76">
        <f t="shared" si="50"/>
        <v>49608.27</v>
      </c>
      <c r="Z150" s="83">
        <f t="shared" si="39"/>
        <v>37483.744486753836</v>
      </c>
      <c r="AA150" s="76">
        <f t="shared" si="51"/>
        <v>3123.65</v>
      </c>
      <c r="AB150" s="83">
        <f t="shared" si="40"/>
        <v>895983.02926727815</v>
      </c>
      <c r="AC150" s="76">
        <f t="shared" si="52"/>
        <v>74665.25</v>
      </c>
      <c r="AD150" s="83">
        <f t="shared" si="41"/>
        <v>98110.985498737675</v>
      </c>
      <c r="AE150" s="76">
        <f t="shared" si="53"/>
        <v>8175.92</v>
      </c>
      <c r="AF150" s="83">
        <f t="shared" si="42"/>
        <v>370015.88440848002</v>
      </c>
      <c r="AG150" s="76">
        <f t="shared" si="54"/>
        <v>30834.66</v>
      </c>
      <c r="AH150" s="83">
        <f t="shared" si="43"/>
        <v>1475.6324081137293</v>
      </c>
      <c r="AI150" s="76">
        <f t="shared" si="47"/>
        <v>122.97</v>
      </c>
      <c r="AJ150" s="83">
        <f t="shared" si="44"/>
        <v>2286.5529326543533</v>
      </c>
      <c r="AK150" s="76">
        <f t="shared" si="48"/>
        <v>190.55</v>
      </c>
      <c r="AM150" s="83">
        <f t="shared" si="55"/>
        <v>2008524.5948752672</v>
      </c>
      <c r="AN150" s="83">
        <f t="shared" si="49"/>
        <v>167377.04999999999</v>
      </c>
    </row>
    <row r="151" spans="1:40" x14ac:dyDescent="0.25">
      <c r="A151" s="82">
        <v>61627</v>
      </c>
      <c r="B151" s="82" t="s">
        <v>152</v>
      </c>
      <c r="C151" s="82" t="s">
        <v>145</v>
      </c>
      <c r="D151" s="83">
        <f>'landesw Umlage § 2 PLAN'!F151*'Umlage Gesamt § 2_mtlAuft PLAN'!$D$1</f>
        <v>226.6197329435426</v>
      </c>
      <c r="E151" s="83">
        <f>'landesw Umlage § 2 PLAN'!G151*'Umlage Gesamt § 2_mtlAuft PLAN'!$E$1</f>
        <v>17416.140685097791</v>
      </c>
      <c r="F151" s="83">
        <f>'landesw Umlage § 2 PLAN'!H151*'Umlage Gesamt § 2_mtlAuft PLAN'!$F$1</f>
        <v>832.95173984647283</v>
      </c>
      <c r="G151" s="83">
        <f>'landesw Umlage § 2 PLAN'!I151*'Umlage Gesamt § 2_mtlAuft PLAN'!$G$1</f>
        <v>25545.185611496228</v>
      </c>
      <c r="H151" s="83">
        <f>'landesw Umlage § 2 PLAN'!J151*'Umlage Gesamt § 2_mtlAuft PLAN'!$H$1</f>
        <v>4343.3800989843257</v>
      </c>
      <c r="I151" s="83">
        <f>'landesw Umlage § 2 PLAN'!K151*'Umlage Gesamt § 2_mtlAuft PLAN'!$I$1</f>
        <v>7187.4520338640177</v>
      </c>
      <c r="J151" s="83">
        <f>'landesw Umlage § 2 PLAN'!L151*'Umlage Gesamt § 2_mtlAuft PLAN'!$J$1</f>
        <v>124.2923258511522</v>
      </c>
      <c r="K151" s="83">
        <f>'landesw Umlage § 2 PLAN'!M151*'Umlage Gesamt § 2_mtlAuft PLAN'!$K$1</f>
        <v>79.493033282105571</v>
      </c>
      <c r="M151" s="83">
        <f>'bezirksw Umlage § 2 PLAN'!F151*'Umlage Gesamt § 2_mtlAuft PLAN'!$M$1</f>
        <v>1985.5909702098684</v>
      </c>
      <c r="N151" s="83">
        <f>'bezirksw Umlage § 2 PLAN'!G151*'Umlage Gesamt § 2_mtlAuft PLAN'!$N$1</f>
        <v>149928.66971915364</v>
      </c>
      <c r="O151" s="83">
        <f>'bezirksw Umlage § 2 PLAN'!H151*'Umlage Gesamt § 2_mtlAuft PLAN'!$O$1</f>
        <v>9704.1191675364626</v>
      </c>
      <c r="P151" s="83">
        <f>'bezirksw Umlage § 2 PLAN'!I151*'Umlage Gesamt § 2_mtlAuft PLAN'!$P$1</f>
        <v>226324.97411967424</v>
      </c>
      <c r="Q151" s="83">
        <f>'bezirksw Umlage § 2 PLAN'!J151*'Umlage Gesamt § 2_mtlAuft PLAN'!$Q$1</f>
        <v>23236.639590850751</v>
      </c>
      <c r="R151" s="83">
        <f>'bezirksw Umlage § 2 PLAN'!K151*'Umlage Gesamt § 2_mtlAuft PLAN'!$R$1</f>
        <v>96827.866186223779</v>
      </c>
      <c r="S151" s="83">
        <f>'bezirksw Umlage § 2 PLAN'!L151*'Umlage Gesamt § 2_mtlAuft PLAN'!$S$1</f>
        <v>290.52331037807551</v>
      </c>
      <c r="T151" s="83">
        <f>'bezirksw Umlage § 2 PLAN'!M151*'Umlage Gesamt § 2_mtlAuft PLAN'!$T$1</f>
        <v>563.28080681216807</v>
      </c>
      <c r="V151" s="83">
        <f t="shared" si="45"/>
        <v>2212.210703153411</v>
      </c>
      <c r="W151" s="76">
        <f t="shared" si="46"/>
        <v>184.35</v>
      </c>
      <c r="X151" s="83">
        <f t="shared" si="38"/>
        <v>167344.81040425142</v>
      </c>
      <c r="Y151" s="76">
        <f t="shared" si="50"/>
        <v>13945.4</v>
      </c>
      <c r="Z151" s="83">
        <f t="shared" si="39"/>
        <v>10537.070907382935</v>
      </c>
      <c r="AA151" s="76">
        <f t="shared" si="51"/>
        <v>878.09</v>
      </c>
      <c r="AB151" s="83">
        <f t="shared" si="40"/>
        <v>251870.15973117045</v>
      </c>
      <c r="AC151" s="76">
        <f t="shared" si="52"/>
        <v>20989.18</v>
      </c>
      <c r="AD151" s="83">
        <f t="shared" si="41"/>
        <v>27580.019689835077</v>
      </c>
      <c r="AE151" s="76">
        <f t="shared" si="53"/>
        <v>2298.33</v>
      </c>
      <c r="AF151" s="83">
        <f t="shared" si="42"/>
        <v>104015.31822008779</v>
      </c>
      <c r="AG151" s="76">
        <f t="shared" si="54"/>
        <v>8667.94</v>
      </c>
      <c r="AH151" s="83">
        <f t="shared" si="43"/>
        <v>414.81563622922772</v>
      </c>
      <c r="AI151" s="76">
        <f t="shared" si="47"/>
        <v>34.57</v>
      </c>
      <c r="AJ151" s="83">
        <f t="shared" si="44"/>
        <v>642.77384009427362</v>
      </c>
      <c r="AK151" s="76">
        <f t="shared" si="48"/>
        <v>53.56</v>
      </c>
      <c r="AM151" s="83">
        <f t="shared" si="55"/>
        <v>564617.1791322045</v>
      </c>
      <c r="AN151" s="83">
        <f t="shared" si="49"/>
        <v>47051.43</v>
      </c>
    </row>
    <row r="152" spans="1:40" x14ac:dyDescent="0.25">
      <c r="A152" s="82">
        <v>61628</v>
      </c>
      <c r="B152" s="82" t="s">
        <v>153</v>
      </c>
      <c r="C152" s="82" t="s">
        <v>145</v>
      </c>
      <c r="D152" s="83">
        <f>'landesw Umlage § 2 PLAN'!F152*'Umlage Gesamt § 2_mtlAuft PLAN'!$D$1</f>
        <v>187.3532843629286</v>
      </c>
      <c r="E152" s="83">
        <f>'landesw Umlage § 2 PLAN'!G152*'Umlage Gesamt § 2_mtlAuft PLAN'!$E$1</f>
        <v>14398.442341703736</v>
      </c>
      <c r="F152" s="83">
        <f>'landesw Umlage § 2 PLAN'!H152*'Umlage Gesamt § 2_mtlAuft PLAN'!$F$1</f>
        <v>688.62601746570056</v>
      </c>
      <c r="G152" s="83">
        <f>'landesw Umlage § 2 PLAN'!I152*'Umlage Gesamt § 2_mtlAuft PLAN'!$G$1</f>
        <v>21118.965951507704</v>
      </c>
      <c r="H152" s="83">
        <f>'landesw Umlage § 2 PLAN'!J152*'Umlage Gesamt § 2_mtlAuft PLAN'!$H$1</f>
        <v>3590.8017197426607</v>
      </c>
      <c r="I152" s="83">
        <f>'landesw Umlage § 2 PLAN'!K152*'Umlage Gesamt § 2_mtlAuft PLAN'!$I$1</f>
        <v>5942.0807149256916</v>
      </c>
      <c r="J152" s="83">
        <f>'landesw Umlage § 2 PLAN'!L152*'Umlage Gesamt § 2_mtlAuft PLAN'!$J$1</f>
        <v>102.7561685244861</v>
      </c>
      <c r="K152" s="83">
        <f>'landesw Umlage § 2 PLAN'!M152*'Umlage Gesamt § 2_mtlAuft PLAN'!$K$1</f>
        <v>65.719258759714506</v>
      </c>
      <c r="M152" s="83">
        <f>'bezirksw Umlage § 2 PLAN'!F152*'Umlage Gesamt § 2_mtlAuft PLAN'!$M$1</f>
        <v>1641.5472070248636</v>
      </c>
      <c r="N152" s="83">
        <f>'bezirksw Umlage § 2 PLAN'!G152*'Umlage Gesamt § 2_mtlAuft PLAN'!$N$1</f>
        <v>123950.49772230607</v>
      </c>
      <c r="O152" s="83">
        <f>'bezirksw Umlage § 2 PLAN'!H152*'Umlage Gesamt § 2_mtlAuft PLAN'!$O$1</f>
        <v>8022.6844073642287</v>
      </c>
      <c r="P152" s="83">
        <f>'bezirksw Umlage § 2 PLAN'!I152*'Umlage Gesamt § 2_mtlAuft PLAN'!$P$1</f>
        <v>187109.59846219351</v>
      </c>
      <c r="Q152" s="83">
        <f>'bezirksw Umlage § 2 PLAN'!J152*'Umlage Gesamt § 2_mtlAuft PLAN'!$Q$1</f>
        <v>19210.422183262021</v>
      </c>
      <c r="R152" s="83">
        <f>'bezirksw Umlage § 2 PLAN'!K152*'Umlage Gesamt § 2_mtlAuft PLAN'!$R$1</f>
        <v>80050.48153667459</v>
      </c>
      <c r="S152" s="83">
        <f>'bezirksw Umlage § 2 PLAN'!L152*'Umlage Gesamt § 2_mtlAuft PLAN'!$S$1</f>
        <v>240.18427555416423</v>
      </c>
      <c r="T152" s="83">
        <f>'bezirksw Umlage § 2 PLAN'!M152*'Umlage Gesamt § 2_mtlAuft PLAN'!$T$1</f>
        <v>465.68102346652711</v>
      </c>
      <c r="V152" s="83">
        <f t="shared" si="45"/>
        <v>1828.9004913877923</v>
      </c>
      <c r="W152" s="76">
        <f t="shared" si="46"/>
        <v>152.41</v>
      </c>
      <c r="X152" s="83">
        <f t="shared" si="38"/>
        <v>138348.9400640098</v>
      </c>
      <c r="Y152" s="76">
        <f t="shared" si="50"/>
        <v>11529.08</v>
      </c>
      <c r="Z152" s="83">
        <f t="shared" si="39"/>
        <v>8711.3104248299296</v>
      </c>
      <c r="AA152" s="76">
        <f t="shared" si="51"/>
        <v>725.94</v>
      </c>
      <c r="AB152" s="83">
        <f t="shared" si="40"/>
        <v>208228.56441370121</v>
      </c>
      <c r="AC152" s="76">
        <f t="shared" si="52"/>
        <v>17352.38</v>
      </c>
      <c r="AD152" s="83">
        <f t="shared" si="41"/>
        <v>22801.22390300468</v>
      </c>
      <c r="AE152" s="76">
        <f t="shared" si="53"/>
        <v>1900.1</v>
      </c>
      <c r="AF152" s="83">
        <f t="shared" si="42"/>
        <v>85992.562251600277</v>
      </c>
      <c r="AG152" s="76">
        <f t="shared" si="54"/>
        <v>7166.05</v>
      </c>
      <c r="AH152" s="83">
        <f t="shared" si="43"/>
        <v>342.94044407865033</v>
      </c>
      <c r="AI152" s="76">
        <f t="shared" si="47"/>
        <v>28.58</v>
      </c>
      <c r="AJ152" s="83">
        <f t="shared" si="44"/>
        <v>531.40028222624164</v>
      </c>
      <c r="AK152" s="76">
        <f t="shared" si="48"/>
        <v>44.28</v>
      </c>
      <c r="AM152" s="83">
        <f t="shared" si="55"/>
        <v>466785.84227483853</v>
      </c>
      <c r="AN152" s="83">
        <f t="shared" si="49"/>
        <v>38898.82</v>
      </c>
    </row>
    <row r="153" spans="1:40" x14ac:dyDescent="0.25">
      <c r="A153" s="82">
        <v>61629</v>
      </c>
      <c r="B153" s="82" t="s">
        <v>154</v>
      </c>
      <c r="C153" s="82" t="s">
        <v>145</v>
      </c>
      <c r="D153" s="83">
        <f>'landesw Umlage § 2 PLAN'!F153*'Umlage Gesamt § 2_mtlAuft PLAN'!$D$1</f>
        <v>135.39445837126269</v>
      </c>
      <c r="E153" s="83">
        <f>'landesw Umlage § 2 PLAN'!G153*'Umlage Gesamt § 2_mtlAuft PLAN'!$E$1</f>
        <v>10405.311595543997</v>
      </c>
      <c r="F153" s="83">
        <f>'landesw Umlage § 2 PLAN'!H153*'Umlage Gesamt § 2_mtlAuft PLAN'!$F$1</f>
        <v>497.64885079098593</v>
      </c>
      <c r="G153" s="83">
        <f>'landesw Umlage § 2 PLAN'!I153*'Umlage Gesamt § 2_mtlAuft PLAN'!$G$1</f>
        <v>15262.027383659301</v>
      </c>
      <c r="H153" s="83">
        <f>'landesw Umlage § 2 PLAN'!J153*'Umlage Gesamt § 2_mtlAuft PLAN'!$H$1</f>
        <v>2594.9620024881456</v>
      </c>
      <c r="I153" s="83">
        <f>'landesw Umlage § 2 PLAN'!K153*'Umlage Gesamt § 2_mtlAuft PLAN'!$I$1</f>
        <v>4294.1590414674356</v>
      </c>
      <c r="J153" s="83">
        <f>'landesw Umlage § 2 PLAN'!L153*'Umlage Gesamt § 2_mtlAuft PLAN'!$J$1</f>
        <v>74.258723720734849</v>
      </c>
      <c r="K153" s="83">
        <f>'landesw Umlage § 2 PLAN'!M153*'Umlage Gesamt § 2_mtlAuft PLAN'!$K$1</f>
        <v>47.493287745603297</v>
      </c>
      <c r="M153" s="83">
        <f>'bezirksw Umlage § 2 PLAN'!F153*'Umlage Gesamt § 2_mtlAuft PLAN'!$M$1</f>
        <v>1186.2956966126615</v>
      </c>
      <c r="N153" s="83">
        <f>'bezirksw Umlage § 2 PLAN'!G153*'Umlage Gesamt § 2_mtlAuft PLAN'!$N$1</f>
        <v>89575.213805436448</v>
      </c>
      <c r="O153" s="83">
        <f>'bezirksw Umlage § 2 PLAN'!H153*'Umlage Gesamt § 2_mtlAuft PLAN'!$O$1</f>
        <v>5797.7473611537334</v>
      </c>
      <c r="P153" s="83">
        <f>'bezirksw Umlage § 2 PLAN'!I153*'Umlage Gesamt § 2_mtlAuft PLAN'!$P$1</f>
        <v>135218.35406300394</v>
      </c>
      <c r="Q153" s="83">
        <f>'bezirksw Umlage § 2 PLAN'!J153*'Umlage Gesamt § 2_mtlAuft PLAN'!$Q$1</f>
        <v>13882.781481148699</v>
      </c>
      <c r="R153" s="83">
        <f>'bezirksw Umlage § 2 PLAN'!K153*'Umlage Gesamt § 2_mtlAuft PLAN'!$R$1</f>
        <v>57850.021828394492</v>
      </c>
      <c r="S153" s="83">
        <f>'bezirksw Umlage § 2 PLAN'!L153*'Umlage Gesamt § 2_mtlAuft PLAN'!$S$1</f>
        <v>173.57379139911572</v>
      </c>
      <c r="T153" s="83">
        <f>'bezirksw Umlage § 2 PLAN'!M153*'Umlage Gesamt § 2_mtlAuft PLAN'!$T$1</f>
        <v>336.53335814432864</v>
      </c>
      <c r="V153" s="83">
        <f t="shared" si="45"/>
        <v>1321.6901549839242</v>
      </c>
      <c r="W153" s="76">
        <f t="shared" si="46"/>
        <v>110.14</v>
      </c>
      <c r="X153" s="83">
        <f t="shared" si="38"/>
        <v>99980.525400980448</v>
      </c>
      <c r="Y153" s="76">
        <f t="shared" si="50"/>
        <v>8331.7099999999991</v>
      </c>
      <c r="Z153" s="83">
        <f t="shared" si="39"/>
        <v>6295.3962119447197</v>
      </c>
      <c r="AA153" s="76">
        <f t="shared" si="51"/>
        <v>524.62</v>
      </c>
      <c r="AB153" s="83">
        <f t="shared" si="40"/>
        <v>150480.38144666323</v>
      </c>
      <c r="AC153" s="76">
        <f t="shared" si="52"/>
        <v>12540.03</v>
      </c>
      <c r="AD153" s="83">
        <f t="shared" si="41"/>
        <v>16477.743483636845</v>
      </c>
      <c r="AE153" s="76">
        <f t="shared" si="53"/>
        <v>1373.15</v>
      </c>
      <c r="AF153" s="83">
        <f t="shared" si="42"/>
        <v>62144.180869861928</v>
      </c>
      <c r="AG153" s="76">
        <f t="shared" si="54"/>
        <v>5178.68</v>
      </c>
      <c r="AH153" s="83">
        <f t="shared" si="43"/>
        <v>247.83251511985057</v>
      </c>
      <c r="AI153" s="76">
        <f t="shared" si="47"/>
        <v>20.65</v>
      </c>
      <c r="AJ153" s="83">
        <f t="shared" si="44"/>
        <v>384.02664588993196</v>
      </c>
      <c r="AK153" s="76">
        <f t="shared" si="48"/>
        <v>32</v>
      </c>
      <c r="AM153" s="83">
        <f t="shared" si="55"/>
        <v>337331.77672908083</v>
      </c>
      <c r="AN153" s="83">
        <f t="shared" si="49"/>
        <v>28110.98</v>
      </c>
    </row>
    <row r="154" spans="1:40" x14ac:dyDescent="0.25">
      <c r="A154" s="82">
        <v>61630</v>
      </c>
      <c r="B154" s="82" t="s">
        <v>155</v>
      </c>
      <c r="C154" s="82" t="s">
        <v>145</v>
      </c>
      <c r="D154" s="83">
        <f>'landesw Umlage § 2 PLAN'!F154*'Umlage Gesamt § 2_mtlAuft PLAN'!$D$1</f>
        <v>203.64320452713159</v>
      </c>
      <c r="E154" s="83">
        <f>'landesw Umlage § 2 PLAN'!G154*'Umlage Gesamt § 2_mtlAuft PLAN'!$E$1</f>
        <v>15650.352480524041</v>
      </c>
      <c r="F154" s="83">
        <f>'landesw Umlage § 2 PLAN'!H154*'Umlage Gesamt § 2_mtlAuft PLAN'!$F$1</f>
        <v>748.50040336533175</v>
      </c>
      <c r="G154" s="83">
        <f>'landesw Umlage § 2 PLAN'!I154*'Umlage Gesamt § 2_mtlAuft PLAN'!$G$1</f>
        <v>22955.209551241758</v>
      </c>
      <c r="H154" s="83">
        <f>'landesw Umlage § 2 PLAN'!J154*'Umlage Gesamt § 2_mtlAuft PLAN'!$H$1</f>
        <v>3903.0133446361974</v>
      </c>
      <c r="I154" s="83">
        <f>'landesw Umlage § 2 PLAN'!K154*'Umlage Gesamt § 2_mtlAuft PLAN'!$I$1</f>
        <v>6458.7304271767071</v>
      </c>
      <c r="J154" s="83">
        <f>'landesw Umlage § 2 PLAN'!L154*'Umlage Gesamt § 2_mtlAuft PLAN'!$J$1</f>
        <v>111.69057171541559</v>
      </c>
      <c r="K154" s="83">
        <f>'landesw Umlage § 2 PLAN'!M154*'Umlage Gesamt § 2_mtlAuft PLAN'!$K$1</f>
        <v>71.43339119185552</v>
      </c>
      <c r="M154" s="83">
        <f>'bezirksw Umlage § 2 PLAN'!F154*'Umlage Gesamt § 2_mtlAuft PLAN'!$M$1</f>
        <v>1784.2758121792046</v>
      </c>
      <c r="N154" s="83">
        <f>'bezirksw Umlage § 2 PLAN'!G154*'Umlage Gesamt § 2_mtlAuft PLAN'!$N$1</f>
        <v>134727.69716706331</v>
      </c>
      <c r="O154" s="83">
        <f>'bezirksw Umlage § 2 PLAN'!H154*'Umlage Gesamt § 2_mtlAuft PLAN'!$O$1</f>
        <v>8720.2376365107084</v>
      </c>
      <c r="P154" s="83">
        <f>'bezirksw Umlage § 2 PLAN'!I154*'Umlage Gesamt § 2_mtlAuft PLAN'!$P$1</f>
        <v>203378.33071991484</v>
      </c>
      <c r="Q154" s="83">
        <f>'bezirksw Umlage § 2 PLAN'!J154*'Umlage Gesamt § 2_mtlAuft PLAN'!$Q$1</f>
        <v>20880.722465160325</v>
      </c>
      <c r="R154" s="83">
        <f>'bezirksw Umlage § 2 PLAN'!K154*'Umlage Gesamt § 2_mtlAuft PLAN'!$R$1</f>
        <v>87010.67952718529</v>
      </c>
      <c r="S154" s="83">
        <f>'bezirksw Umlage § 2 PLAN'!L154*'Umlage Gesamt § 2_mtlAuft PLAN'!$S$1</f>
        <v>261.06772409779944</v>
      </c>
      <c r="T154" s="83">
        <f>'bezirksw Umlage § 2 PLAN'!M154*'Umlage Gesamt § 2_mtlAuft PLAN'!$T$1</f>
        <v>506.17087513925861</v>
      </c>
      <c r="V154" s="83">
        <f t="shared" si="45"/>
        <v>1987.9190167063362</v>
      </c>
      <c r="W154" s="76">
        <f t="shared" si="46"/>
        <v>165.66</v>
      </c>
      <c r="X154" s="83">
        <f t="shared" si="38"/>
        <v>150378.04964758735</v>
      </c>
      <c r="Y154" s="76">
        <f t="shared" si="50"/>
        <v>12531.5</v>
      </c>
      <c r="Z154" s="83">
        <f t="shared" si="39"/>
        <v>9468.7380398760397</v>
      </c>
      <c r="AA154" s="76">
        <f t="shared" si="51"/>
        <v>789.06</v>
      </c>
      <c r="AB154" s="83">
        <f t="shared" si="40"/>
        <v>226333.54027115658</v>
      </c>
      <c r="AC154" s="76">
        <f t="shared" si="52"/>
        <v>18861.13</v>
      </c>
      <c r="AD154" s="83">
        <f t="shared" si="41"/>
        <v>24783.735809796523</v>
      </c>
      <c r="AE154" s="76">
        <f t="shared" si="53"/>
        <v>2065.31</v>
      </c>
      <c r="AF154" s="83">
        <f t="shared" si="42"/>
        <v>93469.409954361996</v>
      </c>
      <c r="AG154" s="76">
        <f t="shared" si="54"/>
        <v>7789.12</v>
      </c>
      <c r="AH154" s="83">
        <f t="shared" si="43"/>
        <v>372.758295813215</v>
      </c>
      <c r="AI154" s="76">
        <f t="shared" si="47"/>
        <v>31.06</v>
      </c>
      <c r="AJ154" s="83">
        <f t="shared" si="44"/>
        <v>577.6042663311141</v>
      </c>
      <c r="AK154" s="76">
        <f t="shared" si="48"/>
        <v>48.13</v>
      </c>
      <c r="AM154" s="83">
        <f t="shared" si="55"/>
        <v>507371.75530162925</v>
      </c>
      <c r="AN154" s="83">
        <f t="shared" si="49"/>
        <v>42280.98</v>
      </c>
    </row>
    <row r="155" spans="1:40" x14ac:dyDescent="0.25">
      <c r="A155" s="82">
        <v>61631</v>
      </c>
      <c r="B155" s="82" t="s">
        <v>156</v>
      </c>
      <c r="C155" s="82" t="s">
        <v>145</v>
      </c>
      <c r="D155" s="83">
        <f>'landesw Umlage § 2 PLAN'!F155*'Umlage Gesamt § 2_mtlAuft PLAN'!$D$1</f>
        <v>1666.4639069517282</v>
      </c>
      <c r="E155" s="83">
        <f>'landesw Umlage § 2 PLAN'!G155*'Umlage Gesamt § 2_mtlAuft PLAN'!$E$1</f>
        <v>128070.79715930809</v>
      </c>
      <c r="F155" s="83">
        <f>'landesw Umlage § 2 PLAN'!H155*'Umlage Gesamt § 2_mtlAuft PLAN'!$F$1</f>
        <v>6125.1683278287319</v>
      </c>
      <c r="G155" s="83">
        <f>'landesw Umlage § 2 PLAN'!I155*'Umlage Gesamt § 2_mtlAuft PLAN'!$G$1</f>
        <v>187848.29222504867</v>
      </c>
      <c r="H155" s="83">
        <f>'landesw Umlage § 2 PLAN'!J155*'Umlage Gesamt § 2_mtlAuft PLAN'!$H$1</f>
        <v>31939.346477532985</v>
      </c>
      <c r="I155" s="83">
        <f>'landesw Umlage § 2 PLAN'!K155*'Umlage Gesamt § 2_mtlAuft PLAN'!$I$1</f>
        <v>52853.426494704865</v>
      </c>
      <c r="J155" s="83">
        <f>'landesw Umlage § 2 PLAN'!L155*'Umlage Gesamt § 2_mtlAuft PLAN'!$J$1</f>
        <v>913.99222941291703</v>
      </c>
      <c r="K155" s="83">
        <f>'landesw Umlage § 2 PLAN'!M155*'Umlage Gesamt § 2_mtlAuft PLAN'!$K$1</f>
        <v>584.55752770542722</v>
      </c>
      <c r="M155" s="83">
        <f>'bezirksw Umlage § 2 PLAN'!F155*'Umlage Gesamt § 2_mtlAuft PLAN'!$M$1</f>
        <v>14601.180765879533</v>
      </c>
      <c r="N155" s="83">
        <f>'bezirksw Umlage § 2 PLAN'!G155*'Umlage Gesamt § 2_mtlAuft PLAN'!$N$1</f>
        <v>1102510.8601928363</v>
      </c>
      <c r="O155" s="83">
        <f>'bezirksw Umlage § 2 PLAN'!H155*'Umlage Gesamt § 2_mtlAuft PLAN'!$O$1</f>
        <v>71359.912622819829</v>
      </c>
      <c r="P155" s="83">
        <f>'bezirksw Umlage § 2 PLAN'!I155*'Umlage Gesamt § 2_mtlAuft PLAN'!$P$1</f>
        <v>1664296.3775188234</v>
      </c>
      <c r="Q155" s="83">
        <f>'bezirksw Umlage § 2 PLAN'!J155*'Umlage Gesamt § 2_mtlAuft PLAN'!$Q$1</f>
        <v>170872.23912070075</v>
      </c>
      <c r="R155" s="83">
        <f>'bezirksw Umlage § 2 PLAN'!K155*'Umlage Gesamt § 2_mtlAuft PLAN'!$R$1</f>
        <v>712030.42246410635</v>
      </c>
      <c r="S155" s="83">
        <f>'bezirksw Umlage § 2 PLAN'!L155*'Umlage Gesamt § 2_mtlAuft PLAN'!$S$1</f>
        <v>2136.3832910076371</v>
      </c>
      <c r="T155" s="83">
        <f>'bezirksw Umlage § 2 PLAN'!M155*'Umlage Gesamt § 2_mtlAuft PLAN'!$T$1</f>
        <v>4142.1244383205621</v>
      </c>
      <c r="V155" s="83">
        <f t="shared" si="45"/>
        <v>16267.644672831262</v>
      </c>
      <c r="W155" s="76">
        <f t="shared" si="46"/>
        <v>1355.64</v>
      </c>
      <c r="X155" s="83">
        <f t="shared" si="38"/>
        <v>1230581.6573521444</v>
      </c>
      <c r="Y155" s="76">
        <f t="shared" si="50"/>
        <v>102548.47</v>
      </c>
      <c r="Z155" s="83">
        <f t="shared" si="39"/>
        <v>77485.080950648568</v>
      </c>
      <c r="AA155" s="76">
        <f t="shared" si="51"/>
        <v>6457.09</v>
      </c>
      <c r="AB155" s="83">
        <f t="shared" si="40"/>
        <v>1852144.669743872</v>
      </c>
      <c r="AC155" s="76">
        <f t="shared" si="52"/>
        <v>154345.39000000001</v>
      </c>
      <c r="AD155" s="83">
        <f t="shared" si="41"/>
        <v>202811.58559823374</v>
      </c>
      <c r="AE155" s="76">
        <f t="shared" si="53"/>
        <v>16900.97</v>
      </c>
      <c r="AF155" s="83">
        <f t="shared" si="42"/>
        <v>764883.84895881126</v>
      </c>
      <c r="AG155" s="76">
        <f t="shared" si="54"/>
        <v>63740.32</v>
      </c>
      <c r="AH155" s="83">
        <f t="shared" si="43"/>
        <v>3050.375520420554</v>
      </c>
      <c r="AI155" s="76">
        <f t="shared" si="47"/>
        <v>254.2</v>
      </c>
      <c r="AJ155" s="83">
        <f t="shared" si="44"/>
        <v>4726.6819660259898</v>
      </c>
      <c r="AK155" s="76">
        <f t="shared" si="48"/>
        <v>393.89</v>
      </c>
      <c r="AM155" s="83">
        <f t="shared" si="55"/>
        <v>4151951.5447629876</v>
      </c>
      <c r="AN155" s="83">
        <f t="shared" si="49"/>
        <v>345995.96</v>
      </c>
    </row>
    <row r="156" spans="1:40" x14ac:dyDescent="0.25">
      <c r="A156" s="82">
        <v>61632</v>
      </c>
      <c r="B156" s="82" t="s">
        <v>157</v>
      </c>
      <c r="C156" s="82" t="s">
        <v>145</v>
      </c>
      <c r="D156" s="83">
        <f>'landesw Umlage § 2 PLAN'!F156*'Umlage Gesamt § 2_mtlAuft PLAN'!$D$1</f>
        <v>365.68079994750963</v>
      </c>
      <c r="E156" s="83">
        <f>'landesw Umlage § 2 PLAN'!G156*'Umlage Gesamt § 2_mtlAuft PLAN'!$E$1</f>
        <v>28103.237855776508</v>
      </c>
      <c r="F156" s="83">
        <f>'landesw Umlage § 2 PLAN'!H156*'Umlage Gesamt § 2_mtlAuft PLAN'!$F$1</f>
        <v>1344.0773872088678</v>
      </c>
      <c r="G156" s="83">
        <f>'landesw Umlage § 2 PLAN'!I156*'Umlage Gesamt § 2_mtlAuft PLAN'!$G$1</f>
        <v>41220.522978670873</v>
      </c>
      <c r="H156" s="83">
        <f>'landesw Umlage § 2 PLAN'!J156*'Umlage Gesamt § 2_mtlAuft PLAN'!$H$1</f>
        <v>7008.6161008245917</v>
      </c>
      <c r="I156" s="83">
        <f>'landesw Umlage § 2 PLAN'!K156*'Umlage Gesamt § 2_mtlAuft PLAN'!$I$1</f>
        <v>11597.900920581071</v>
      </c>
      <c r="J156" s="83">
        <f>'landesw Umlage § 2 PLAN'!L156*'Umlage Gesamt § 2_mtlAuft PLAN'!$J$1</f>
        <v>200.56204530039349</v>
      </c>
      <c r="K156" s="83">
        <f>'landesw Umlage § 2 PLAN'!M156*'Umlage Gesamt § 2_mtlAuft PLAN'!$K$1</f>
        <v>128.27248370333356</v>
      </c>
      <c r="M156" s="83">
        <f>'bezirksw Umlage § 2 PLAN'!F156*'Umlage Gesamt § 2_mtlAuft PLAN'!$M$1</f>
        <v>3204.0126644037073</v>
      </c>
      <c r="N156" s="83">
        <f>'bezirksw Umlage § 2 PLAN'!G156*'Umlage Gesamt § 2_mtlAuft PLAN'!$N$1</f>
        <v>241929.66413752144</v>
      </c>
      <c r="O156" s="83">
        <f>'bezirksw Umlage § 2 PLAN'!H156*'Umlage Gesamt § 2_mtlAuft PLAN'!$O$1</f>
        <v>15658.874952671287</v>
      </c>
      <c r="P156" s="83">
        <f>'bezirksw Umlage § 2 PLAN'!I156*'Umlage Gesamt § 2_mtlAuft PLAN'!$P$1</f>
        <v>365205.1677459192</v>
      </c>
      <c r="Q156" s="83">
        <f>'bezirksw Umlage § 2 PLAN'!J156*'Umlage Gesamt § 2_mtlAuft PLAN'!$Q$1</f>
        <v>37495.379785798126</v>
      </c>
      <c r="R156" s="83">
        <f>'bezirksw Umlage § 2 PLAN'!K156*'Umlage Gesamt § 2_mtlAuft PLAN'!$R$1</f>
        <v>156244.52074087429</v>
      </c>
      <c r="S156" s="83">
        <f>'bezirksw Umlage § 2 PLAN'!L156*'Umlage Gesamt § 2_mtlAuft PLAN'!$S$1</f>
        <v>468.79764247591095</v>
      </c>
      <c r="T156" s="83">
        <f>'bezirksw Umlage § 2 PLAN'!M156*'Umlage Gesamt § 2_mtlAuft PLAN'!$T$1</f>
        <v>908.92780321768339</v>
      </c>
      <c r="V156" s="83">
        <f t="shared" si="45"/>
        <v>3569.6934643512168</v>
      </c>
      <c r="W156" s="76">
        <f t="shared" si="46"/>
        <v>297.47000000000003</v>
      </c>
      <c r="X156" s="83">
        <f t="shared" si="38"/>
        <v>270032.90199329797</v>
      </c>
      <c r="Y156" s="76">
        <f t="shared" si="50"/>
        <v>22502.74</v>
      </c>
      <c r="Z156" s="83">
        <f t="shared" si="39"/>
        <v>17002.952339880154</v>
      </c>
      <c r="AA156" s="76">
        <f t="shared" si="51"/>
        <v>1416.91</v>
      </c>
      <c r="AB156" s="83">
        <f t="shared" si="40"/>
        <v>406425.69072459009</v>
      </c>
      <c r="AC156" s="76">
        <f t="shared" si="52"/>
        <v>33868.81</v>
      </c>
      <c r="AD156" s="83">
        <f t="shared" si="41"/>
        <v>44503.995886622717</v>
      </c>
      <c r="AE156" s="76">
        <f t="shared" si="53"/>
        <v>3708.67</v>
      </c>
      <c r="AF156" s="83">
        <f t="shared" si="42"/>
        <v>167842.42166145536</v>
      </c>
      <c r="AG156" s="76">
        <f t="shared" si="54"/>
        <v>13986.87</v>
      </c>
      <c r="AH156" s="83">
        <f t="shared" si="43"/>
        <v>669.35968777630444</v>
      </c>
      <c r="AI156" s="76">
        <f t="shared" si="47"/>
        <v>55.78</v>
      </c>
      <c r="AJ156" s="83">
        <f t="shared" si="44"/>
        <v>1037.2002869210169</v>
      </c>
      <c r="AK156" s="76">
        <f t="shared" si="48"/>
        <v>86.43</v>
      </c>
      <c r="AM156" s="83">
        <f t="shared" si="55"/>
        <v>911084.21604489477</v>
      </c>
      <c r="AN156" s="83">
        <f t="shared" si="49"/>
        <v>75923.679999999993</v>
      </c>
    </row>
    <row r="157" spans="1:40" x14ac:dyDescent="0.25">
      <c r="A157" s="82">
        <v>61633</v>
      </c>
      <c r="B157" s="82" t="s">
        <v>158</v>
      </c>
      <c r="C157" s="82" t="s">
        <v>145</v>
      </c>
      <c r="D157" s="83">
        <f>'landesw Umlage § 2 PLAN'!F157*'Umlage Gesamt § 2_mtlAuft PLAN'!$D$1</f>
        <v>612.711136381904</v>
      </c>
      <c r="E157" s="83">
        <f>'landesw Umlage § 2 PLAN'!G157*'Umlage Gesamt § 2_mtlAuft PLAN'!$E$1</f>
        <v>47087.970725002328</v>
      </c>
      <c r="F157" s="83">
        <f>'landesw Umlage § 2 PLAN'!H157*'Umlage Gesamt § 2_mtlAuft PLAN'!$F$1</f>
        <v>2252.0492829270133</v>
      </c>
      <c r="G157" s="83">
        <f>'landesw Umlage § 2 PLAN'!I157*'Umlage Gesamt § 2_mtlAuft PLAN'!$G$1</f>
        <v>69066.44669379179</v>
      </c>
      <c r="H157" s="83">
        <f>'landesw Umlage § 2 PLAN'!J157*'Umlage Gesamt § 2_mtlAuft PLAN'!$H$1</f>
        <v>11743.184592182986</v>
      </c>
      <c r="I157" s="83">
        <f>'landesw Umlage § 2 PLAN'!K157*'Umlage Gesamt § 2_mtlAuft PLAN'!$I$1</f>
        <v>19432.693906034954</v>
      </c>
      <c r="J157" s="83">
        <f>'landesw Umlage § 2 PLAN'!L157*'Umlage Gesamt § 2_mtlAuft PLAN'!$J$1</f>
        <v>336.04881281358587</v>
      </c>
      <c r="K157" s="83">
        <f>'landesw Umlage § 2 PLAN'!M157*'Umlage Gesamt § 2_mtlAuft PLAN'!$K$1</f>
        <v>214.9250911387206</v>
      </c>
      <c r="M157" s="83">
        <f>'bezirksw Umlage § 2 PLAN'!F157*'Umlage Gesamt § 2_mtlAuft PLAN'!$M$1</f>
        <v>5368.4367373693085</v>
      </c>
      <c r="N157" s="83">
        <f>'bezirksw Umlage § 2 PLAN'!G157*'Umlage Gesamt § 2_mtlAuft PLAN'!$N$1</f>
        <v>405361.72382982838</v>
      </c>
      <c r="O157" s="83">
        <f>'bezirksw Umlage § 2 PLAN'!H157*'Umlage Gesamt § 2_mtlAuft PLAN'!$O$1</f>
        <v>26236.999777102181</v>
      </c>
      <c r="P157" s="83">
        <f>'bezirksw Umlage § 2 PLAN'!I157*'Umlage Gesamt § 2_mtlAuft PLAN'!$P$1</f>
        <v>611914.19777649152</v>
      </c>
      <c r="Q157" s="83">
        <f>'bezirksw Umlage § 2 PLAN'!J157*'Umlage Gesamt § 2_mtlAuft PLAN'!$Q$1</f>
        <v>62824.837292319251</v>
      </c>
      <c r="R157" s="83">
        <f>'bezirksw Umlage § 2 PLAN'!K157*'Umlage Gesamt § 2_mtlAuft PLAN'!$R$1</f>
        <v>261793.23024432419</v>
      </c>
      <c r="S157" s="83">
        <f>'bezirksw Umlage § 2 PLAN'!L157*'Umlage Gesamt § 2_mtlAuft PLAN'!$S$1</f>
        <v>785.48705946771997</v>
      </c>
      <c r="T157" s="83">
        <f>'bezirksw Umlage § 2 PLAN'!M157*'Umlage Gesamt § 2_mtlAuft PLAN'!$T$1</f>
        <v>1522.9407376010829</v>
      </c>
      <c r="V157" s="83">
        <f t="shared" si="45"/>
        <v>5981.1478737512125</v>
      </c>
      <c r="W157" s="76">
        <f t="shared" si="46"/>
        <v>498.43</v>
      </c>
      <c r="X157" s="83">
        <f t="shared" si="38"/>
        <v>452449.69455483073</v>
      </c>
      <c r="Y157" s="76">
        <f t="shared" si="50"/>
        <v>37704.14</v>
      </c>
      <c r="Z157" s="83">
        <f t="shared" si="39"/>
        <v>28489.049060029196</v>
      </c>
      <c r="AA157" s="76">
        <f t="shared" si="51"/>
        <v>2374.09</v>
      </c>
      <c r="AB157" s="83">
        <f t="shared" si="40"/>
        <v>680980.6444702833</v>
      </c>
      <c r="AC157" s="76">
        <f t="shared" si="52"/>
        <v>56748.39</v>
      </c>
      <c r="AD157" s="83">
        <f t="shared" si="41"/>
        <v>74568.021884502232</v>
      </c>
      <c r="AE157" s="76">
        <f t="shared" si="53"/>
        <v>6214</v>
      </c>
      <c r="AF157" s="83">
        <f t="shared" si="42"/>
        <v>281225.92415035912</v>
      </c>
      <c r="AG157" s="76">
        <f t="shared" si="54"/>
        <v>23435.49</v>
      </c>
      <c r="AH157" s="83">
        <f t="shared" si="43"/>
        <v>1121.5358722813057</v>
      </c>
      <c r="AI157" s="76">
        <f t="shared" si="47"/>
        <v>93.46</v>
      </c>
      <c r="AJ157" s="83">
        <f t="shared" si="44"/>
        <v>1737.8658287398034</v>
      </c>
      <c r="AK157" s="76">
        <f t="shared" si="48"/>
        <v>144.82</v>
      </c>
      <c r="AM157" s="83">
        <f t="shared" si="55"/>
        <v>1526553.8836947768</v>
      </c>
      <c r="AN157" s="83">
        <f t="shared" si="49"/>
        <v>127212.82</v>
      </c>
    </row>
    <row r="158" spans="1:40" x14ac:dyDescent="0.25">
      <c r="A158" s="82">
        <v>61701</v>
      </c>
      <c r="B158" s="82" t="s">
        <v>159</v>
      </c>
      <c r="C158" s="82" t="s">
        <v>160</v>
      </c>
      <c r="D158" s="83">
        <f>'landesw Umlage § 2 PLAN'!F158*'Umlage Gesamt § 2_mtlAuft PLAN'!$D$1</f>
        <v>536.31163147733582</v>
      </c>
      <c r="E158" s="83">
        <f>'landesw Umlage § 2 PLAN'!G158*'Umlage Gesamt § 2_mtlAuft PLAN'!$E$1</f>
        <v>41216.529132485477</v>
      </c>
      <c r="F158" s="83">
        <f>'landesw Umlage § 2 PLAN'!H158*'Umlage Gesamt § 2_mtlAuft PLAN'!$F$1</f>
        <v>1971.2392241245748</v>
      </c>
      <c r="G158" s="83">
        <f>'landesw Umlage § 2 PLAN'!I158*'Umlage Gesamt § 2_mtlAuft PLAN'!$G$1</f>
        <v>60454.489085052497</v>
      </c>
      <c r="H158" s="83">
        <f>'landesw Umlage § 2 PLAN'!J158*'Umlage Gesamt § 2_mtlAuft PLAN'!$H$1</f>
        <v>10278.916300694771</v>
      </c>
      <c r="I158" s="83">
        <f>'landesw Umlage § 2 PLAN'!K158*'Umlage Gesamt § 2_mtlAuft PLAN'!$I$1</f>
        <v>17009.613754187176</v>
      </c>
      <c r="J158" s="83">
        <f>'landesw Umlage § 2 PLAN'!L158*'Umlage Gesamt § 2_mtlAuft PLAN'!$J$1</f>
        <v>294.14658287480569</v>
      </c>
      <c r="K158" s="83">
        <f>'landesw Umlage § 2 PLAN'!M158*'Umlage Gesamt § 2_mtlAuft PLAN'!$K$1</f>
        <v>188.12588743641885</v>
      </c>
      <c r="M158" s="83">
        <f>'bezirksw Umlage § 2 PLAN'!F158*'Umlage Gesamt § 2_mtlAuft PLAN'!$M$1</f>
        <v>6890.3922072742362</v>
      </c>
      <c r="N158" s="83">
        <f>'bezirksw Umlage § 2 PLAN'!G158*'Umlage Gesamt § 2_mtlAuft PLAN'!$N$1</f>
        <v>323038.92295803572</v>
      </c>
      <c r="O158" s="83">
        <f>'bezirksw Umlage § 2 PLAN'!H158*'Umlage Gesamt § 2_mtlAuft PLAN'!$O$1</f>
        <v>15487.398891124045</v>
      </c>
      <c r="P158" s="83">
        <f>'bezirksw Umlage § 2 PLAN'!I158*'Umlage Gesamt § 2_mtlAuft PLAN'!$P$1</f>
        <v>442508.3573500067</v>
      </c>
      <c r="Q158" s="83">
        <f>'bezirksw Umlage § 2 PLAN'!J158*'Umlage Gesamt § 2_mtlAuft PLAN'!$Q$1</f>
        <v>17826.779337904103</v>
      </c>
      <c r="R158" s="83">
        <f>'bezirksw Umlage § 2 PLAN'!K158*'Umlage Gesamt § 2_mtlAuft PLAN'!$R$1</f>
        <v>115657.77812127798</v>
      </c>
      <c r="S158" s="83">
        <f>'bezirksw Umlage § 2 PLAN'!L158*'Umlage Gesamt § 2_mtlAuft PLAN'!$S$1</f>
        <v>1353.1838031813829</v>
      </c>
      <c r="T158" s="83">
        <f>'bezirksw Umlage § 2 PLAN'!M158*'Umlage Gesamt § 2_mtlAuft PLAN'!$T$1</f>
        <v>1314.9791602864623</v>
      </c>
      <c r="V158" s="83">
        <f t="shared" si="45"/>
        <v>7426.7038387515722</v>
      </c>
      <c r="W158" s="76">
        <f t="shared" si="46"/>
        <v>618.89</v>
      </c>
      <c r="X158" s="83">
        <f t="shared" si="38"/>
        <v>364255.45209052123</v>
      </c>
      <c r="Y158" s="76">
        <f t="shared" si="50"/>
        <v>30354.62</v>
      </c>
      <c r="Z158" s="83">
        <f t="shared" si="39"/>
        <v>17458.638115248621</v>
      </c>
      <c r="AA158" s="76">
        <f t="shared" si="51"/>
        <v>1454.89</v>
      </c>
      <c r="AB158" s="83">
        <f t="shared" si="40"/>
        <v>502962.84643505921</v>
      </c>
      <c r="AC158" s="76">
        <f t="shared" si="52"/>
        <v>41913.57</v>
      </c>
      <c r="AD158" s="83">
        <f t="shared" si="41"/>
        <v>28105.695638598874</v>
      </c>
      <c r="AE158" s="76">
        <f t="shared" si="53"/>
        <v>2342.14</v>
      </c>
      <c r="AF158" s="83">
        <f t="shared" si="42"/>
        <v>132667.39187546517</v>
      </c>
      <c r="AG158" s="76">
        <f t="shared" si="54"/>
        <v>11055.62</v>
      </c>
      <c r="AH158" s="83">
        <f t="shared" si="43"/>
        <v>1647.3303860561887</v>
      </c>
      <c r="AI158" s="76">
        <f t="shared" si="47"/>
        <v>137.28</v>
      </c>
      <c r="AJ158" s="83">
        <f t="shared" si="44"/>
        <v>1503.1050477228812</v>
      </c>
      <c r="AK158" s="76">
        <f t="shared" si="48"/>
        <v>125.26</v>
      </c>
      <c r="AM158" s="83">
        <f t="shared" si="55"/>
        <v>1056027.1634274237</v>
      </c>
      <c r="AN158" s="83">
        <f t="shared" si="49"/>
        <v>88002.26</v>
      </c>
    </row>
    <row r="159" spans="1:40" x14ac:dyDescent="0.25">
      <c r="A159" s="82">
        <v>61708</v>
      </c>
      <c r="B159" s="82" t="s">
        <v>161</v>
      </c>
      <c r="C159" s="82" t="s">
        <v>160</v>
      </c>
      <c r="D159" s="83">
        <f>'landesw Umlage § 2 PLAN'!F159*'Umlage Gesamt § 2_mtlAuft PLAN'!$D$1</f>
        <v>204.57551324536493</v>
      </c>
      <c r="E159" s="83">
        <f>'landesw Umlage § 2 PLAN'!G159*'Umlage Gesamt § 2_mtlAuft PLAN'!$E$1</f>
        <v>15722.002109564684</v>
      </c>
      <c r="F159" s="83">
        <f>'landesw Umlage § 2 PLAN'!H159*'Umlage Gesamt § 2_mtlAuft PLAN'!$F$1</f>
        <v>751.92714894851508</v>
      </c>
      <c r="G159" s="83">
        <f>'landesw Umlage § 2 PLAN'!I159*'Umlage Gesamt § 2_mtlAuft PLAN'!$G$1</f>
        <v>23060.301896666151</v>
      </c>
      <c r="H159" s="83">
        <f>'landesw Umlage § 2 PLAN'!J159*'Umlage Gesamt § 2_mtlAuft PLAN'!$H$1</f>
        <v>3920.8819171576074</v>
      </c>
      <c r="I159" s="83">
        <f>'landesw Umlage § 2 PLAN'!K159*'Umlage Gesamt § 2_mtlAuft PLAN'!$I$1</f>
        <v>6488.2994506064742</v>
      </c>
      <c r="J159" s="83">
        <f>'landesw Umlage § 2 PLAN'!L159*'Umlage Gesamt § 2_mtlAuft PLAN'!$J$1</f>
        <v>112.20190767674335</v>
      </c>
      <c r="K159" s="83">
        <f>'landesw Umlage § 2 PLAN'!M159*'Umlage Gesamt § 2_mtlAuft PLAN'!$K$1</f>
        <v>71.760423824914795</v>
      </c>
      <c r="M159" s="83">
        <f>'bezirksw Umlage § 2 PLAN'!F159*'Umlage Gesamt § 2_mtlAuft PLAN'!$M$1</f>
        <v>2628.3329309529599</v>
      </c>
      <c r="N159" s="83">
        <f>'bezirksw Umlage § 2 PLAN'!G159*'Umlage Gesamt § 2_mtlAuft PLAN'!$N$1</f>
        <v>123222.86070941348</v>
      </c>
      <c r="O159" s="83">
        <f>'bezirksw Umlage § 2 PLAN'!H159*'Umlage Gesamt § 2_mtlAuft PLAN'!$O$1</f>
        <v>5907.6521765150073</v>
      </c>
      <c r="P159" s="83">
        <f>'bezirksw Umlage § 2 PLAN'!I159*'Umlage Gesamt § 2_mtlAuft PLAN'!$P$1</f>
        <v>168794.35202789656</v>
      </c>
      <c r="Q159" s="83">
        <f>'bezirksw Umlage § 2 PLAN'!J159*'Umlage Gesamt § 2_mtlAuft PLAN'!$Q$1</f>
        <v>6800.0064114173783</v>
      </c>
      <c r="R159" s="83">
        <f>'bezirksw Umlage § 2 PLAN'!K159*'Umlage Gesamt § 2_mtlAuft PLAN'!$R$1</f>
        <v>44117.539003960366</v>
      </c>
      <c r="S159" s="83">
        <f>'bezirksw Umlage § 2 PLAN'!L159*'Umlage Gesamt § 2_mtlAuft PLAN'!$S$1</f>
        <v>516.17055234955285</v>
      </c>
      <c r="T159" s="83">
        <f>'bezirksw Umlage § 2 PLAN'!M159*'Umlage Gesamt § 2_mtlAuft PLAN'!$T$1</f>
        <v>501.59743110835416</v>
      </c>
      <c r="V159" s="83">
        <f t="shared" si="45"/>
        <v>2832.908444198325</v>
      </c>
      <c r="W159" s="76">
        <f t="shared" si="46"/>
        <v>236.08</v>
      </c>
      <c r="X159" s="83">
        <f t="shared" si="38"/>
        <v>138944.86281897817</v>
      </c>
      <c r="Y159" s="76">
        <f t="shared" si="50"/>
        <v>11578.74</v>
      </c>
      <c r="Z159" s="83">
        <f t="shared" si="39"/>
        <v>6659.5793254635228</v>
      </c>
      <c r="AA159" s="76">
        <f t="shared" si="51"/>
        <v>554.96</v>
      </c>
      <c r="AB159" s="83">
        <f t="shared" si="40"/>
        <v>191854.65392456271</v>
      </c>
      <c r="AC159" s="76">
        <f t="shared" si="52"/>
        <v>15987.89</v>
      </c>
      <c r="AD159" s="83">
        <f t="shared" si="41"/>
        <v>10720.888328574985</v>
      </c>
      <c r="AE159" s="76">
        <f t="shared" si="53"/>
        <v>893.41</v>
      </c>
      <c r="AF159" s="83">
        <f t="shared" si="42"/>
        <v>50605.838454566838</v>
      </c>
      <c r="AG159" s="76">
        <f t="shared" si="54"/>
        <v>4217.1499999999996</v>
      </c>
      <c r="AH159" s="83">
        <f t="shared" si="43"/>
        <v>628.37246002629615</v>
      </c>
      <c r="AI159" s="76">
        <f t="shared" si="47"/>
        <v>52.36</v>
      </c>
      <c r="AJ159" s="83">
        <f t="shared" si="44"/>
        <v>573.35785493326898</v>
      </c>
      <c r="AK159" s="76">
        <f t="shared" si="48"/>
        <v>47.78</v>
      </c>
      <c r="AM159" s="83">
        <f t="shared" si="55"/>
        <v>402820.46161130408</v>
      </c>
      <c r="AN159" s="83">
        <f t="shared" si="49"/>
        <v>33568.370000000003</v>
      </c>
    </row>
    <row r="160" spans="1:40" x14ac:dyDescent="0.25">
      <c r="A160" s="82">
        <v>61710</v>
      </c>
      <c r="B160" s="82" t="s">
        <v>162</v>
      </c>
      <c r="C160" s="82" t="s">
        <v>160</v>
      </c>
      <c r="D160" s="83">
        <f>'landesw Umlage § 2 PLAN'!F160*'Umlage Gesamt § 2_mtlAuft PLAN'!$D$1</f>
        <v>156.37467188998542</v>
      </c>
      <c r="E160" s="83">
        <f>'landesw Umlage § 2 PLAN'!G160*'Umlage Gesamt § 2_mtlAuft PLAN'!$E$1</f>
        <v>12017.679351429118</v>
      </c>
      <c r="F160" s="83">
        <f>'landesw Umlage § 2 PLAN'!H160*'Umlage Gesamt § 2_mtlAuft PLAN'!$F$1</f>
        <v>574.76263574599784</v>
      </c>
      <c r="G160" s="83">
        <f>'landesw Umlage § 2 PLAN'!I160*'Umlage Gesamt § 2_mtlAuft PLAN'!$G$1</f>
        <v>17626.973461140176</v>
      </c>
      <c r="H160" s="83">
        <f>'landesw Umlage § 2 PLAN'!J160*'Umlage Gesamt § 2_mtlAuft PLAN'!$H$1</f>
        <v>2997.0675062147961</v>
      </c>
      <c r="I160" s="83">
        <f>'landesw Umlage § 2 PLAN'!K160*'Umlage Gesamt § 2_mtlAuft PLAN'!$I$1</f>
        <v>4959.5656958985928</v>
      </c>
      <c r="J160" s="83">
        <f>'landesw Umlage § 2 PLAN'!L160*'Umlage Gesamt § 2_mtlAuft PLAN'!$J$1</f>
        <v>85.765574872772348</v>
      </c>
      <c r="K160" s="83">
        <f>'landesw Umlage § 2 PLAN'!M160*'Umlage Gesamt § 2_mtlAuft PLAN'!$K$1</f>
        <v>54.852668104263408</v>
      </c>
      <c r="M160" s="83">
        <f>'bezirksw Umlage § 2 PLAN'!F160*'Umlage Gesamt § 2_mtlAuft PLAN'!$M$1</f>
        <v>2009.0610707766364</v>
      </c>
      <c r="N160" s="83">
        <f>'bezirksw Umlage § 2 PLAN'!G160*'Umlage Gesamt § 2_mtlAuft PLAN'!$N$1</f>
        <v>94189.83781147367</v>
      </c>
      <c r="O160" s="83">
        <f>'bezirksw Umlage § 2 PLAN'!H160*'Umlage Gesamt § 2_mtlAuft PLAN'!$O$1</f>
        <v>4515.7270099803754</v>
      </c>
      <c r="P160" s="83">
        <f>'bezirksw Umlage § 2 PLAN'!I160*'Umlage Gesamt § 2_mtlAuft PLAN'!$P$1</f>
        <v>129024.05080898927</v>
      </c>
      <c r="Q160" s="83">
        <f>'bezirksw Umlage § 2 PLAN'!J160*'Umlage Gesamt § 2_mtlAuft PLAN'!$Q$1</f>
        <v>5197.8301536011522</v>
      </c>
      <c r="R160" s="83">
        <f>'bezirksw Umlage § 2 PLAN'!K160*'Umlage Gesamt § 2_mtlAuft PLAN'!$R$1</f>
        <v>33722.832106810049</v>
      </c>
      <c r="S160" s="83">
        <f>'bezirksw Umlage § 2 PLAN'!L160*'Umlage Gesamt § 2_mtlAuft PLAN'!$S$1</f>
        <v>394.55357819938229</v>
      </c>
      <c r="T160" s="83">
        <f>'bezirksw Umlage § 2 PLAN'!M160*'Umlage Gesamt § 2_mtlAuft PLAN'!$T$1</f>
        <v>383.41408737590245</v>
      </c>
      <c r="V160" s="83">
        <f t="shared" si="45"/>
        <v>2165.435742666622</v>
      </c>
      <c r="W160" s="76">
        <f t="shared" si="46"/>
        <v>180.45</v>
      </c>
      <c r="X160" s="83">
        <f t="shared" si="38"/>
        <v>106207.51716290279</v>
      </c>
      <c r="Y160" s="76">
        <f t="shared" si="50"/>
        <v>8850.6299999999992</v>
      </c>
      <c r="Z160" s="83">
        <f t="shared" si="39"/>
        <v>5090.4896457263731</v>
      </c>
      <c r="AA160" s="76">
        <f t="shared" si="51"/>
        <v>424.21</v>
      </c>
      <c r="AB160" s="83">
        <f t="shared" si="40"/>
        <v>146651.02427012945</v>
      </c>
      <c r="AC160" s="76">
        <f t="shared" si="52"/>
        <v>12220.92</v>
      </c>
      <c r="AD160" s="83">
        <f t="shared" si="41"/>
        <v>8194.8976598159479</v>
      </c>
      <c r="AE160" s="76">
        <f t="shared" si="53"/>
        <v>682.91</v>
      </c>
      <c r="AF160" s="83">
        <f t="shared" si="42"/>
        <v>38682.397802708641</v>
      </c>
      <c r="AG160" s="76">
        <f t="shared" si="54"/>
        <v>3223.53</v>
      </c>
      <c r="AH160" s="83">
        <f t="shared" si="43"/>
        <v>480.31915307215462</v>
      </c>
      <c r="AI160" s="76">
        <f t="shared" si="47"/>
        <v>40.03</v>
      </c>
      <c r="AJ160" s="83">
        <f t="shared" si="44"/>
        <v>438.26675548016584</v>
      </c>
      <c r="AK160" s="76">
        <f t="shared" si="48"/>
        <v>36.520000000000003</v>
      </c>
      <c r="AM160" s="83">
        <f t="shared" si="55"/>
        <v>307910.34819250216</v>
      </c>
      <c r="AN160" s="83">
        <f t="shared" si="49"/>
        <v>25659.200000000001</v>
      </c>
    </row>
    <row r="161" spans="1:40" x14ac:dyDescent="0.25">
      <c r="A161" s="82">
        <v>61711</v>
      </c>
      <c r="B161" s="82" t="s">
        <v>163</v>
      </c>
      <c r="C161" s="82" t="s">
        <v>160</v>
      </c>
      <c r="D161" s="83">
        <f>'landesw Umlage § 2 PLAN'!F161*'Umlage Gesamt § 2_mtlAuft PLAN'!$D$1</f>
        <v>124.58480267133352</v>
      </c>
      <c r="E161" s="83">
        <f>'landesw Umlage § 2 PLAN'!G161*'Umlage Gesamt § 2_mtlAuft PLAN'!$E$1</f>
        <v>9574.5697974573432</v>
      </c>
      <c r="F161" s="83">
        <f>'landesw Umlage § 2 PLAN'!H161*'Umlage Gesamt § 2_mtlAuft PLAN'!$F$1</f>
        <v>457.91744079660344</v>
      </c>
      <c r="G161" s="83">
        <f>'landesw Umlage § 2 PLAN'!I161*'Umlage Gesamt § 2_mtlAuft PLAN'!$G$1</f>
        <v>14043.533929164534</v>
      </c>
      <c r="H161" s="83">
        <f>'landesw Umlage § 2 PLAN'!J161*'Umlage Gesamt § 2_mtlAuft PLAN'!$H$1</f>
        <v>2387.7847949514944</v>
      </c>
      <c r="I161" s="83">
        <f>'landesw Umlage § 2 PLAN'!K161*'Umlage Gesamt § 2_mtlAuft PLAN'!$I$1</f>
        <v>3951.3209274309079</v>
      </c>
      <c r="J161" s="83">
        <f>'landesw Umlage § 2 PLAN'!L161*'Umlage Gesamt § 2_mtlAuft PLAN'!$J$1</f>
        <v>68.330037674100595</v>
      </c>
      <c r="K161" s="83">
        <f>'landesw Umlage § 2 PLAN'!M161*'Umlage Gesamt § 2_mtlAuft PLAN'!$K$1</f>
        <v>43.701507086605496</v>
      </c>
      <c r="M161" s="83">
        <f>'bezirksw Umlage § 2 PLAN'!F161*'Umlage Gesamt § 2_mtlAuft PLAN'!$M$1</f>
        <v>1600.6331078568674</v>
      </c>
      <c r="N161" s="83">
        <f>'bezirksw Umlage § 2 PLAN'!G161*'Umlage Gesamt § 2_mtlAuft PLAN'!$N$1</f>
        <v>75041.707301825954</v>
      </c>
      <c r="O161" s="83">
        <f>'bezirksw Umlage § 2 PLAN'!H161*'Umlage Gesamt § 2_mtlAuft PLAN'!$O$1</f>
        <v>3597.7115197518483</v>
      </c>
      <c r="P161" s="83">
        <f>'bezirksw Umlage § 2 PLAN'!I161*'Umlage Gesamt § 2_mtlAuft PLAN'!$P$1</f>
        <v>102794.37018549218</v>
      </c>
      <c r="Q161" s="83">
        <f>'bezirksw Umlage § 2 PLAN'!J161*'Umlage Gesamt § 2_mtlAuft PLAN'!$Q$1</f>
        <v>4141.1478993292058</v>
      </c>
      <c r="R161" s="83">
        <f>'bezirksw Umlage § 2 PLAN'!K161*'Umlage Gesamt § 2_mtlAuft PLAN'!$R$1</f>
        <v>26867.217898952498</v>
      </c>
      <c r="S161" s="83">
        <f>'bezirksw Umlage § 2 PLAN'!L161*'Umlage Gesamt § 2_mtlAuft PLAN'!$S$1</f>
        <v>314.34361517203371</v>
      </c>
      <c r="T161" s="83">
        <f>'bezirksw Umlage § 2 PLAN'!M161*'Umlage Gesamt § 2_mtlAuft PLAN'!$T$1</f>
        <v>305.46870436116569</v>
      </c>
      <c r="V161" s="83">
        <f t="shared" si="45"/>
        <v>1725.2179105282009</v>
      </c>
      <c r="W161" s="76">
        <f t="shared" si="46"/>
        <v>143.77000000000001</v>
      </c>
      <c r="X161" s="83">
        <f t="shared" si="38"/>
        <v>84616.277099283296</v>
      </c>
      <c r="Y161" s="76">
        <f t="shared" si="50"/>
        <v>7051.36</v>
      </c>
      <c r="Z161" s="83">
        <f t="shared" si="39"/>
        <v>4055.6289605484517</v>
      </c>
      <c r="AA161" s="76">
        <f t="shared" si="51"/>
        <v>337.97</v>
      </c>
      <c r="AB161" s="83">
        <f t="shared" si="40"/>
        <v>116837.90411465672</v>
      </c>
      <c r="AC161" s="76">
        <f t="shared" si="52"/>
        <v>9736.49</v>
      </c>
      <c r="AD161" s="83">
        <f t="shared" si="41"/>
        <v>6528.9326942807002</v>
      </c>
      <c r="AE161" s="76">
        <f t="shared" si="53"/>
        <v>544.08000000000004</v>
      </c>
      <c r="AF161" s="83">
        <f t="shared" si="42"/>
        <v>30818.538826383407</v>
      </c>
      <c r="AG161" s="76">
        <f t="shared" si="54"/>
        <v>2568.21</v>
      </c>
      <c r="AH161" s="83">
        <f t="shared" si="43"/>
        <v>382.6736528461343</v>
      </c>
      <c r="AI161" s="76">
        <f t="shared" si="47"/>
        <v>31.89</v>
      </c>
      <c r="AJ161" s="83">
        <f t="shared" si="44"/>
        <v>349.17021144777118</v>
      </c>
      <c r="AK161" s="76">
        <f t="shared" si="48"/>
        <v>29.1</v>
      </c>
      <c r="AM161" s="83">
        <f t="shared" si="55"/>
        <v>245314.34346997467</v>
      </c>
      <c r="AN161" s="83">
        <f t="shared" si="49"/>
        <v>20442.86</v>
      </c>
    </row>
    <row r="162" spans="1:40" x14ac:dyDescent="0.25">
      <c r="A162" s="82">
        <v>61716</v>
      </c>
      <c r="B162" s="82" t="s">
        <v>164</v>
      </c>
      <c r="C162" s="82" t="s">
        <v>160</v>
      </c>
      <c r="D162" s="83">
        <f>'landesw Umlage § 2 PLAN'!F162*'Umlage Gesamt § 2_mtlAuft PLAN'!$D$1</f>
        <v>401.68580196061527</v>
      </c>
      <c r="E162" s="83">
        <f>'landesw Umlage § 2 PLAN'!G162*'Umlage Gesamt § 2_mtlAuft PLAN'!$E$1</f>
        <v>30870.288069288574</v>
      </c>
      <c r="F162" s="83">
        <f>'landesw Umlage § 2 PLAN'!H162*'Umlage Gesamt § 2_mtlAuft PLAN'!$F$1</f>
        <v>1476.4155056968266</v>
      </c>
      <c r="G162" s="83">
        <f>'landesw Umlage § 2 PLAN'!I162*'Umlage Gesamt § 2_mtlAuft PLAN'!$G$1</f>
        <v>45279.103612495092</v>
      </c>
      <c r="H162" s="83">
        <f>'landesw Umlage § 2 PLAN'!J162*'Umlage Gesamt § 2_mtlAuft PLAN'!$H$1</f>
        <v>7698.6857923574689</v>
      </c>
      <c r="I162" s="83">
        <f>'landesw Umlage § 2 PLAN'!K162*'Umlage Gesamt § 2_mtlAuft PLAN'!$I$1</f>
        <v>12739.832479616332</v>
      </c>
      <c r="J162" s="83">
        <f>'landesw Umlage § 2 PLAN'!L162*'Umlage Gesamt § 2_mtlAuft PLAN'!$J$1</f>
        <v>220.30942291997263</v>
      </c>
      <c r="K162" s="83">
        <f>'landesw Umlage § 2 PLAN'!M162*'Umlage Gesamt § 2_mtlAuft PLAN'!$K$1</f>
        <v>140.90221716111293</v>
      </c>
      <c r="M162" s="83">
        <f>'bezirksw Umlage § 2 PLAN'!F162*'Umlage Gesamt § 2_mtlAuft PLAN'!$M$1</f>
        <v>5160.7546007867804</v>
      </c>
      <c r="N162" s="83">
        <f>'bezirksw Umlage § 2 PLAN'!G162*'Umlage Gesamt § 2_mtlAuft PLAN'!$N$1</f>
        <v>241949.16018407396</v>
      </c>
      <c r="O162" s="83">
        <f>'bezirksw Umlage § 2 PLAN'!H162*'Umlage Gesamt § 2_mtlAuft PLAN'!$O$1</f>
        <v>11599.726499923961</v>
      </c>
      <c r="P162" s="83">
        <f>'bezirksw Umlage § 2 PLAN'!I162*'Umlage Gesamt § 2_mtlAuft PLAN'!$P$1</f>
        <v>331429.18028232898</v>
      </c>
      <c r="Q162" s="83">
        <f>'bezirksw Umlage § 2 PLAN'!J162*'Umlage Gesamt § 2_mtlAuft PLAN'!$Q$1</f>
        <v>13351.871811908566</v>
      </c>
      <c r="R162" s="83">
        <f>'bezirksw Umlage § 2 PLAN'!K162*'Umlage Gesamt § 2_mtlAuft PLAN'!$R$1</f>
        <v>86625.1720658267</v>
      </c>
      <c r="S162" s="83">
        <f>'bezirksw Umlage § 2 PLAN'!L162*'Umlage Gesamt § 2_mtlAuft PLAN'!$S$1</f>
        <v>1013.5053750069551</v>
      </c>
      <c r="T162" s="83">
        <f>'bezirksw Umlage § 2 PLAN'!M162*'Umlage Gesamt § 2_mtlAuft PLAN'!$T$1</f>
        <v>984.89092452861655</v>
      </c>
      <c r="V162" s="83">
        <f t="shared" si="45"/>
        <v>5562.4404027473956</v>
      </c>
      <c r="W162" s="76">
        <f t="shared" si="46"/>
        <v>463.54</v>
      </c>
      <c r="X162" s="83">
        <f t="shared" si="38"/>
        <v>272819.44825336256</v>
      </c>
      <c r="Y162" s="76">
        <f t="shared" si="50"/>
        <v>22734.95</v>
      </c>
      <c r="Z162" s="83">
        <f t="shared" si="39"/>
        <v>13076.142005620788</v>
      </c>
      <c r="AA162" s="76">
        <f t="shared" si="51"/>
        <v>1089.68</v>
      </c>
      <c r="AB162" s="83">
        <f t="shared" si="40"/>
        <v>376708.2838948241</v>
      </c>
      <c r="AC162" s="76">
        <f t="shared" si="52"/>
        <v>31392.36</v>
      </c>
      <c r="AD162" s="83">
        <f t="shared" si="41"/>
        <v>21050.557604266036</v>
      </c>
      <c r="AE162" s="76">
        <f t="shared" si="53"/>
        <v>1754.21</v>
      </c>
      <c r="AF162" s="83">
        <f t="shared" si="42"/>
        <v>99365.004545443036</v>
      </c>
      <c r="AG162" s="76">
        <f t="shared" si="54"/>
        <v>8280.42</v>
      </c>
      <c r="AH162" s="83">
        <f t="shared" si="43"/>
        <v>1233.8147979269277</v>
      </c>
      <c r="AI162" s="76">
        <f t="shared" si="47"/>
        <v>102.82</v>
      </c>
      <c r="AJ162" s="83">
        <f t="shared" si="44"/>
        <v>1125.7931416897295</v>
      </c>
      <c r="AK162" s="76">
        <f t="shared" si="48"/>
        <v>93.82</v>
      </c>
      <c r="AM162" s="83">
        <f t="shared" si="55"/>
        <v>790941.48464588053</v>
      </c>
      <c r="AN162" s="83">
        <f t="shared" si="49"/>
        <v>65911.789999999994</v>
      </c>
    </row>
    <row r="163" spans="1:40" x14ac:dyDescent="0.25">
      <c r="A163" s="82">
        <v>61719</v>
      </c>
      <c r="B163" s="82" t="s">
        <v>165</v>
      </c>
      <c r="C163" s="82" t="s">
        <v>160</v>
      </c>
      <c r="D163" s="83">
        <f>'landesw Umlage § 2 PLAN'!F163*'Umlage Gesamt § 2_mtlAuft PLAN'!$D$1</f>
        <v>399.31065722561772</v>
      </c>
      <c r="E163" s="83">
        <f>'landesw Umlage § 2 PLAN'!G163*'Umlage Gesamt § 2_mtlAuft PLAN'!$E$1</f>
        <v>30687.753855189523</v>
      </c>
      <c r="F163" s="83">
        <f>'landesw Umlage § 2 PLAN'!H163*'Umlage Gesamt § 2_mtlAuft PLAN'!$F$1</f>
        <v>1467.6855468635583</v>
      </c>
      <c r="G163" s="83">
        <f>'landesw Umlage § 2 PLAN'!I163*'Umlage Gesamt § 2_mtlAuft PLAN'!$G$1</f>
        <v>45011.370911897502</v>
      </c>
      <c r="H163" s="83">
        <f>'landesw Umlage § 2 PLAN'!J163*'Umlage Gesamt § 2_mtlAuft PLAN'!$H$1</f>
        <v>7653.1639119801512</v>
      </c>
      <c r="I163" s="83">
        <f>'landesw Umlage § 2 PLAN'!K163*'Umlage Gesamt § 2_mtlAuft PLAN'!$I$1</f>
        <v>12664.502592697207</v>
      </c>
      <c r="J163" s="83">
        <f>'landesw Umlage § 2 PLAN'!L163*'Umlage Gesamt § 2_mtlAuft PLAN'!$J$1</f>
        <v>219.00674614283821</v>
      </c>
      <c r="K163" s="83">
        <f>'landesw Umlage § 2 PLAN'!M163*'Umlage Gesamt § 2_mtlAuft PLAN'!$K$1</f>
        <v>140.06907056343331</v>
      </c>
      <c r="M163" s="83">
        <f>'bezirksw Umlage § 2 PLAN'!F163*'Umlage Gesamt § 2_mtlAuft PLAN'!$M$1</f>
        <v>5130.2393596235534</v>
      </c>
      <c r="N163" s="83">
        <f>'bezirksw Umlage § 2 PLAN'!G163*'Umlage Gesamt § 2_mtlAuft PLAN'!$N$1</f>
        <v>240518.52890175491</v>
      </c>
      <c r="O163" s="83">
        <f>'bezirksw Umlage § 2 PLAN'!H163*'Umlage Gesamt § 2_mtlAuft PLAN'!$O$1</f>
        <v>11531.137993212422</v>
      </c>
      <c r="P163" s="83">
        <f>'bezirksw Umlage § 2 PLAN'!I163*'Umlage Gesamt § 2_mtlAuft PLAN'!$P$1</f>
        <v>329469.45885645377</v>
      </c>
      <c r="Q163" s="83">
        <f>'bezirksw Umlage § 2 PLAN'!J163*'Umlage Gesamt § 2_mtlAuft PLAN'!$Q$1</f>
        <v>13272.922972089913</v>
      </c>
      <c r="R163" s="83">
        <f>'bezirksw Umlage § 2 PLAN'!K163*'Umlage Gesamt § 2_mtlAuft PLAN'!$R$1</f>
        <v>86112.962472293249</v>
      </c>
      <c r="S163" s="83">
        <f>'bezirksw Umlage § 2 PLAN'!L163*'Umlage Gesamt § 2_mtlAuft PLAN'!$S$1</f>
        <v>1007.5125767960403</v>
      </c>
      <c r="T163" s="83">
        <f>'bezirksw Umlage § 2 PLAN'!M163*'Umlage Gesamt § 2_mtlAuft PLAN'!$T$1</f>
        <v>979.0673218956058</v>
      </c>
      <c r="V163" s="83">
        <f t="shared" si="45"/>
        <v>5529.5500168491708</v>
      </c>
      <c r="W163" s="76">
        <f t="shared" si="46"/>
        <v>460.8</v>
      </c>
      <c r="X163" s="83">
        <f t="shared" si="38"/>
        <v>271206.28275694442</v>
      </c>
      <c r="Y163" s="76">
        <f t="shared" si="50"/>
        <v>22600.52</v>
      </c>
      <c r="Z163" s="83">
        <f t="shared" si="39"/>
        <v>12998.82354007598</v>
      </c>
      <c r="AA163" s="76">
        <f t="shared" si="51"/>
        <v>1083.24</v>
      </c>
      <c r="AB163" s="83">
        <f t="shared" si="40"/>
        <v>374480.82976835128</v>
      </c>
      <c r="AC163" s="76">
        <f t="shared" si="52"/>
        <v>31206.74</v>
      </c>
      <c r="AD163" s="83">
        <f t="shared" si="41"/>
        <v>20926.086884070064</v>
      </c>
      <c r="AE163" s="76">
        <f t="shared" si="53"/>
        <v>1743.84</v>
      </c>
      <c r="AF163" s="83">
        <f t="shared" si="42"/>
        <v>98777.465064990451</v>
      </c>
      <c r="AG163" s="76">
        <f t="shared" si="54"/>
        <v>8231.4599999999991</v>
      </c>
      <c r="AH163" s="83">
        <f t="shared" si="43"/>
        <v>1226.5193229388785</v>
      </c>
      <c r="AI163" s="76">
        <f t="shared" si="47"/>
        <v>102.21</v>
      </c>
      <c r="AJ163" s="83">
        <f t="shared" si="44"/>
        <v>1119.1363924590391</v>
      </c>
      <c r="AK163" s="76">
        <f t="shared" si="48"/>
        <v>93.26</v>
      </c>
      <c r="AM163" s="83">
        <f t="shared" si="55"/>
        <v>786264.69374667935</v>
      </c>
      <c r="AN163" s="83">
        <f t="shared" si="49"/>
        <v>65522.06</v>
      </c>
    </row>
    <row r="164" spans="1:40" x14ac:dyDescent="0.25">
      <c r="A164" s="82">
        <v>61727</v>
      </c>
      <c r="B164" s="82" t="s">
        <v>166</v>
      </c>
      <c r="C164" s="82" t="s">
        <v>160</v>
      </c>
      <c r="D164" s="83">
        <f>'landesw Umlage § 2 PLAN'!F164*'Umlage Gesamt § 2_mtlAuft PLAN'!$D$1</f>
        <v>393.50629238027506</v>
      </c>
      <c r="E164" s="83">
        <f>'landesw Umlage § 2 PLAN'!G164*'Umlage Gesamt § 2_mtlAuft PLAN'!$E$1</f>
        <v>30241.677807790296</v>
      </c>
      <c r="F164" s="83">
        <f>'landesw Umlage § 2 PLAN'!H164*'Umlage Gesamt § 2_mtlAuft PLAN'!$F$1</f>
        <v>1446.351324402726</v>
      </c>
      <c r="G164" s="83">
        <f>'landesw Umlage § 2 PLAN'!I164*'Umlage Gesamt § 2_mtlAuft PLAN'!$G$1</f>
        <v>44357.087300293111</v>
      </c>
      <c r="H164" s="83">
        <f>'landesw Umlage § 2 PLAN'!J164*'Umlage Gesamt § 2_mtlAuft PLAN'!$H$1</f>
        <v>7541.9178063165</v>
      </c>
      <c r="I164" s="83">
        <f>'landesw Umlage § 2 PLAN'!K164*'Umlage Gesamt § 2_mtlAuft PLAN'!$I$1</f>
        <v>12480.411854564794</v>
      </c>
      <c r="J164" s="83">
        <f>'landesw Umlage § 2 PLAN'!L164*'Umlage Gesamt § 2_mtlAuft PLAN'!$J$1</f>
        <v>215.82327223548859</v>
      </c>
      <c r="K164" s="83">
        <f>'landesw Umlage § 2 PLAN'!M164*'Umlage Gesamt § 2_mtlAuft PLAN'!$K$1</f>
        <v>138.0330317691097</v>
      </c>
      <c r="M164" s="83">
        <f>'bezirksw Umlage § 2 PLAN'!F164*'Umlage Gesamt § 2_mtlAuft PLAN'!$M$1</f>
        <v>5055.6663913133998</v>
      </c>
      <c r="N164" s="83">
        <f>'bezirksw Umlage § 2 PLAN'!G164*'Umlage Gesamt § 2_mtlAuft PLAN'!$N$1</f>
        <v>237022.36052119979</v>
      </c>
      <c r="O164" s="83">
        <f>'bezirksw Umlage § 2 PLAN'!H164*'Umlage Gesamt § 2_mtlAuft PLAN'!$O$1</f>
        <v>11363.521800697979</v>
      </c>
      <c r="P164" s="83">
        <f>'bezirksw Umlage § 2 PLAN'!I164*'Umlage Gesamt § 2_mtlAuft PLAN'!$P$1</f>
        <v>324680.30307011079</v>
      </c>
      <c r="Q164" s="83">
        <f>'bezirksw Umlage § 2 PLAN'!J164*'Umlage Gesamt § 2_mtlAuft PLAN'!$Q$1</f>
        <v>13079.988257976805</v>
      </c>
      <c r="R164" s="83">
        <f>'bezirksw Umlage § 2 PLAN'!K164*'Umlage Gesamt § 2_mtlAuft PLAN'!$R$1</f>
        <v>84861.227656159652</v>
      </c>
      <c r="S164" s="83">
        <f>'bezirksw Umlage § 2 PLAN'!L164*'Umlage Gesamt § 2_mtlAuft PLAN'!$S$1</f>
        <v>992.86741149384966</v>
      </c>
      <c r="T164" s="83">
        <f>'bezirksw Umlage § 2 PLAN'!M164*'Umlage Gesamt § 2_mtlAuft PLAN'!$T$1</f>
        <v>964.83563575950598</v>
      </c>
      <c r="V164" s="83">
        <f t="shared" si="45"/>
        <v>5449.172683693675</v>
      </c>
      <c r="W164" s="76">
        <f t="shared" si="46"/>
        <v>454.1</v>
      </c>
      <c r="X164" s="83">
        <f t="shared" si="38"/>
        <v>267264.03832899011</v>
      </c>
      <c r="Y164" s="76">
        <f t="shared" si="50"/>
        <v>22272</v>
      </c>
      <c r="Z164" s="83">
        <f t="shared" si="39"/>
        <v>12809.873125100705</v>
      </c>
      <c r="AA164" s="76">
        <f t="shared" si="51"/>
        <v>1067.49</v>
      </c>
      <c r="AB164" s="83">
        <f t="shared" si="40"/>
        <v>369037.39037040388</v>
      </c>
      <c r="AC164" s="76">
        <f t="shared" si="52"/>
        <v>30753.119999999999</v>
      </c>
      <c r="AD164" s="83">
        <f t="shared" si="41"/>
        <v>20621.906064293304</v>
      </c>
      <c r="AE164" s="76">
        <f t="shared" si="53"/>
        <v>1718.49</v>
      </c>
      <c r="AF164" s="83">
        <f t="shared" si="42"/>
        <v>97341.639510724446</v>
      </c>
      <c r="AG164" s="76">
        <f t="shared" si="54"/>
        <v>8111.8</v>
      </c>
      <c r="AH164" s="83">
        <f t="shared" si="43"/>
        <v>1208.6906837293382</v>
      </c>
      <c r="AI164" s="76">
        <f t="shared" si="47"/>
        <v>100.72</v>
      </c>
      <c r="AJ164" s="83">
        <f t="shared" si="44"/>
        <v>1102.8686675286158</v>
      </c>
      <c r="AK164" s="76">
        <f t="shared" si="48"/>
        <v>91.91</v>
      </c>
      <c r="AM164" s="83">
        <f t="shared" si="55"/>
        <v>774835.57943446422</v>
      </c>
      <c r="AN164" s="83">
        <f t="shared" si="49"/>
        <v>64569.63</v>
      </c>
    </row>
    <row r="165" spans="1:40" x14ac:dyDescent="0.25">
      <c r="A165" s="82">
        <v>61728</v>
      </c>
      <c r="B165" s="82" t="s">
        <v>167</v>
      </c>
      <c r="C165" s="82" t="s">
        <v>160</v>
      </c>
      <c r="D165" s="83">
        <f>'landesw Umlage § 2 PLAN'!F165*'Umlage Gesamt § 2_mtlAuft PLAN'!$D$1</f>
        <v>89.464329132862616</v>
      </c>
      <c r="E165" s="83">
        <f>'landesw Umlage § 2 PLAN'!G165*'Umlage Gesamt § 2_mtlAuft PLAN'!$E$1</f>
        <v>6875.4972139341498</v>
      </c>
      <c r="F165" s="83">
        <f>'landesw Umlage § 2 PLAN'!H165*'Umlage Gesamt § 2_mtlAuft PLAN'!$F$1</f>
        <v>328.83044930593184</v>
      </c>
      <c r="G165" s="83">
        <f>'landesw Umlage § 2 PLAN'!I165*'Umlage Gesamt § 2_mtlAuft PLAN'!$G$1</f>
        <v>10084.659723239187</v>
      </c>
      <c r="H165" s="83">
        <f>'landesw Umlage § 2 PLAN'!J165*'Umlage Gesamt § 2_mtlAuft PLAN'!$H$1</f>
        <v>1714.6679226802582</v>
      </c>
      <c r="I165" s="83">
        <f>'landesw Umlage § 2 PLAN'!K165*'Umlage Gesamt § 2_mtlAuft PLAN'!$I$1</f>
        <v>2837.4429977131249</v>
      </c>
      <c r="J165" s="83">
        <f>'landesw Umlage § 2 PLAN'!L165*'Umlage Gesamt § 2_mtlAuft PLAN'!$J$1</f>
        <v>49.067790364957879</v>
      </c>
      <c r="K165" s="83">
        <f>'landesw Umlage § 2 PLAN'!M165*'Umlage Gesamt § 2_mtlAuft PLAN'!$K$1</f>
        <v>31.382046042264307</v>
      </c>
      <c r="M165" s="83">
        <f>'bezirksw Umlage § 2 PLAN'!F165*'Umlage Gesamt § 2_mtlAuft PLAN'!$M$1</f>
        <v>1149.4144077912742</v>
      </c>
      <c r="N165" s="83">
        <f>'bezirksw Umlage § 2 PLAN'!G165*'Umlage Gesamt § 2_mtlAuft PLAN'!$N$1</f>
        <v>53887.43937295059</v>
      </c>
      <c r="O165" s="83">
        <f>'bezirksw Umlage § 2 PLAN'!H165*'Umlage Gesamt § 2_mtlAuft PLAN'!$O$1</f>
        <v>2583.5161321986106</v>
      </c>
      <c r="P165" s="83">
        <f>'bezirksw Umlage § 2 PLAN'!I165*'Umlage Gesamt § 2_mtlAuft PLAN'!$P$1</f>
        <v>73816.622654540319</v>
      </c>
      <c r="Q165" s="83">
        <f>'bezirksw Umlage § 2 PLAN'!J165*'Umlage Gesamt § 2_mtlAuft PLAN'!$Q$1</f>
        <v>2973.7577193168986</v>
      </c>
      <c r="R165" s="83">
        <f>'bezirksw Umlage § 2 PLAN'!K165*'Umlage Gesamt § 2_mtlAuft PLAN'!$R$1</f>
        <v>19293.345363617904</v>
      </c>
      <c r="S165" s="83">
        <f>'bezirksw Umlage § 2 PLAN'!L165*'Umlage Gesamt § 2_mtlAuft PLAN'!$S$1</f>
        <v>225.73010548288659</v>
      </c>
      <c r="T165" s="83">
        <f>'bezirksw Umlage § 2 PLAN'!M165*'Umlage Gesamt § 2_mtlAuft PLAN'!$T$1</f>
        <v>219.35703328801458</v>
      </c>
      <c r="V165" s="83">
        <f t="shared" si="45"/>
        <v>1238.8787369241368</v>
      </c>
      <c r="W165" s="76">
        <f t="shared" si="46"/>
        <v>103.24</v>
      </c>
      <c r="X165" s="83">
        <f t="shared" si="38"/>
        <v>60762.936586884738</v>
      </c>
      <c r="Y165" s="76">
        <f t="shared" si="50"/>
        <v>5063.58</v>
      </c>
      <c r="Z165" s="83">
        <f t="shared" si="39"/>
        <v>2912.3465815045424</v>
      </c>
      <c r="AA165" s="76">
        <f t="shared" si="51"/>
        <v>242.7</v>
      </c>
      <c r="AB165" s="83">
        <f t="shared" si="40"/>
        <v>83901.282377779513</v>
      </c>
      <c r="AC165" s="76">
        <f t="shared" si="52"/>
        <v>6991.77</v>
      </c>
      <c r="AD165" s="83">
        <f t="shared" si="41"/>
        <v>4688.4256419971571</v>
      </c>
      <c r="AE165" s="76">
        <f t="shared" si="53"/>
        <v>390.7</v>
      </c>
      <c r="AF165" s="83">
        <f t="shared" si="42"/>
        <v>22130.78836133103</v>
      </c>
      <c r="AG165" s="76">
        <f t="shared" si="54"/>
        <v>1844.23</v>
      </c>
      <c r="AH165" s="83">
        <f t="shared" si="43"/>
        <v>274.79789584784447</v>
      </c>
      <c r="AI165" s="76">
        <f t="shared" si="47"/>
        <v>22.9</v>
      </c>
      <c r="AJ165" s="83">
        <f t="shared" si="44"/>
        <v>250.73907933027888</v>
      </c>
      <c r="AK165" s="76">
        <f t="shared" si="48"/>
        <v>20.89</v>
      </c>
      <c r="AM165" s="83">
        <f t="shared" si="55"/>
        <v>176160.19526159926</v>
      </c>
      <c r="AN165" s="83">
        <f t="shared" si="49"/>
        <v>14680.02</v>
      </c>
    </row>
    <row r="166" spans="1:40" x14ac:dyDescent="0.25">
      <c r="A166" s="82">
        <v>61729</v>
      </c>
      <c r="B166" s="82" t="s">
        <v>168</v>
      </c>
      <c r="C166" s="82" t="s">
        <v>160</v>
      </c>
      <c r="D166" s="83">
        <f>'landesw Umlage § 2 PLAN'!F166*'Umlage Gesamt § 2_mtlAuft PLAN'!$D$1</f>
        <v>259.83427194360564</v>
      </c>
      <c r="E166" s="83">
        <f>'landesw Umlage § 2 PLAN'!G166*'Umlage Gesamt § 2_mtlAuft PLAN'!$E$1</f>
        <v>19968.738715737421</v>
      </c>
      <c r="F166" s="83">
        <f>'landesw Umlage § 2 PLAN'!H166*'Umlage Gesamt § 2_mtlAuft PLAN'!$F$1</f>
        <v>955.03337717323416</v>
      </c>
      <c r="G166" s="83">
        <f>'landesw Umlage § 2 PLAN'!I166*'Umlage Gesamt § 2_mtlAuft PLAN'!$G$1</f>
        <v>29289.217751752389</v>
      </c>
      <c r="H166" s="83">
        <f>'landesw Umlage § 2 PLAN'!J166*'Umlage Gesamt § 2_mtlAuft PLAN'!$H$1</f>
        <v>4979.9679451351849</v>
      </c>
      <c r="I166" s="83">
        <f>'landesw Umlage § 2 PLAN'!K166*'Umlage Gesamt § 2_mtlAuft PLAN'!$I$1</f>
        <v>8240.8815070570381</v>
      </c>
      <c r="J166" s="83">
        <f>'landesw Umlage § 2 PLAN'!L166*'Umlage Gesamt § 2_mtlAuft PLAN'!$J$1</f>
        <v>142.50924037474368</v>
      </c>
      <c r="K166" s="83">
        <f>'landesw Umlage § 2 PLAN'!M166*'Umlage Gesamt § 2_mtlAuft PLAN'!$K$1</f>
        <v>91.143935963380855</v>
      </c>
      <c r="M166" s="83">
        <f>'bezirksw Umlage § 2 PLAN'!F166*'Umlage Gesamt § 2_mtlAuft PLAN'!$M$1</f>
        <v>3338.2830755529767</v>
      </c>
      <c r="N166" s="83">
        <f>'bezirksw Umlage § 2 PLAN'!G166*'Umlage Gesamt § 2_mtlAuft PLAN'!$N$1</f>
        <v>156507.10972841323</v>
      </c>
      <c r="O166" s="83">
        <f>'bezirksw Umlage § 2 PLAN'!H166*'Umlage Gesamt § 2_mtlAuft PLAN'!$O$1</f>
        <v>7503.3931374756694</v>
      </c>
      <c r="P166" s="83">
        <f>'bezirksw Umlage § 2 PLAN'!I166*'Umlage Gesamt § 2_mtlAuft PLAN'!$P$1</f>
        <v>214388.10965981966</v>
      </c>
      <c r="Q166" s="83">
        <f>'bezirksw Umlage § 2 PLAN'!J166*'Umlage Gesamt § 2_mtlAuft PLAN'!$Q$1</f>
        <v>8636.7849557992849</v>
      </c>
      <c r="R166" s="83">
        <f>'bezirksw Umlage § 2 PLAN'!K166*'Umlage Gesamt § 2_mtlAuft PLAN'!$R$1</f>
        <v>56034.314396605288</v>
      </c>
      <c r="S166" s="83">
        <f>'bezirksw Umlage § 2 PLAN'!L166*'Umlage Gesamt § 2_mtlAuft PLAN'!$S$1</f>
        <v>655.59556733270756</v>
      </c>
      <c r="T166" s="83">
        <f>'bezirksw Umlage § 2 PLAN'!M166*'Umlage Gesamt § 2_mtlAuft PLAN'!$T$1</f>
        <v>637.08603856466209</v>
      </c>
      <c r="V166" s="83">
        <f t="shared" si="45"/>
        <v>3598.1173474965822</v>
      </c>
      <c r="W166" s="76">
        <f t="shared" si="46"/>
        <v>299.83999999999997</v>
      </c>
      <c r="X166" s="83">
        <f t="shared" si="38"/>
        <v>176475.84844415064</v>
      </c>
      <c r="Y166" s="76">
        <f t="shared" si="50"/>
        <v>14706.32</v>
      </c>
      <c r="Z166" s="83">
        <f t="shared" si="39"/>
        <v>8458.4265146489033</v>
      </c>
      <c r="AA166" s="76">
        <f t="shared" si="51"/>
        <v>704.87</v>
      </c>
      <c r="AB166" s="83">
        <f t="shared" si="40"/>
        <v>243677.32741157204</v>
      </c>
      <c r="AC166" s="76">
        <f t="shared" si="52"/>
        <v>20306.439999999999</v>
      </c>
      <c r="AD166" s="83">
        <f t="shared" si="41"/>
        <v>13616.752900934469</v>
      </c>
      <c r="AE166" s="76">
        <f t="shared" si="53"/>
        <v>1134.73</v>
      </c>
      <c r="AF166" s="83">
        <f t="shared" si="42"/>
        <v>64275.19590366233</v>
      </c>
      <c r="AG166" s="76">
        <f t="shared" si="54"/>
        <v>5356.27</v>
      </c>
      <c r="AH166" s="83">
        <f t="shared" si="43"/>
        <v>798.1048077074513</v>
      </c>
      <c r="AI166" s="76">
        <f t="shared" si="47"/>
        <v>66.510000000000005</v>
      </c>
      <c r="AJ166" s="83">
        <f t="shared" si="44"/>
        <v>728.22997452804293</v>
      </c>
      <c r="AK166" s="76">
        <f t="shared" si="48"/>
        <v>60.69</v>
      </c>
      <c r="AM166" s="83">
        <f t="shared" si="55"/>
        <v>511628.00330470037</v>
      </c>
      <c r="AN166" s="83">
        <f t="shared" si="49"/>
        <v>42635.67</v>
      </c>
    </row>
    <row r="167" spans="1:40" x14ac:dyDescent="0.25">
      <c r="A167" s="82">
        <v>61730</v>
      </c>
      <c r="B167" s="82" t="s">
        <v>169</v>
      </c>
      <c r="C167" s="82" t="s">
        <v>160</v>
      </c>
      <c r="D167" s="83">
        <f>'landesw Umlage § 2 PLAN'!F167*'Umlage Gesamt § 2_mtlAuft PLAN'!$D$1</f>
        <v>267.65852559522438</v>
      </c>
      <c r="E167" s="83">
        <f>'landesw Umlage § 2 PLAN'!G167*'Umlage Gesamt § 2_mtlAuft PLAN'!$E$1</f>
        <v>20570.046909787892</v>
      </c>
      <c r="F167" s="83">
        <f>'landesw Umlage § 2 PLAN'!H167*'Umlage Gesamt § 2_mtlAuft PLAN'!$F$1</f>
        <v>983.79179819625926</v>
      </c>
      <c r="G167" s="83">
        <f>'landesw Umlage § 2 PLAN'!I167*'Umlage Gesamt § 2_mtlAuft PLAN'!$G$1</f>
        <v>30171.188660489719</v>
      </c>
      <c r="H167" s="83">
        <f>'landesw Umlage § 2 PLAN'!J167*'Umlage Gesamt § 2_mtlAuft PLAN'!$H$1</f>
        <v>5129.9271175269041</v>
      </c>
      <c r="I167" s="83">
        <f>'landesw Umlage § 2 PLAN'!K167*'Umlage Gesamt § 2_mtlAuft PLAN'!$I$1</f>
        <v>8489.0348655106245</v>
      </c>
      <c r="J167" s="83">
        <f>'landesw Umlage § 2 PLAN'!L167*'Umlage Gesamt § 2_mtlAuft PLAN'!$J$1</f>
        <v>146.80054666028826</v>
      </c>
      <c r="K167" s="83">
        <f>'landesw Umlage § 2 PLAN'!M167*'Umlage Gesamt § 2_mtlAuft PLAN'!$K$1</f>
        <v>93.88850567872295</v>
      </c>
      <c r="M167" s="83">
        <f>'bezirksw Umlage § 2 PLAN'!F167*'Umlage Gesamt § 2_mtlAuft PLAN'!$M$1</f>
        <v>3438.8070493484779</v>
      </c>
      <c r="N167" s="83">
        <f>'bezirksw Umlage § 2 PLAN'!G167*'Umlage Gesamt § 2_mtlAuft PLAN'!$N$1</f>
        <v>161219.92653905554</v>
      </c>
      <c r="O167" s="83">
        <f>'bezirksw Umlage § 2 PLAN'!H167*'Umlage Gesamt § 2_mtlAuft PLAN'!$O$1</f>
        <v>7729.3388940391724</v>
      </c>
      <c r="P167" s="83">
        <f>'bezirksw Umlage § 2 PLAN'!I167*'Umlage Gesamt § 2_mtlAuft PLAN'!$P$1</f>
        <v>220843.86677500707</v>
      </c>
      <c r="Q167" s="83">
        <f>'bezirksw Umlage § 2 PLAN'!J167*'Umlage Gesamt § 2_mtlAuft PLAN'!$Q$1</f>
        <v>8896.859947920897</v>
      </c>
      <c r="R167" s="83">
        <f>'bezirksw Umlage § 2 PLAN'!K167*'Umlage Gesamt § 2_mtlAuft PLAN'!$R$1</f>
        <v>57721.646424647937</v>
      </c>
      <c r="S167" s="83">
        <f>'bezirksw Umlage § 2 PLAN'!L167*'Umlage Gesamt § 2_mtlAuft PLAN'!$S$1</f>
        <v>675.33717406271307</v>
      </c>
      <c r="T167" s="83">
        <f>'bezirksw Umlage § 2 PLAN'!M167*'Umlage Gesamt § 2_mtlAuft PLAN'!$T$1</f>
        <v>656.27027752724484</v>
      </c>
      <c r="V167" s="83">
        <f t="shared" si="45"/>
        <v>3706.4655749437024</v>
      </c>
      <c r="W167" s="76">
        <f t="shared" si="46"/>
        <v>308.87</v>
      </c>
      <c r="X167" s="83">
        <f t="shared" si="38"/>
        <v>181789.97344884343</v>
      </c>
      <c r="Y167" s="76">
        <f t="shared" si="50"/>
        <v>15149.16</v>
      </c>
      <c r="Z167" s="83">
        <f t="shared" si="39"/>
        <v>8713.1306922354324</v>
      </c>
      <c r="AA167" s="76">
        <f t="shared" si="51"/>
        <v>726.09</v>
      </c>
      <c r="AB167" s="83">
        <f t="shared" si="40"/>
        <v>251015.05543549679</v>
      </c>
      <c r="AC167" s="76">
        <f t="shared" si="52"/>
        <v>20917.919999999998</v>
      </c>
      <c r="AD167" s="83">
        <f t="shared" si="41"/>
        <v>14026.787065447801</v>
      </c>
      <c r="AE167" s="76">
        <f t="shared" si="53"/>
        <v>1168.9000000000001</v>
      </c>
      <c r="AF167" s="83">
        <f t="shared" si="42"/>
        <v>66210.681290158565</v>
      </c>
      <c r="AG167" s="76">
        <f t="shared" si="54"/>
        <v>5517.56</v>
      </c>
      <c r="AH167" s="83">
        <f t="shared" si="43"/>
        <v>822.13772072300139</v>
      </c>
      <c r="AI167" s="76">
        <f t="shared" si="47"/>
        <v>68.510000000000005</v>
      </c>
      <c r="AJ167" s="83">
        <f t="shared" si="44"/>
        <v>750.15878320596778</v>
      </c>
      <c r="AK167" s="76">
        <f t="shared" si="48"/>
        <v>62.51</v>
      </c>
      <c r="AM167" s="83">
        <f t="shared" si="55"/>
        <v>527034.3900110547</v>
      </c>
      <c r="AN167" s="83">
        <f t="shared" si="49"/>
        <v>43919.53</v>
      </c>
    </row>
    <row r="168" spans="1:40" x14ac:dyDescent="0.25">
      <c r="A168" s="82">
        <v>61731</v>
      </c>
      <c r="B168" s="82" t="s">
        <v>170</v>
      </c>
      <c r="C168" s="82" t="s">
        <v>160</v>
      </c>
      <c r="D168" s="83">
        <f>'landesw Umlage § 2 PLAN'!F168*'Umlage Gesamt § 2_mtlAuft PLAN'!$D$1</f>
        <v>210.65607323849633</v>
      </c>
      <c r="E168" s="83">
        <f>'landesw Umlage § 2 PLAN'!G168*'Umlage Gesamt § 2_mtlAuft PLAN'!$E$1</f>
        <v>16189.30425889224</v>
      </c>
      <c r="F168" s="83">
        <f>'landesw Umlage § 2 PLAN'!H168*'Umlage Gesamt § 2_mtlAuft PLAN'!$F$1</f>
        <v>774.27653997344169</v>
      </c>
      <c r="G168" s="83">
        <f>'landesw Umlage § 2 PLAN'!I168*'Umlage Gesamt § 2_mtlAuft PLAN'!$G$1</f>
        <v>23745.718967937155</v>
      </c>
      <c r="H168" s="83">
        <f>'landesw Umlage § 2 PLAN'!J168*'Umlage Gesamt § 2_mtlAuft PLAN'!$H$1</f>
        <v>4037.4215623235768</v>
      </c>
      <c r="I168" s="83">
        <f>'landesw Umlage § 2 PLAN'!K168*'Umlage Gesamt § 2_mtlAuft PLAN'!$I$1</f>
        <v>6681.149970382492</v>
      </c>
      <c r="J168" s="83">
        <f>'landesw Umlage § 2 PLAN'!L168*'Umlage Gesamt § 2_mtlAuft PLAN'!$J$1</f>
        <v>115.53686414415765</v>
      </c>
      <c r="K168" s="83">
        <f>'landesw Umlage § 2 PLAN'!M168*'Umlage Gesamt § 2_mtlAuft PLAN'!$K$1</f>
        <v>73.893345577268349</v>
      </c>
      <c r="M168" s="83">
        <f>'bezirksw Umlage § 2 PLAN'!F168*'Umlage Gesamt § 2_mtlAuft PLAN'!$M$1</f>
        <v>2706.4543826118111</v>
      </c>
      <c r="N168" s="83">
        <f>'bezirksw Umlage § 2 PLAN'!G168*'Umlage Gesamt § 2_mtlAuft PLAN'!$N$1</f>
        <v>126885.39091736759</v>
      </c>
      <c r="O168" s="83">
        <f>'bezirksw Umlage § 2 PLAN'!H168*'Umlage Gesamt § 2_mtlAuft PLAN'!$O$1</f>
        <v>6083.2442251819884</v>
      </c>
      <c r="P168" s="83">
        <f>'bezirksw Umlage § 2 PLAN'!I168*'Umlage Gesamt § 2_mtlAuft PLAN'!$P$1</f>
        <v>173811.39521026591</v>
      </c>
      <c r="Q168" s="83">
        <f>'bezirksw Umlage § 2 PLAN'!J168*'Umlage Gesamt § 2_mtlAuft PLAN'!$Q$1</f>
        <v>7002.1217393095767</v>
      </c>
      <c r="R168" s="83">
        <f>'bezirksw Umlage § 2 PLAN'!K168*'Umlage Gesamt § 2_mtlAuft PLAN'!$R$1</f>
        <v>45428.836423711429</v>
      </c>
      <c r="S168" s="83">
        <f>'bezirksw Umlage § 2 PLAN'!L168*'Umlage Gesamt § 2_mtlAuft PLAN'!$S$1</f>
        <v>531.51259383075796</v>
      </c>
      <c r="T168" s="83">
        <f>'bezirksw Umlage § 2 PLAN'!M168*'Umlage Gesamt § 2_mtlAuft PLAN'!$T$1</f>
        <v>516.50631841294978</v>
      </c>
      <c r="V168" s="83">
        <f t="shared" si="45"/>
        <v>2917.1104558503075</v>
      </c>
      <c r="W168" s="76">
        <f t="shared" si="46"/>
        <v>243.09</v>
      </c>
      <c r="X168" s="83">
        <f t="shared" si="38"/>
        <v>143074.69517625985</v>
      </c>
      <c r="Y168" s="76">
        <f t="shared" si="50"/>
        <v>11922.89</v>
      </c>
      <c r="Z168" s="83">
        <f t="shared" si="39"/>
        <v>6857.5207651554301</v>
      </c>
      <c r="AA168" s="76">
        <f t="shared" si="51"/>
        <v>571.46</v>
      </c>
      <c r="AB168" s="83">
        <f t="shared" si="40"/>
        <v>197557.11417820308</v>
      </c>
      <c r="AC168" s="76">
        <f t="shared" si="52"/>
        <v>16463.09</v>
      </c>
      <c r="AD168" s="83">
        <f t="shared" si="41"/>
        <v>11039.543301633154</v>
      </c>
      <c r="AE168" s="76">
        <f t="shared" si="53"/>
        <v>919.96</v>
      </c>
      <c r="AF168" s="83">
        <f t="shared" si="42"/>
        <v>52109.986394093925</v>
      </c>
      <c r="AG168" s="76">
        <f t="shared" si="54"/>
        <v>4342.5</v>
      </c>
      <c r="AH168" s="83">
        <f t="shared" si="43"/>
        <v>647.04945797491564</v>
      </c>
      <c r="AI168" s="76">
        <f t="shared" si="47"/>
        <v>53.92</v>
      </c>
      <c r="AJ168" s="83">
        <f t="shared" si="44"/>
        <v>590.39966399021819</v>
      </c>
      <c r="AK168" s="76">
        <f t="shared" si="48"/>
        <v>49.2</v>
      </c>
      <c r="AM168" s="83">
        <f t="shared" si="55"/>
        <v>414793.4193931609</v>
      </c>
      <c r="AN168" s="83">
        <f t="shared" si="49"/>
        <v>34566.120000000003</v>
      </c>
    </row>
    <row r="169" spans="1:40" x14ac:dyDescent="0.25">
      <c r="A169" s="82">
        <v>61740</v>
      </c>
      <c r="B169" s="82" t="s">
        <v>171</v>
      </c>
      <c r="C169" s="82" t="s">
        <v>160</v>
      </c>
      <c r="D169" s="83">
        <f>'landesw Umlage § 2 PLAN'!F169*'Umlage Gesamt § 2_mtlAuft PLAN'!$D$1</f>
        <v>270.60946574490208</v>
      </c>
      <c r="E169" s="83">
        <f>'landesw Umlage § 2 PLAN'!G169*'Umlage Gesamt § 2_mtlAuft PLAN'!$E$1</f>
        <v>20796.832053925777</v>
      </c>
      <c r="F169" s="83">
        <f>'landesw Umlage § 2 PLAN'!H169*'Umlage Gesamt § 2_mtlAuft PLAN'!$F$1</f>
        <v>994.63812079990123</v>
      </c>
      <c r="G169" s="83">
        <f>'landesw Umlage § 2 PLAN'!I169*'Umlage Gesamt § 2_mtlAuft PLAN'!$G$1</f>
        <v>30503.82656837532</v>
      </c>
      <c r="H169" s="83">
        <f>'landesw Umlage § 2 PLAN'!J169*'Umlage Gesamt § 2_mtlAuft PLAN'!$H$1</f>
        <v>5186.4846580063868</v>
      </c>
      <c r="I169" s="83">
        <f>'landesw Umlage § 2 PLAN'!K169*'Umlage Gesamt § 2_mtlAuft PLAN'!$I$1</f>
        <v>8582.6266304691326</v>
      </c>
      <c r="J169" s="83">
        <f>'landesw Umlage § 2 PLAN'!L169*'Umlage Gesamt § 2_mtlAuft PLAN'!$J$1</f>
        <v>148.41902537741905</v>
      </c>
      <c r="K169" s="83">
        <f>'landesw Umlage § 2 PLAN'!M169*'Umlage Gesamt § 2_mtlAuft PLAN'!$K$1</f>
        <v>94.923628174389606</v>
      </c>
      <c r="M169" s="83">
        <f>'bezirksw Umlage § 2 PLAN'!F169*'Umlage Gesamt § 2_mtlAuft PLAN'!$M$1</f>
        <v>3476.7199600855843</v>
      </c>
      <c r="N169" s="83">
        <f>'bezirksw Umlage § 2 PLAN'!G169*'Umlage Gesamt § 2_mtlAuft PLAN'!$N$1</f>
        <v>162997.37918359283</v>
      </c>
      <c r="O169" s="83">
        <f>'bezirksw Umlage § 2 PLAN'!H169*'Umlage Gesamt § 2_mtlAuft PLAN'!$O$1</f>
        <v>7814.5549969903595</v>
      </c>
      <c r="P169" s="83">
        <f>'bezirksw Umlage § 2 PLAN'!I169*'Umlage Gesamt § 2_mtlAuft PLAN'!$P$1</f>
        <v>223278.67445328741</v>
      </c>
      <c r="Q169" s="83">
        <f>'bezirksw Umlage § 2 PLAN'!J169*'Umlage Gesamt § 2_mtlAuft PLAN'!$Q$1</f>
        <v>8994.9479918866</v>
      </c>
      <c r="R169" s="83">
        <f>'bezirksw Umlage § 2 PLAN'!K169*'Umlage Gesamt § 2_mtlAuft PLAN'!$R$1</f>
        <v>58358.028634260743</v>
      </c>
      <c r="S169" s="83">
        <f>'bezirksw Umlage § 2 PLAN'!L169*'Umlage Gesamt § 2_mtlAuft PLAN'!$S$1</f>
        <v>682.78277878268136</v>
      </c>
      <c r="T169" s="83">
        <f>'bezirksw Umlage § 2 PLAN'!M169*'Umlage Gesamt § 2_mtlAuft PLAN'!$T$1</f>
        <v>663.50566936349821</v>
      </c>
      <c r="V169" s="83">
        <f t="shared" si="45"/>
        <v>3747.3294258304863</v>
      </c>
      <c r="W169" s="76">
        <f t="shared" si="46"/>
        <v>312.27999999999997</v>
      </c>
      <c r="X169" s="83">
        <f t="shared" si="38"/>
        <v>183794.21123751861</v>
      </c>
      <c r="Y169" s="76">
        <f t="shared" si="50"/>
        <v>15316.18</v>
      </c>
      <c r="Z169" s="83">
        <f t="shared" si="39"/>
        <v>8809.1931177902607</v>
      </c>
      <c r="AA169" s="76">
        <f t="shared" si="51"/>
        <v>734.1</v>
      </c>
      <c r="AB169" s="83">
        <f t="shared" si="40"/>
        <v>253782.50102166273</v>
      </c>
      <c r="AC169" s="76">
        <f t="shared" si="52"/>
        <v>21148.54</v>
      </c>
      <c r="AD169" s="83">
        <f t="shared" si="41"/>
        <v>14181.432649892988</v>
      </c>
      <c r="AE169" s="76">
        <f t="shared" si="53"/>
        <v>1181.79</v>
      </c>
      <c r="AF169" s="83">
        <f t="shared" si="42"/>
        <v>66940.655264729881</v>
      </c>
      <c r="AG169" s="76">
        <f t="shared" si="54"/>
        <v>5578.39</v>
      </c>
      <c r="AH169" s="83">
        <f t="shared" si="43"/>
        <v>831.20180416010044</v>
      </c>
      <c r="AI169" s="76">
        <f t="shared" si="47"/>
        <v>69.27</v>
      </c>
      <c r="AJ169" s="83">
        <f t="shared" si="44"/>
        <v>758.42929753788781</v>
      </c>
      <c r="AK169" s="76">
        <f t="shared" si="48"/>
        <v>63.2</v>
      </c>
      <c r="AM169" s="83">
        <f t="shared" si="55"/>
        <v>532844.95381912298</v>
      </c>
      <c r="AN169" s="83">
        <f t="shared" si="49"/>
        <v>44403.75</v>
      </c>
    </row>
    <row r="170" spans="1:40" x14ac:dyDescent="0.25">
      <c r="A170" s="82">
        <v>61741</v>
      </c>
      <c r="B170" s="82" t="s">
        <v>172</v>
      </c>
      <c r="C170" s="82" t="s">
        <v>160</v>
      </c>
      <c r="D170" s="83">
        <f>'landesw Umlage § 2 PLAN'!F170*'Umlage Gesamt § 2_mtlAuft PLAN'!$D$1</f>
        <v>174.04733580956841</v>
      </c>
      <c r="E170" s="83">
        <f>'landesw Umlage § 2 PLAN'!G170*'Umlage Gesamt § 2_mtlAuft PLAN'!$E$1</f>
        <v>13375.855875185714</v>
      </c>
      <c r="F170" s="83">
        <f>'landesw Umlage § 2 PLAN'!H170*'Umlage Gesamt § 2_mtlAuft PLAN'!$F$1</f>
        <v>639.71936289564076</v>
      </c>
      <c r="G170" s="83">
        <f>'landesw Umlage § 2 PLAN'!I170*'Umlage Gesamt § 2_mtlAuft PLAN'!$G$1</f>
        <v>19619.083654773705</v>
      </c>
      <c r="H170" s="83">
        <f>'landesw Umlage § 2 PLAN'!J170*'Umlage Gesamt § 2_mtlAuft PLAN'!$H$1</f>
        <v>3335.7807143160426</v>
      </c>
      <c r="I170" s="83">
        <f>'landesw Umlage § 2 PLAN'!K170*'Umlage Gesamt § 2_mtlAuft PLAN'!$I$1</f>
        <v>5520.0703906254485</v>
      </c>
      <c r="J170" s="83">
        <f>'landesw Umlage § 2 PLAN'!L170*'Umlage Gesamt § 2_mtlAuft PLAN'!$J$1</f>
        <v>95.458360553964283</v>
      </c>
      <c r="K170" s="83">
        <f>'landesw Umlage § 2 PLAN'!M170*'Umlage Gesamt § 2_mtlAuft PLAN'!$K$1</f>
        <v>61.051835506392791</v>
      </c>
      <c r="M170" s="83">
        <f>'bezirksw Umlage § 2 PLAN'!F170*'Umlage Gesamt § 2_mtlAuft PLAN'!$M$1</f>
        <v>2236.1148555655964</v>
      </c>
      <c r="N170" s="83">
        <f>'bezirksw Umlage § 2 PLAN'!G170*'Umlage Gesamt § 2_mtlAuft PLAN'!$N$1</f>
        <v>104834.69051148952</v>
      </c>
      <c r="O170" s="83">
        <f>'bezirksw Umlage § 2 PLAN'!H170*'Umlage Gesamt § 2_mtlAuft PLAN'!$O$1</f>
        <v>5026.0713313172209</v>
      </c>
      <c r="P170" s="83">
        <f>'bezirksw Umlage § 2 PLAN'!I170*'Umlage Gesamt § 2_mtlAuft PLAN'!$P$1</f>
        <v>143605.68771943892</v>
      </c>
      <c r="Q170" s="83">
        <f>'bezirksw Umlage § 2 PLAN'!J170*'Umlage Gesamt § 2_mtlAuft PLAN'!$Q$1</f>
        <v>5785.2622761145331</v>
      </c>
      <c r="R170" s="83">
        <f>'bezirksw Umlage § 2 PLAN'!K170*'Umlage Gesamt § 2_mtlAuft PLAN'!$R$1</f>
        <v>37534.013745352262</v>
      </c>
      <c r="S170" s="83">
        <f>'bezirksw Umlage § 2 PLAN'!L170*'Umlage Gesamt § 2_mtlAuft PLAN'!$S$1</f>
        <v>439.1440013255276</v>
      </c>
      <c r="T170" s="83">
        <f>'bezirksw Umlage § 2 PLAN'!M170*'Umlage Gesamt § 2_mtlAuft PLAN'!$T$1</f>
        <v>426.7455823445701</v>
      </c>
      <c r="V170" s="83">
        <f t="shared" si="45"/>
        <v>2410.1621913751646</v>
      </c>
      <c r="W170" s="76">
        <f t="shared" si="46"/>
        <v>200.85</v>
      </c>
      <c r="X170" s="83">
        <f t="shared" si="38"/>
        <v>118210.54638667524</v>
      </c>
      <c r="Y170" s="76">
        <f t="shared" si="50"/>
        <v>9850.8799999999992</v>
      </c>
      <c r="Z170" s="83">
        <f t="shared" si="39"/>
        <v>5665.790694212862</v>
      </c>
      <c r="AA170" s="76">
        <f t="shared" si="51"/>
        <v>472.15</v>
      </c>
      <c r="AB170" s="83">
        <f t="shared" si="40"/>
        <v>163224.77137421264</v>
      </c>
      <c r="AC170" s="76">
        <f t="shared" si="52"/>
        <v>13602.06</v>
      </c>
      <c r="AD170" s="83">
        <f t="shared" si="41"/>
        <v>9121.0429904305747</v>
      </c>
      <c r="AE170" s="76">
        <f t="shared" si="53"/>
        <v>760.09</v>
      </c>
      <c r="AF170" s="83">
        <f t="shared" si="42"/>
        <v>43054.084135977711</v>
      </c>
      <c r="AG170" s="76">
        <f t="shared" si="54"/>
        <v>3587.84</v>
      </c>
      <c r="AH170" s="83">
        <f t="shared" si="43"/>
        <v>534.60236187949192</v>
      </c>
      <c r="AI170" s="76">
        <f t="shared" si="47"/>
        <v>44.55</v>
      </c>
      <c r="AJ170" s="83">
        <f t="shared" si="44"/>
        <v>487.79741785096292</v>
      </c>
      <c r="AK170" s="76">
        <f t="shared" si="48"/>
        <v>40.65</v>
      </c>
      <c r="AM170" s="83">
        <f t="shared" si="55"/>
        <v>342708.79755261465</v>
      </c>
      <c r="AN170" s="83">
        <f t="shared" si="49"/>
        <v>28559.07</v>
      </c>
    </row>
    <row r="171" spans="1:40" x14ac:dyDescent="0.25">
      <c r="A171" s="82">
        <v>61743</v>
      </c>
      <c r="B171" s="82" t="s">
        <v>173</v>
      </c>
      <c r="C171" s="82" t="s">
        <v>160</v>
      </c>
      <c r="D171" s="83">
        <f>'landesw Umlage § 2 PLAN'!F171*'Umlage Gesamt § 2_mtlAuft PLAN'!$D$1</f>
        <v>97.972039183144659</v>
      </c>
      <c r="E171" s="83">
        <f>'landesw Umlage § 2 PLAN'!G171*'Umlage Gesamt § 2_mtlAuft PLAN'!$E$1</f>
        <v>7529.330281421906</v>
      </c>
      <c r="F171" s="83">
        <f>'landesw Umlage § 2 PLAN'!H171*'Umlage Gesamt § 2_mtlAuft PLAN'!$F$1</f>
        <v>360.10094722968154</v>
      </c>
      <c r="G171" s="83">
        <f>'landesw Umlage § 2 PLAN'!I171*'Umlage Gesamt § 2_mtlAuft PLAN'!$G$1</f>
        <v>11043.671674847965</v>
      </c>
      <c r="H171" s="83">
        <f>'landesw Umlage § 2 PLAN'!J171*'Umlage Gesamt § 2_mtlAuft PLAN'!$H$1</f>
        <v>1877.7261790834191</v>
      </c>
      <c r="I171" s="83">
        <f>'landesw Umlage § 2 PLAN'!K171*'Umlage Gesamt § 2_mtlAuft PLAN'!$I$1</f>
        <v>3107.2728007499986</v>
      </c>
      <c r="J171" s="83">
        <f>'landesw Umlage § 2 PLAN'!L171*'Umlage Gesamt § 2_mtlAuft PLAN'!$J$1</f>
        <v>53.73394655569092</v>
      </c>
      <c r="K171" s="83">
        <f>'landesw Umlage § 2 PLAN'!M171*'Umlage Gesamt § 2_mtlAuft PLAN'!$K$1</f>
        <v>34.366356673104477</v>
      </c>
      <c r="M171" s="83">
        <f>'bezirksw Umlage § 2 PLAN'!F171*'Umlage Gesamt § 2_mtlAuft PLAN'!$M$1</f>
        <v>1258.7192514522853</v>
      </c>
      <c r="N171" s="83">
        <f>'bezirksw Umlage § 2 PLAN'!G171*'Umlage Gesamt § 2_mtlAuft PLAN'!$N$1</f>
        <v>59011.925455625656</v>
      </c>
      <c r="O171" s="83">
        <f>'bezirksw Umlage § 2 PLAN'!H171*'Umlage Gesamt § 2_mtlAuft PLAN'!$O$1</f>
        <v>2829.1984770617782</v>
      </c>
      <c r="P171" s="83">
        <f>'bezirksw Umlage § 2 PLAN'!I171*'Umlage Gesamt § 2_mtlAuft PLAN'!$P$1</f>
        <v>80836.296624299343</v>
      </c>
      <c r="Q171" s="83">
        <f>'bezirksw Umlage § 2 PLAN'!J171*'Umlage Gesamt § 2_mtlAuft PLAN'!$Q$1</f>
        <v>3256.5505226716705</v>
      </c>
      <c r="R171" s="83">
        <f>'bezirksw Umlage § 2 PLAN'!K171*'Umlage Gesamt § 2_mtlAuft PLAN'!$R$1</f>
        <v>21128.067535511109</v>
      </c>
      <c r="S171" s="83">
        <f>'bezirksw Umlage § 2 PLAN'!L171*'Umlage Gesamt § 2_mtlAuft PLAN'!$S$1</f>
        <v>247.19616134763177</v>
      </c>
      <c r="T171" s="83">
        <f>'bezirksw Umlage § 2 PLAN'!M171*'Umlage Gesamt § 2_mtlAuft PLAN'!$T$1</f>
        <v>240.21703475220687</v>
      </c>
      <c r="V171" s="83">
        <f t="shared" si="45"/>
        <v>1356.6912906354301</v>
      </c>
      <c r="W171" s="76">
        <f t="shared" si="46"/>
        <v>113.06</v>
      </c>
      <c r="X171" s="83">
        <f t="shared" si="38"/>
        <v>66541.255737047555</v>
      </c>
      <c r="Y171" s="76">
        <f t="shared" si="50"/>
        <v>5545.1</v>
      </c>
      <c r="Z171" s="83">
        <f t="shared" si="39"/>
        <v>3189.2994242914597</v>
      </c>
      <c r="AA171" s="76">
        <f t="shared" si="51"/>
        <v>265.77</v>
      </c>
      <c r="AB171" s="83">
        <f t="shared" si="40"/>
        <v>91879.968299147309</v>
      </c>
      <c r="AC171" s="76">
        <f t="shared" si="52"/>
        <v>7656.66</v>
      </c>
      <c r="AD171" s="83">
        <f t="shared" si="41"/>
        <v>5134.2767017550896</v>
      </c>
      <c r="AE171" s="76">
        <f t="shared" si="53"/>
        <v>427.86</v>
      </c>
      <c r="AF171" s="83">
        <f t="shared" si="42"/>
        <v>24235.340336261106</v>
      </c>
      <c r="AG171" s="76">
        <f t="shared" si="54"/>
        <v>2019.61</v>
      </c>
      <c r="AH171" s="83">
        <f t="shared" si="43"/>
        <v>300.93010790332266</v>
      </c>
      <c r="AI171" s="76">
        <f t="shared" si="47"/>
        <v>25.08</v>
      </c>
      <c r="AJ171" s="83">
        <f t="shared" si="44"/>
        <v>274.58339142531133</v>
      </c>
      <c r="AK171" s="76">
        <f t="shared" si="48"/>
        <v>22.88</v>
      </c>
      <c r="AM171" s="83">
        <f t="shared" si="55"/>
        <v>192912.3452884666</v>
      </c>
      <c r="AN171" s="83">
        <f t="shared" si="49"/>
        <v>16076.03</v>
      </c>
    </row>
    <row r="172" spans="1:40" x14ac:dyDescent="0.25">
      <c r="A172" s="82">
        <v>61744</v>
      </c>
      <c r="B172" s="82" t="s">
        <v>174</v>
      </c>
      <c r="C172" s="82" t="s">
        <v>160</v>
      </c>
      <c r="D172" s="83">
        <f>'landesw Umlage § 2 PLAN'!F172*'Umlage Gesamt § 2_mtlAuft PLAN'!$D$1</f>
        <v>82.278902017258702</v>
      </c>
      <c r="E172" s="83">
        <f>'landesw Umlage § 2 PLAN'!G172*'Umlage Gesamt § 2_mtlAuft PLAN'!$E$1</f>
        <v>6323.284006803372</v>
      </c>
      <c r="F172" s="83">
        <f>'landesw Umlage § 2 PLAN'!H172*'Umlage Gesamt § 2_mtlAuft PLAN'!$F$1</f>
        <v>302.42006597460318</v>
      </c>
      <c r="G172" s="83">
        <f>'landesw Umlage § 2 PLAN'!I172*'Umlage Gesamt § 2_mtlAuft PLAN'!$G$1</f>
        <v>9274.6990592589336</v>
      </c>
      <c r="H172" s="83">
        <f>'landesw Umlage § 2 PLAN'!J172*'Umlage Gesamt § 2_mtlAuft PLAN'!$H$1</f>
        <v>1576.9524610510125</v>
      </c>
      <c r="I172" s="83">
        <f>'landesw Umlage § 2 PLAN'!K172*'Umlage Gesamt § 2_mtlAuft PLAN'!$I$1</f>
        <v>2609.5506069428329</v>
      </c>
      <c r="J172" s="83">
        <f>'landesw Umlage § 2 PLAN'!L172*'Umlage Gesamt § 2_mtlAuft PLAN'!$J$1</f>
        <v>45.126856198140025</v>
      </c>
      <c r="K172" s="83">
        <f>'landesw Umlage § 2 PLAN'!M172*'Umlage Gesamt § 2_mtlAuft PLAN'!$K$1</f>
        <v>28.861562104578503</v>
      </c>
      <c r="M172" s="83">
        <f>'bezirksw Umlage § 2 PLAN'!F172*'Umlage Gesamt § 2_mtlAuft PLAN'!$M$1</f>
        <v>1057.097911005792</v>
      </c>
      <c r="N172" s="83">
        <f>'bezirksw Umlage § 2 PLAN'!G172*'Umlage Gesamt § 2_mtlAuft PLAN'!$N$1</f>
        <v>49559.409734614761</v>
      </c>
      <c r="O172" s="83">
        <f>'bezirksw Umlage § 2 PLAN'!H172*'Umlage Gesamt § 2_mtlAuft PLAN'!$O$1</f>
        <v>2376.0181601037066</v>
      </c>
      <c r="P172" s="83">
        <f>'bezirksw Umlage § 2 PLAN'!I172*'Umlage Gesamt § 2_mtlAuft PLAN'!$P$1</f>
        <v>67887.958491457641</v>
      </c>
      <c r="Q172" s="83">
        <f>'bezirksw Umlage § 2 PLAN'!J172*'Umlage Gesamt § 2_mtlAuft PLAN'!$Q$1</f>
        <v>2734.9170600427083</v>
      </c>
      <c r="R172" s="83">
        <f>'bezirksw Umlage § 2 PLAN'!K172*'Umlage Gesamt § 2_mtlAuft PLAN'!$R$1</f>
        <v>17743.778868567442</v>
      </c>
      <c r="S172" s="83">
        <f>'bezirksw Umlage § 2 PLAN'!L172*'Umlage Gesamt § 2_mtlAuft PLAN'!$S$1</f>
        <v>207.60034095588617</v>
      </c>
      <c r="T172" s="83">
        <f>'bezirksw Umlage § 2 PLAN'!M172*'Umlage Gesamt § 2_mtlAuft PLAN'!$T$1</f>
        <v>201.73912914383473</v>
      </c>
      <c r="V172" s="83">
        <f t="shared" si="45"/>
        <v>1139.3768130230505</v>
      </c>
      <c r="W172" s="76">
        <f t="shared" si="46"/>
        <v>94.95</v>
      </c>
      <c r="X172" s="83">
        <f t="shared" si="38"/>
        <v>55882.69374141813</v>
      </c>
      <c r="Y172" s="76">
        <f t="shared" si="50"/>
        <v>4656.8900000000003</v>
      </c>
      <c r="Z172" s="83">
        <f t="shared" si="39"/>
        <v>2678.4382260783095</v>
      </c>
      <c r="AA172" s="76">
        <f t="shared" si="51"/>
        <v>223.2</v>
      </c>
      <c r="AB172" s="83">
        <f t="shared" si="40"/>
        <v>77162.657550716569</v>
      </c>
      <c r="AC172" s="76">
        <f t="shared" si="52"/>
        <v>6430.22</v>
      </c>
      <c r="AD172" s="83">
        <f t="shared" si="41"/>
        <v>4311.8695210937203</v>
      </c>
      <c r="AE172" s="76">
        <f t="shared" si="53"/>
        <v>359.32</v>
      </c>
      <c r="AF172" s="83">
        <f t="shared" si="42"/>
        <v>20353.329475510276</v>
      </c>
      <c r="AG172" s="76">
        <f t="shared" si="54"/>
        <v>1696.11</v>
      </c>
      <c r="AH172" s="83">
        <f t="shared" si="43"/>
        <v>252.72719715402619</v>
      </c>
      <c r="AI172" s="76">
        <f t="shared" si="47"/>
        <v>21.06</v>
      </c>
      <c r="AJ172" s="83">
        <f t="shared" si="44"/>
        <v>230.60069124841323</v>
      </c>
      <c r="AK172" s="76">
        <f t="shared" si="48"/>
        <v>19.22</v>
      </c>
      <c r="AM172" s="83">
        <f t="shared" si="55"/>
        <v>162011.69321624251</v>
      </c>
      <c r="AN172" s="83">
        <f t="shared" si="49"/>
        <v>13500.97</v>
      </c>
    </row>
    <row r="173" spans="1:40" x14ac:dyDescent="0.25">
      <c r="A173" s="82">
        <v>61745</v>
      </c>
      <c r="B173" s="82" t="s">
        <v>175</v>
      </c>
      <c r="C173" s="82" t="s">
        <v>160</v>
      </c>
      <c r="D173" s="83">
        <f>'landesw Umlage § 2 PLAN'!F173*'Umlage Gesamt § 2_mtlAuft PLAN'!$D$1</f>
        <v>143.55203706977048</v>
      </c>
      <c r="E173" s="83">
        <f>'landesw Umlage § 2 PLAN'!G173*'Umlage Gesamt § 2_mtlAuft PLAN'!$E$1</f>
        <v>11032.236428688879</v>
      </c>
      <c r="F173" s="83">
        <f>'landesw Umlage § 2 PLAN'!H173*'Umlage Gesamt § 2_mtlAuft PLAN'!$F$1</f>
        <v>527.63242407297093</v>
      </c>
      <c r="G173" s="83">
        <f>'landesw Umlage § 2 PLAN'!I173*'Umlage Gesamt § 2_mtlAuft PLAN'!$G$1</f>
        <v>16181.571587895407</v>
      </c>
      <c r="H173" s="83">
        <f>'landesw Umlage § 2 PLAN'!J173*'Umlage Gesamt § 2_mtlAuft PLAN'!$H$1</f>
        <v>2751.309662573969</v>
      </c>
      <c r="I173" s="83">
        <f>'landesw Umlage § 2 PLAN'!K173*'Umlage Gesamt § 2_mtlAuft PLAN'!$I$1</f>
        <v>4552.8841085497552</v>
      </c>
      <c r="J173" s="83">
        <f>'landesw Umlage § 2 PLAN'!L173*'Umlage Gesamt § 2_mtlAuft PLAN'!$J$1</f>
        <v>78.732846148563951</v>
      </c>
      <c r="K173" s="83">
        <f>'landesw Umlage § 2 PLAN'!M173*'Umlage Gesamt § 2_mtlAuft PLAN'!$K$1</f>
        <v>50.354780284487482</v>
      </c>
      <c r="M173" s="83">
        <f>'bezirksw Umlage § 2 PLAN'!F173*'Umlage Gesamt § 2_mtlAuft PLAN'!$M$1</f>
        <v>1844.3191971041351</v>
      </c>
      <c r="N173" s="83">
        <f>'bezirksw Umlage § 2 PLAN'!G173*'Umlage Gesamt § 2_mtlAuft PLAN'!$N$1</f>
        <v>86466.324281856185</v>
      </c>
      <c r="O173" s="83">
        <f>'bezirksw Umlage § 2 PLAN'!H173*'Umlage Gesamt § 2_mtlAuft PLAN'!$O$1</f>
        <v>4145.4399443263137</v>
      </c>
      <c r="P173" s="83">
        <f>'bezirksw Umlage § 2 PLAN'!I173*'Umlage Gesamt § 2_mtlAuft PLAN'!$P$1</f>
        <v>118444.15147776976</v>
      </c>
      <c r="Q173" s="83">
        <f>'bezirksw Umlage § 2 PLAN'!J173*'Umlage Gesamt § 2_mtlAuft PLAN'!$Q$1</f>
        <v>4771.6110152229148</v>
      </c>
      <c r="R173" s="83">
        <f>'bezirksw Umlage § 2 PLAN'!K173*'Umlage Gesamt § 2_mtlAuft PLAN'!$R$1</f>
        <v>30957.578910862416</v>
      </c>
      <c r="S173" s="83">
        <f>'bezirksw Umlage § 2 PLAN'!L173*'Umlage Gesamt § 2_mtlAuft PLAN'!$S$1</f>
        <v>362.20040751571105</v>
      </c>
      <c r="T173" s="83">
        <f>'bezirksw Umlage § 2 PLAN'!M173*'Umlage Gesamt § 2_mtlAuft PLAN'!$T$1</f>
        <v>351.97434865142412</v>
      </c>
      <c r="V173" s="83">
        <f t="shared" si="45"/>
        <v>1987.8712341739056</v>
      </c>
      <c r="W173" s="76">
        <f t="shared" si="46"/>
        <v>165.66</v>
      </c>
      <c r="X173" s="83">
        <f t="shared" si="38"/>
        <v>97498.560710545062</v>
      </c>
      <c r="Y173" s="76">
        <f t="shared" si="50"/>
        <v>8124.88</v>
      </c>
      <c r="Z173" s="83">
        <f t="shared" si="39"/>
        <v>4673.0723683992846</v>
      </c>
      <c r="AA173" s="76">
        <f t="shared" si="51"/>
        <v>389.42</v>
      </c>
      <c r="AB173" s="83">
        <f t="shared" si="40"/>
        <v>134625.72306566517</v>
      </c>
      <c r="AC173" s="76">
        <f t="shared" si="52"/>
        <v>11218.81</v>
      </c>
      <c r="AD173" s="83">
        <f t="shared" si="41"/>
        <v>7522.9206777968839</v>
      </c>
      <c r="AE173" s="76">
        <f t="shared" si="53"/>
        <v>626.91</v>
      </c>
      <c r="AF173" s="83">
        <f t="shared" si="42"/>
        <v>35510.463019412171</v>
      </c>
      <c r="AG173" s="76">
        <f t="shared" si="54"/>
        <v>2959.21</v>
      </c>
      <c r="AH173" s="83">
        <f t="shared" si="43"/>
        <v>440.93325366427501</v>
      </c>
      <c r="AI173" s="76">
        <f t="shared" si="47"/>
        <v>36.74</v>
      </c>
      <c r="AJ173" s="83">
        <f t="shared" si="44"/>
        <v>402.32912893591163</v>
      </c>
      <c r="AK173" s="76">
        <f t="shared" si="48"/>
        <v>33.53</v>
      </c>
      <c r="AM173" s="83">
        <f t="shared" si="55"/>
        <v>282661.87345859269</v>
      </c>
      <c r="AN173" s="83">
        <f t="shared" si="49"/>
        <v>23555.16</v>
      </c>
    </row>
    <row r="174" spans="1:40" x14ac:dyDescent="0.25">
      <c r="A174" s="82">
        <v>61746</v>
      </c>
      <c r="B174" s="82" t="s">
        <v>176</v>
      </c>
      <c r="C174" s="82" t="s">
        <v>160</v>
      </c>
      <c r="D174" s="83">
        <f>'landesw Umlage § 2 PLAN'!F174*'Umlage Gesamt § 2_mtlAuft PLAN'!$D$1</f>
        <v>601.49037038987831</v>
      </c>
      <c r="E174" s="83">
        <f>'landesw Umlage § 2 PLAN'!G174*'Umlage Gesamt § 2_mtlAuft PLAN'!$E$1</f>
        <v>46225.634349553664</v>
      </c>
      <c r="F174" s="83">
        <f>'landesw Umlage § 2 PLAN'!H174*'Umlage Gesamt § 2_mtlAuft PLAN'!$F$1</f>
        <v>2210.8068172596645</v>
      </c>
      <c r="G174" s="83">
        <f>'landesw Umlage § 2 PLAN'!I174*'Umlage Gesamt § 2_mtlAuft PLAN'!$G$1</f>
        <v>67801.611781816726</v>
      </c>
      <c r="H174" s="83">
        <f>'landesw Umlage § 2 PLAN'!J174*'Umlage Gesamt § 2_mtlAuft PLAN'!$H$1</f>
        <v>11528.128069645887</v>
      </c>
      <c r="I174" s="83">
        <f>'landesw Umlage § 2 PLAN'!K174*'Umlage Gesamt § 2_mtlAuft PLAN'!$I$1</f>
        <v>19076.817053197126</v>
      </c>
      <c r="J174" s="83">
        <f>'landesw Umlage § 2 PLAN'!L174*'Umlage Gesamt § 2_mtlAuft PLAN'!$J$1</f>
        <v>329.89464836874544</v>
      </c>
      <c r="K174" s="83">
        <f>'landesw Umlage § 2 PLAN'!M174*'Umlage Gesamt § 2_mtlAuft PLAN'!$K$1</f>
        <v>210.98910236638793</v>
      </c>
      <c r="M174" s="83">
        <f>'bezirksw Umlage § 2 PLAN'!F174*'Umlage Gesamt § 2_mtlAuft PLAN'!$M$1</f>
        <v>7727.7916749043234</v>
      </c>
      <c r="N174" s="83">
        <f>'bezirksw Umlage § 2 PLAN'!G174*'Umlage Gesamt § 2_mtlAuft PLAN'!$N$1</f>
        <v>362298.31690418487</v>
      </c>
      <c r="O174" s="83">
        <f>'bezirksw Umlage § 2 PLAN'!H174*'Umlage Gesamt § 2_mtlAuft PLAN'!$O$1</f>
        <v>17369.605185957374</v>
      </c>
      <c r="P174" s="83">
        <f>'bezirksw Umlage § 2 PLAN'!I174*'Umlage Gesamt § 2_mtlAuft PLAN'!$P$1</f>
        <v>496287.04682367126</v>
      </c>
      <c r="Q174" s="83">
        <f>'bezirksw Umlage § 2 PLAN'!J174*'Umlage Gesamt § 2_mtlAuft PLAN'!$Q$1</f>
        <v>19993.293968429807</v>
      </c>
      <c r="R174" s="83">
        <f>'bezirksw Umlage § 2 PLAN'!K174*'Umlage Gesamt § 2_mtlAuft PLAN'!$R$1</f>
        <v>129713.83747357289</v>
      </c>
      <c r="S174" s="83">
        <f>'bezirksw Umlage § 2 PLAN'!L174*'Umlage Gesamt § 2_mtlAuft PLAN'!$S$1</f>
        <v>1517.6382148175544</v>
      </c>
      <c r="T174" s="83">
        <f>'bezirksw Umlage § 2 PLAN'!M174*'Umlage Gesamt § 2_mtlAuft PLAN'!$T$1</f>
        <v>1474.7905056560389</v>
      </c>
      <c r="V174" s="83">
        <f t="shared" si="45"/>
        <v>8329.2820452942015</v>
      </c>
      <c r="W174" s="76">
        <f t="shared" si="46"/>
        <v>694.11</v>
      </c>
      <c r="X174" s="83">
        <f t="shared" si="38"/>
        <v>408523.95125373855</v>
      </c>
      <c r="Y174" s="76">
        <f t="shared" si="50"/>
        <v>34043.660000000003</v>
      </c>
      <c r="Z174" s="83">
        <f t="shared" si="39"/>
        <v>19580.412003217039</v>
      </c>
      <c r="AA174" s="76">
        <f t="shared" si="51"/>
        <v>1631.7</v>
      </c>
      <c r="AB174" s="83">
        <f t="shared" si="40"/>
        <v>564088.65860548802</v>
      </c>
      <c r="AC174" s="76">
        <f t="shared" si="52"/>
        <v>47007.39</v>
      </c>
      <c r="AD174" s="83">
        <f t="shared" si="41"/>
        <v>31521.422038075696</v>
      </c>
      <c r="AE174" s="76">
        <f t="shared" si="53"/>
        <v>2626.79</v>
      </c>
      <c r="AF174" s="83">
        <f t="shared" si="42"/>
        <v>148790.65452677</v>
      </c>
      <c r="AG174" s="76">
        <f t="shared" si="54"/>
        <v>12399.22</v>
      </c>
      <c r="AH174" s="83">
        <f t="shared" si="43"/>
        <v>1847.5328631862999</v>
      </c>
      <c r="AI174" s="76">
        <f t="shared" si="47"/>
        <v>153.96</v>
      </c>
      <c r="AJ174" s="83">
        <f t="shared" si="44"/>
        <v>1685.7796080224268</v>
      </c>
      <c r="AK174" s="76">
        <f t="shared" si="48"/>
        <v>140.47999999999999</v>
      </c>
      <c r="AM174" s="83">
        <f t="shared" si="55"/>
        <v>1184367.6929437923</v>
      </c>
      <c r="AN174" s="83">
        <f t="shared" si="49"/>
        <v>98697.31</v>
      </c>
    </row>
    <row r="175" spans="1:40" x14ac:dyDescent="0.25">
      <c r="A175" s="82">
        <v>61748</v>
      </c>
      <c r="B175" s="82" t="s">
        <v>177</v>
      </c>
      <c r="C175" s="82" t="s">
        <v>160</v>
      </c>
      <c r="D175" s="83">
        <f>'landesw Umlage § 2 PLAN'!F175*'Umlage Gesamt § 2_mtlAuft PLAN'!$D$1</f>
        <v>721.1175096850576</v>
      </c>
      <c r="E175" s="83">
        <f>'landesw Umlage § 2 PLAN'!G175*'Umlage Gesamt § 2_mtlAuft PLAN'!$E$1</f>
        <v>55419.198655093096</v>
      </c>
      <c r="F175" s="83">
        <f>'landesw Umlage § 2 PLAN'!H175*'Umlage Gesamt § 2_mtlAuft PLAN'!$F$1</f>
        <v>2650.5021276128896</v>
      </c>
      <c r="G175" s="83">
        <f>'landesw Umlage § 2 PLAN'!I175*'Umlage Gesamt § 2_mtlAuft PLAN'!$G$1</f>
        <v>81286.304565516097</v>
      </c>
      <c r="H175" s="83">
        <f>'landesw Umlage § 2 PLAN'!J175*'Umlage Gesamt § 2_mtlAuft PLAN'!$H$1</f>
        <v>13820.894588096207</v>
      </c>
      <c r="I175" s="83">
        <f>'landesw Umlage § 2 PLAN'!K175*'Umlage Gesamt § 2_mtlAuft PLAN'!$I$1</f>
        <v>22870.901153749284</v>
      </c>
      <c r="J175" s="83">
        <f>'landesw Umlage § 2 PLAN'!L175*'Umlage Gesamt § 2_mtlAuft PLAN'!$J$1</f>
        <v>395.50559576855471</v>
      </c>
      <c r="K175" s="83">
        <f>'landesw Umlage § 2 PLAN'!M175*'Umlage Gesamt § 2_mtlAuft PLAN'!$K$1</f>
        <v>252.95157422140446</v>
      </c>
      <c r="M175" s="83">
        <f>'bezirksw Umlage § 2 PLAN'!F175*'Umlage Gesamt § 2_mtlAuft PLAN'!$M$1</f>
        <v>9264.7300144802139</v>
      </c>
      <c r="N175" s="83">
        <f>'bezirksw Umlage § 2 PLAN'!G175*'Umlage Gesamt § 2_mtlAuft PLAN'!$N$1</f>
        <v>434353.85321246029</v>
      </c>
      <c r="O175" s="83">
        <f>'bezirksw Umlage § 2 PLAN'!H175*'Umlage Gesamt § 2_mtlAuft PLAN'!$O$1</f>
        <v>20824.151229206476</v>
      </c>
      <c r="P175" s="83">
        <f>'bezirksw Umlage § 2 PLAN'!I175*'Umlage Gesamt § 2_mtlAuft PLAN'!$P$1</f>
        <v>594990.87086375698</v>
      </c>
      <c r="Q175" s="83">
        <f>'bezirksw Umlage § 2 PLAN'!J175*'Umlage Gesamt § 2_mtlAuft PLAN'!$Q$1</f>
        <v>23969.651164274062</v>
      </c>
      <c r="R175" s="83">
        <f>'bezirksw Umlage § 2 PLAN'!K175*'Umlage Gesamt § 2_mtlAuft PLAN'!$R$1</f>
        <v>155511.91516167496</v>
      </c>
      <c r="S175" s="83">
        <f>'bezirksw Umlage § 2 PLAN'!L175*'Umlage Gesamt § 2_mtlAuft PLAN'!$S$1</f>
        <v>1819.4730023071497</v>
      </c>
      <c r="T175" s="83">
        <f>'bezirksw Umlage § 2 PLAN'!M175*'Umlage Gesamt § 2_mtlAuft PLAN'!$T$1</f>
        <v>1768.1035459578586</v>
      </c>
      <c r="V175" s="83">
        <f t="shared" si="45"/>
        <v>9985.8475241652723</v>
      </c>
      <c r="W175" s="76">
        <f t="shared" si="46"/>
        <v>832.15</v>
      </c>
      <c r="X175" s="83">
        <f t="shared" si="38"/>
        <v>489773.05186755338</v>
      </c>
      <c r="Y175" s="76">
        <f t="shared" si="50"/>
        <v>40814.42</v>
      </c>
      <c r="Z175" s="83">
        <f t="shared" si="39"/>
        <v>23474.653356819366</v>
      </c>
      <c r="AA175" s="76">
        <f t="shared" si="51"/>
        <v>1956.22</v>
      </c>
      <c r="AB175" s="83">
        <f t="shared" si="40"/>
        <v>676277.17542927305</v>
      </c>
      <c r="AC175" s="76">
        <f t="shared" si="52"/>
        <v>56356.43</v>
      </c>
      <c r="AD175" s="83">
        <f t="shared" si="41"/>
        <v>37790.545752370272</v>
      </c>
      <c r="AE175" s="76">
        <f t="shared" si="53"/>
        <v>3149.21</v>
      </c>
      <c r="AF175" s="83">
        <f t="shared" si="42"/>
        <v>178382.81631542425</v>
      </c>
      <c r="AG175" s="76">
        <f t="shared" si="54"/>
        <v>14865.23</v>
      </c>
      <c r="AH175" s="83">
        <f t="shared" si="43"/>
        <v>2214.9785980757042</v>
      </c>
      <c r="AI175" s="76">
        <f t="shared" si="47"/>
        <v>184.58</v>
      </c>
      <c r="AJ175" s="83">
        <f t="shared" si="44"/>
        <v>2021.055120179263</v>
      </c>
      <c r="AK175" s="76">
        <f t="shared" si="48"/>
        <v>168.42</v>
      </c>
      <c r="AM175" s="83">
        <f t="shared" si="55"/>
        <v>1419920.1239638603</v>
      </c>
      <c r="AN175" s="83">
        <f t="shared" si="49"/>
        <v>118326.68</v>
      </c>
    </row>
    <row r="176" spans="1:40" x14ac:dyDescent="0.25">
      <c r="A176" s="82">
        <v>61750</v>
      </c>
      <c r="B176" s="82" t="s">
        <v>178</v>
      </c>
      <c r="C176" s="82" t="s">
        <v>160</v>
      </c>
      <c r="D176" s="83">
        <f>'landesw Umlage § 2 PLAN'!F176*'Umlage Gesamt § 2_mtlAuft PLAN'!$D$1</f>
        <v>244.14876235316336</v>
      </c>
      <c r="E176" s="83">
        <f>'landesw Umlage § 2 PLAN'!G176*'Umlage Gesamt § 2_mtlAuft PLAN'!$E$1</f>
        <v>18763.278634233175</v>
      </c>
      <c r="F176" s="83">
        <f>'landesw Umlage § 2 PLAN'!H176*'Umlage Gesamt § 2_mtlAuft PLAN'!$F$1</f>
        <v>897.3805314389557</v>
      </c>
      <c r="G176" s="83">
        <f>'landesw Umlage § 2 PLAN'!I176*'Umlage Gesamt § 2_mtlAuft PLAN'!$G$1</f>
        <v>27521.104936975684</v>
      </c>
      <c r="H176" s="83">
        <f>'landesw Umlage § 2 PLAN'!J176*'Umlage Gesamt § 2_mtlAuft PLAN'!$H$1</f>
        <v>4679.3404167525287</v>
      </c>
      <c r="I176" s="83">
        <f>'landesw Umlage § 2 PLAN'!K176*'Umlage Gesamt § 2_mtlAuft PLAN'!$I$1</f>
        <v>7743.4012287791338</v>
      </c>
      <c r="J176" s="83">
        <f>'landesw Umlage § 2 PLAN'!L176*'Umlage Gesamt § 2_mtlAuft PLAN'!$J$1</f>
        <v>133.90633345294299</v>
      </c>
      <c r="K176" s="83">
        <f>'landesw Umlage § 2 PLAN'!M176*'Umlage Gesamt § 2_mtlAuft PLAN'!$K$1</f>
        <v>85.641816974340955</v>
      </c>
      <c r="M176" s="83">
        <f>'bezirksw Umlage § 2 PLAN'!F176*'Umlage Gesamt § 2_mtlAuft PLAN'!$M$1</f>
        <v>3136.7597322098695</v>
      </c>
      <c r="N176" s="83">
        <f>'bezirksw Umlage § 2 PLAN'!G176*'Umlage Gesamt § 2_mtlAuft PLAN'!$N$1</f>
        <v>147059.18835817059</v>
      </c>
      <c r="O176" s="83">
        <f>'bezirksw Umlage § 2 PLAN'!H176*'Umlage Gesamt § 2_mtlAuft PLAN'!$O$1</f>
        <v>7050.433086677298</v>
      </c>
      <c r="P176" s="83">
        <f>'bezirksw Umlage § 2 PLAN'!I176*'Umlage Gesamt § 2_mtlAuft PLAN'!$P$1</f>
        <v>201446.06500577281</v>
      </c>
      <c r="Q176" s="83">
        <f>'bezirksw Umlage § 2 PLAN'!J176*'Umlage Gesamt § 2_mtlAuft PLAN'!$Q$1</f>
        <v>8115.4050306592326</v>
      </c>
      <c r="R176" s="83">
        <f>'bezirksw Umlage § 2 PLAN'!K176*'Umlage Gesamt § 2_mtlAuft PLAN'!$R$1</f>
        <v>52651.670647236569</v>
      </c>
      <c r="S176" s="83">
        <f>'bezirksw Umlage § 2 PLAN'!L176*'Umlage Gesamt § 2_mtlAuft PLAN'!$S$1</f>
        <v>616.01899230306515</v>
      </c>
      <c r="T176" s="83">
        <f>'bezirksw Umlage § 2 PLAN'!M176*'Umlage Gesamt § 2_mtlAuft PLAN'!$T$1</f>
        <v>598.62683496117529</v>
      </c>
      <c r="V176" s="83">
        <f t="shared" si="45"/>
        <v>3380.9084945630329</v>
      </c>
      <c r="W176" s="76">
        <f t="shared" si="46"/>
        <v>281.74</v>
      </c>
      <c r="X176" s="83">
        <f t="shared" si="38"/>
        <v>165822.46699240376</v>
      </c>
      <c r="Y176" s="76">
        <f t="shared" si="50"/>
        <v>13818.54</v>
      </c>
      <c r="Z176" s="83">
        <f t="shared" si="39"/>
        <v>7947.8136181162536</v>
      </c>
      <c r="AA176" s="76">
        <f t="shared" si="51"/>
        <v>662.32</v>
      </c>
      <c r="AB176" s="83">
        <f t="shared" si="40"/>
        <v>228967.1699427485</v>
      </c>
      <c r="AC176" s="76">
        <f t="shared" si="52"/>
        <v>19080.599999999999</v>
      </c>
      <c r="AD176" s="83">
        <f t="shared" si="41"/>
        <v>12794.745447411762</v>
      </c>
      <c r="AE176" s="76">
        <f t="shared" si="53"/>
        <v>1066.23</v>
      </c>
      <c r="AF176" s="83">
        <f t="shared" si="42"/>
        <v>60395.071876015703</v>
      </c>
      <c r="AG176" s="76">
        <f t="shared" si="54"/>
        <v>5032.92</v>
      </c>
      <c r="AH176" s="83">
        <f t="shared" si="43"/>
        <v>749.92532575600808</v>
      </c>
      <c r="AI176" s="76">
        <f t="shared" si="47"/>
        <v>62.49</v>
      </c>
      <c r="AJ176" s="83">
        <f t="shared" si="44"/>
        <v>684.26865193551623</v>
      </c>
      <c r="AK176" s="76">
        <f t="shared" si="48"/>
        <v>57.02</v>
      </c>
      <c r="AM176" s="83">
        <f t="shared" si="55"/>
        <v>480742.37034895056</v>
      </c>
      <c r="AN176" s="83">
        <f t="shared" si="49"/>
        <v>40061.86</v>
      </c>
    </row>
    <row r="177" spans="1:40" x14ac:dyDescent="0.25">
      <c r="A177" s="82">
        <v>61751</v>
      </c>
      <c r="B177" s="82" t="s">
        <v>179</v>
      </c>
      <c r="C177" s="82" t="s">
        <v>160</v>
      </c>
      <c r="D177" s="83">
        <f>'landesw Umlage § 2 PLAN'!F177*'Umlage Gesamt § 2_mtlAuft PLAN'!$D$1</f>
        <v>316.33258322673322</v>
      </c>
      <c r="E177" s="83">
        <f>'landesw Umlage § 2 PLAN'!G177*'Umlage Gesamt § 2_mtlAuft PLAN'!$E$1</f>
        <v>24310.737203673754</v>
      </c>
      <c r="F177" s="83">
        <f>'landesw Umlage § 2 PLAN'!H177*'Umlage Gesamt § 2_mtlAuft PLAN'!$F$1</f>
        <v>1162.6956406063694</v>
      </c>
      <c r="G177" s="83">
        <f>'landesw Umlage § 2 PLAN'!I177*'Umlage Gesamt § 2_mtlAuft PLAN'!$G$1</f>
        <v>35657.859307000988</v>
      </c>
      <c r="H177" s="83">
        <f>'landesw Umlage § 2 PLAN'!J177*'Umlage Gesamt § 2_mtlAuft PLAN'!$H$1</f>
        <v>6062.8111630048852</v>
      </c>
      <c r="I177" s="83">
        <f>'landesw Umlage § 2 PLAN'!K177*'Umlage Gesamt § 2_mtlAuft PLAN'!$I$1</f>
        <v>10032.777107088317</v>
      </c>
      <c r="J177" s="83">
        <f>'landesw Umlage § 2 PLAN'!L177*'Umlage Gesamt § 2_mtlAuft PLAN'!$J$1</f>
        <v>173.49642063848432</v>
      </c>
      <c r="K177" s="83">
        <f>'landesw Umlage § 2 PLAN'!M177*'Umlage Gesamt § 2_mtlAuft PLAN'!$K$1</f>
        <v>110.96225487531474</v>
      </c>
      <c r="M177" s="83">
        <f>'bezirksw Umlage § 2 PLAN'!F177*'Umlage Gesamt § 2_mtlAuft PLAN'!$M$1</f>
        <v>4064.1586690340546</v>
      </c>
      <c r="N177" s="83">
        <f>'bezirksw Umlage § 2 PLAN'!G177*'Umlage Gesamt § 2_mtlAuft PLAN'!$N$1</f>
        <v>190537.98385951185</v>
      </c>
      <c r="O177" s="83">
        <f>'bezirksw Umlage § 2 PLAN'!H177*'Umlage Gesamt § 2_mtlAuft PLAN'!$O$1</f>
        <v>9134.929416311099</v>
      </c>
      <c r="P177" s="83">
        <f>'bezirksw Umlage § 2 PLAN'!I177*'Umlage Gesamt § 2_mtlAuft PLAN'!$P$1</f>
        <v>261004.61665236406</v>
      </c>
      <c r="Q177" s="83">
        <f>'bezirksw Umlage § 2 PLAN'!J177*'Umlage Gesamt § 2_mtlAuft PLAN'!$Q$1</f>
        <v>10514.765721262313</v>
      </c>
      <c r="R177" s="83">
        <f>'bezirksw Umlage § 2 PLAN'!K177*'Umlage Gesamt § 2_mtlAuft PLAN'!$R$1</f>
        <v>68218.404330681253</v>
      </c>
      <c r="S177" s="83">
        <f>'bezirksw Umlage § 2 PLAN'!L177*'Umlage Gesamt § 2_mtlAuft PLAN'!$S$1</f>
        <v>798.14813425136674</v>
      </c>
      <c r="T177" s="83">
        <f>'bezirksw Umlage § 2 PLAN'!M177*'Umlage Gesamt § 2_mtlAuft PLAN'!$T$1</f>
        <v>775.61389730984365</v>
      </c>
      <c r="V177" s="83">
        <f t="shared" si="45"/>
        <v>4380.4912522607874</v>
      </c>
      <c r="W177" s="76">
        <f t="shared" si="46"/>
        <v>365.04</v>
      </c>
      <c r="X177" s="83">
        <f t="shared" si="38"/>
        <v>214848.7210631856</v>
      </c>
      <c r="Y177" s="76">
        <f t="shared" si="50"/>
        <v>17904.060000000001</v>
      </c>
      <c r="Z177" s="83">
        <f t="shared" si="39"/>
        <v>10297.625056917468</v>
      </c>
      <c r="AA177" s="76">
        <f t="shared" si="51"/>
        <v>858.14</v>
      </c>
      <c r="AB177" s="83">
        <f t="shared" si="40"/>
        <v>296662.47595936502</v>
      </c>
      <c r="AC177" s="76">
        <f t="shared" si="52"/>
        <v>24721.87</v>
      </c>
      <c r="AD177" s="83">
        <f t="shared" si="41"/>
        <v>16577.576884267197</v>
      </c>
      <c r="AE177" s="76">
        <f t="shared" si="53"/>
        <v>1381.46</v>
      </c>
      <c r="AF177" s="83">
        <f t="shared" si="42"/>
        <v>78251.18143776957</v>
      </c>
      <c r="AG177" s="76">
        <f t="shared" si="54"/>
        <v>6520.93</v>
      </c>
      <c r="AH177" s="83">
        <f t="shared" si="43"/>
        <v>971.64455488985107</v>
      </c>
      <c r="AI177" s="76">
        <f t="shared" si="47"/>
        <v>80.97</v>
      </c>
      <c r="AJ177" s="83">
        <f t="shared" si="44"/>
        <v>886.57615218515843</v>
      </c>
      <c r="AK177" s="76">
        <f t="shared" si="48"/>
        <v>73.88</v>
      </c>
      <c r="AM177" s="83">
        <f t="shared" si="55"/>
        <v>622876.2923608406</v>
      </c>
      <c r="AN177" s="83">
        <f t="shared" si="49"/>
        <v>51906.36</v>
      </c>
    </row>
    <row r="178" spans="1:40" x14ac:dyDescent="0.25">
      <c r="A178" s="82">
        <v>61756</v>
      </c>
      <c r="B178" s="82" t="s">
        <v>180</v>
      </c>
      <c r="C178" s="82" t="s">
        <v>160</v>
      </c>
      <c r="D178" s="83">
        <f>'landesw Umlage § 2 PLAN'!F178*'Umlage Gesamt § 2_mtlAuft PLAN'!$D$1</f>
        <v>636.58468262652275</v>
      </c>
      <c r="E178" s="83">
        <f>'landesw Umlage § 2 PLAN'!G178*'Umlage Gesamt § 2_mtlAuft PLAN'!$E$1</f>
        <v>48922.696389214689</v>
      </c>
      <c r="F178" s="83">
        <f>'landesw Umlage § 2 PLAN'!H178*'Umlage Gesamt § 2_mtlAuft PLAN'!$F$1</f>
        <v>2339.7976516258441</v>
      </c>
      <c r="G178" s="83">
        <f>'landesw Umlage § 2 PLAN'!I178*'Umlage Gesamt § 2_mtlAuft PLAN'!$G$1</f>
        <v>71757.537015460111</v>
      </c>
      <c r="H178" s="83">
        <f>'landesw Umlage § 2 PLAN'!J178*'Umlage Gesamt § 2_mtlAuft PLAN'!$H$1</f>
        <v>12200.743535988166</v>
      </c>
      <c r="I178" s="83">
        <f>'landesw Umlage § 2 PLAN'!K178*'Umlage Gesamt § 2_mtlAuft PLAN'!$I$1</f>
        <v>20189.865253307613</v>
      </c>
      <c r="J178" s="83">
        <f>'landesw Umlage § 2 PLAN'!L178*'Umlage Gesamt § 2_mtlAuft PLAN'!$J$1</f>
        <v>349.1425471963633</v>
      </c>
      <c r="K178" s="83">
        <f>'landesw Umlage § 2 PLAN'!M178*'Umlage Gesamt § 2_mtlAuft PLAN'!$K$1</f>
        <v>223.29938662276905</v>
      </c>
      <c r="M178" s="83">
        <f>'bezirksw Umlage § 2 PLAN'!F178*'Umlage Gesamt § 2_mtlAuft PLAN'!$M$1</f>
        <v>8178.6742613753995</v>
      </c>
      <c r="N178" s="83">
        <f>'bezirksw Umlage § 2 PLAN'!G178*'Umlage Gesamt § 2_mtlAuft PLAN'!$N$1</f>
        <v>383436.82698208489</v>
      </c>
      <c r="O178" s="83">
        <f>'bezirksw Umlage § 2 PLAN'!H178*'Umlage Gesamt § 2_mtlAuft PLAN'!$O$1</f>
        <v>18383.045097602357</v>
      </c>
      <c r="P178" s="83">
        <f>'bezirksw Umlage § 2 PLAN'!I178*'Umlage Gesamt § 2_mtlAuft PLAN'!$P$1</f>
        <v>525243.20878008427</v>
      </c>
      <c r="Q178" s="83">
        <f>'bezirksw Umlage § 2 PLAN'!J178*'Umlage Gesamt § 2_mtlAuft PLAN'!$Q$1</f>
        <v>21159.814557466492</v>
      </c>
      <c r="R178" s="83">
        <f>'bezirksw Umlage § 2 PLAN'!K178*'Umlage Gesamt § 2_mtlAuft PLAN'!$R$1</f>
        <v>137282.06821808213</v>
      </c>
      <c r="S178" s="83">
        <f>'bezirksw Umlage § 2 PLAN'!L178*'Umlage Gesamt § 2_mtlAuft PLAN'!$S$1</f>
        <v>1606.1857161492021</v>
      </c>
      <c r="T178" s="83">
        <f>'bezirksw Umlage § 2 PLAN'!M178*'Umlage Gesamt § 2_mtlAuft PLAN'!$T$1</f>
        <v>1560.8380319956273</v>
      </c>
      <c r="V178" s="83">
        <f t="shared" si="45"/>
        <v>8815.2589440019219</v>
      </c>
      <c r="W178" s="76">
        <f t="shared" si="46"/>
        <v>734.6</v>
      </c>
      <c r="X178" s="83">
        <f t="shared" si="38"/>
        <v>432359.52337129961</v>
      </c>
      <c r="Y178" s="76">
        <f t="shared" si="50"/>
        <v>36029.96</v>
      </c>
      <c r="Z178" s="83">
        <f t="shared" si="39"/>
        <v>20722.842749228199</v>
      </c>
      <c r="AA178" s="76">
        <f t="shared" si="51"/>
        <v>1726.9</v>
      </c>
      <c r="AB178" s="83">
        <f t="shared" si="40"/>
        <v>597000.74579554435</v>
      </c>
      <c r="AC178" s="76">
        <f t="shared" si="52"/>
        <v>49750.06</v>
      </c>
      <c r="AD178" s="83">
        <f t="shared" si="41"/>
        <v>33360.55809345466</v>
      </c>
      <c r="AE178" s="76">
        <f t="shared" si="53"/>
        <v>2780.05</v>
      </c>
      <c r="AF178" s="83">
        <f t="shared" si="42"/>
        <v>157471.93347138976</v>
      </c>
      <c r="AG178" s="76">
        <f t="shared" si="54"/>
        <v>13122.66</v>
      </c>
      <c r="AH178" s="83">
        <f t="shared" si="43"/>
        <v>1955.3282633455653</v>
      </c>
      <c r="AI178" s="76">
        <f t="shared" si="47"/>
        <v>162.94</v>
      </c>
      <c r="AJ178" s="83">
        <f t="shared" si="44"/>
        <v>1784.1374186183964</v>
      </c>
      <c r="AK178" s="76">
        <f t="shared" si="48"/>
        <v>148.68</v>
      </c>
      <c r="AM178" s="83">
        <f t="shared" si="55"/>
        <v>1253470.3281068827</v>
      </c>
      <c r="AN178" s="83">
        <f t="shared" si="49"/>
        <v>104455.86</v>
      </c>
    </row>
    <row r="179" spans="1:40" x14ac:dyDescent="0.25">
      <c r="A179" s="82">
        <v>61757</v>
      </c>
      <c r="B179" s="82" t="s">
        <v>181</v>
      </c>
      <c r="C179" s="82" t="s">
        <v>160</v>
      </c>
      <c r="D179" s="83">
        <f>'landesw Umlage § 2 PLAN'!F179*'Umlage Gesamt § 2_mtlAuft PLAN'!$D$1</f>
        <v>711.88208406935701</v>
      </c>
      <c r="E179" s="83">
        <f>'landesw Umlage § 2 PLAN'!G179*'Umlage Gesamt § 2_mtlAuft PLAN'!$E$1</f>
        <v>54709.439316307413</v>
      </c>
      <c r="F179" s="83">
        <f>'landesw Umlage § 2 PLAN'!H179*'Umlage Gesamt § 2_mtlAuft PLAN'!$F$1</f>
        <v>2616.5568760899919</v>
      </c>
      <c r="G179" s="83">
        <f>'landesw Umlage § 2 PLAN'!I179*'Umlage Gesamt § 2_mtlAuft PLAN'!$G$1</f>
        <v>80245.262558759292</v>
      </c>
      <c r="H179" s="83">
        <f>'landesw Umlage § 2 PLAN'!J179*'Umlage Gesamt § 2_mtlAuft PLAN'!$H$1</f>
        <v>13643.888979167716</v>
      </c>
      <c r="I179" s="83">
        <f>'landesw Umlage § 2 PLAN'!K179*'Umlage Gesamt § 2_mtlAuft PLAN'!$I$1</f>
        <v>22577.991186188323</v>
      </c>
      <c r="J179" s="83">
        <f>'landesw Umlage § 2 PLAN'!L179*'Umlage Gesamt § 2_mtlAuft PLAN'!$J$1</f>
        <v>390.44031519880525</v>
      </c>
      <c r="K179" s="83">
        <f>'landesw Umlage § 2 PLAN'!M179*'Umlage Gesamt § 2_mtlAuft PLAN'!$K$1</f>
        <v>249.71199756888853</v>
      </c>
      <c r="M179" s="83">
        <f>'bezirksw Umlage § 2 PLAN'!F179*'Umlage Gesamt § 2_mtlAuft PLAN'!$M$1</f>
        <v>9146.0756707025248</v>
      </c>
      <c r="N179" s="83">
        <f>'bezirksw Umlage § 2 PLAN'!G179*'Umlage Gesamt § 2_mtlAuft PLAN'!$N$1</f>
        <v>428791.03904089966</v>
      </c>
      <c r="O179" s="83">
        <f>'bezirksw Umlage § 2 PLAN'!H179*'Umlage Gesamt § 2_mtlAuft PLAN'!$O$1</f>
        <v>20557.454197024537</v>
      </c>
      <c r="P179" s="83">
        <f>'bezirksw Umlage § 2 PLAN'!I179*'Umlage Gesamt § 2_mtlAuft PLAN'!$P$1</f>
        <v>587370.7619965031</v>
      </c>
      <c r="Q179" s="83">
        <f>'bezirksw Umlage § 2 PLAN'!J179*'Umlage Gesamt § 2_mtlAuft PLAN'!$Q$1</f>
        <v>23662.669393080316</v>
      </c>
      <c r="R179" s="83">
        <f>'bezirksw Umlage § 2 PLAN'!K179*'Umlage Gesamt § 2_mtlAuft PLAN'!$R$1</f>
        <v>153520.25817714538</v>
      </c>
      <c r="S179" s="83">
        <f>'bezirksw Umlage § 2 PLAN'!L179*'Umlage Gesamt § 2_mtlAuft PLAN'!$S$1</f>
        <v>1796.1708256897466</v>
      </c>
      <c r="T179" s="83">
        <f>'bezirksw Umlage § 2 PLAN'!M179*'Umlage Gesamt § 2_mtlAuft PLAN'!$T$1</f>
        <v>1745.4592632158103</v>
      </c>
      <c r="V179" s="83">
        <f t="shared" si="45"/>
        <v>9857.9577547718818</v>
      </c>
      <c r="W179" s="76">
        <f t="shared" si="46"/>
        <v>821.5</v>
      </c>
      <c r="X179" s="83">
        <f t="shared" si="38"/>
        <v>483500.47835720709</v>
      </c>
      <c r="Y179" s="76">
        <f t="shared" si="50"/>
        <v>40291.71</v>
      </c>
      <c r="Z179" s="83">
        <f t="shared" si="39"/>
        <v>23174.011073114529</v>
      </c>
      <c r="AA179" s="76">
        <f t="shared" si="51"/>
        <v>1931.17</v>
      </c>
      <c r="AB179" s="83">
        <f t="shared" si="40"/>
        <v>667616.02455526241</v>
      </c>
      <c r="AC179" s="76">
        <f t="shared" si="52"/>
        <v>55634.67</v>
      </c>
      <c r="AD179" s="83">
        <f t="shared" si="41"/>
        <v>37306.55837224803</v>
      </c>
      <c r="AE179" s="76">
        <f t="shared" si="53"/>
        <v>3108.88</v>
      </c>
      <c r="AF179" s="83">
        <f t="shared" si="42"/>
        <v>176098.24936333371</v>
      </c>
      <c r="AG179" s="76">
        <f t="shared" si="54"/>
        <v>14674.85</v>
      </c>
      <c r="AH179" s="83">
        <f t="shared" si="43"/>
        <v>2186.6111408885517</v>
      </c>
      <c r="AI179" s="76">
        <f t="shared" si="47"/>
        <v>182.22</v>
      </c>
      <c r="AJ179" s="83">
        <f t="shared" si="44"/>
        <v>1995.1712607846989</v>
      </c>
      <c r="AK179" s="76">
        <f t="shared" si="48"/>
        <v>166.26</v>
      </c>
      <c r="AM179" s="83">
        <f t="shared" si="55"/>
        <v>1401735.0618776109</v>
      </c>
      <c r="AN179" s="83">
        <f t="shared" si="49"/>
        <v>116811.26</v>
      </c>
    </row>
    <row r="180" spans="1:40" x14ac:dyDescent="0.25">
      <c r="A180" s="82">
        <v>61758</v>
      </c>
      <c r="B180" s="82" t="s">
        <v>182</v>
      </c>
      <c r="C180" s="82" t="s">
        <v>160</v>
      </c>
      <c r="D180" s="83">
        <f>'landesw Umlage § 2 PLAN'!F180*'Umlage Gesamt § 2_mtlAuft PLAN'!$D$1</f>
        <v>302.12409379683976</v>
      </c>
      <c r="E180" s="83">
        <f>'landesw Umlage § 2 PLAN'!G180*'Umlage Gesamt § 2_mtlAuft PLAN'!$E$1</f>
        <v>23218.788821158461</v>
      </c>
      <c r="F180" s="83">
        <f>'landesw Umlage § 2 PLAN'!H180*'Umlage Gesamt § 2_mtlAuft PLAN'!$F$1</f>
        <v>1110.4716535885734</v>
      </c>
      <c r="G180" s="83">
        <f>'landesw Umlage § 2 PLAN'!I180*'Umlage Gesamt § 2_mtlAuft PLAN'!$G$1</f>
        <v>34056.240175996034</v>
      </c>
      <c r="H180" s="83">
        <f>'landesw Umlage § 2 PLAN'!J180*'Umlage Gesamt § 2_mtlAuft PLAN'!$H$1</f>
        <v>5790.4921137109613</v>
      </c>
      <c r="I180" s="83">
        <f>'landesw Umlage § 2 PLAN'!K180*'Umlage Gesamt § 2_mtlAuft PLAN'!$I$1</f>
        <v>9582.1418736752385</v>
      </c>
      <c r="J180" s="83">
        <f>'landesw Umlage § 2 PLAN'!L180*'Umlage Gesamt § 2_mtlAuft PLAN'!$J$1</f>
        <v>165.70360323845264</v>
      </c>
      <c r="K180" s="83">
        <f>'landesw Umlage § 2 PLAN'!M180*'Umlage Gesamt § 2_mtlAuft PLAN'!$K$1</f>
        <v>105.97824086881889</v>
      </c>
      <c r="M180" s="83">
        <f>'bezirksw Umlage § 2 PLAN'!F180*'Umlage Gesamt § 2_mtlAuft PLAN'!$M$1</f>
        <v>3881.6116961571224</v>
      </c>
      <c r="N180" s="83">
        <f>'bezirksw Umlage § 2 PLAN'!G180*'Umlage Gesamt § 2_mtlAuft PLAN'!$N$1</f>
        <v>181979.72248142093</v>
      </c>
      <c r="O180" s="83">
        <f>'bezirksw Umlage § 2 PLAN'!H180*'Umlage Gesamt § 2_mtlAuft PLAN'!$O$1</f>
        <v>8724.6221797611161</v>
      </c>
      <c r="P180" s="83">
        <f>'bezirksw Umlage § 2 PLAN'!I180*'Umlage Gesamt § 2_mtlAuft PLAN'!$P$1</f>
        <v>249281.25480632737</v>
      </c>
      <c r="Q180" s="83">
        <f>'bezirksw Umlage § 2 PLAN'!J180*'Umlage Gesamt § 2_mtlAuft PLAN'!$Q$1</f>
        <v>10042.481342320298</v>
      </c>
      <c r="R180" s="83">
        <f>'bezirksw Umlage § 2 PLAN'!K180*'Umlage Gesamt § 2_mtlAuft PLAN'!$R$1</f>
        <v>65154.285968388023</v>
      </c>
      <c r="S180" s="83">
        <f>'bezirksw Umlage § 2 PLAN'!L180*'Umlage Gesamt § 2_mtlAuft PLAN'!$S$1</f>
        <v>762.29827264899313</v>
      </c>
      <c r="T180" s="83">
        <f>'bezirksw Umlage § 2 PLAN'!M180*'Umlage Gesamt § 2_mtlAuft PLAN'!$T$1</f>
        <v>740.77619027001424</v>
      </c>
      <c r="V180" s="83">
        <f t="shared" si="45"/>
        <v>4183.735789953962</v>
      </c>
      <c r="W180" s="76">
        <f t="shared" si="46"/>
        <v>348.64</v>
      </c>
      <c r="X180" s="83">
        <f t="shared" si="38"/>
        <v>205198.5113025794</v>
      </c>
      <c r="Y180" s="76">
        <f t="shared" si="50"/>
        <v>17099.88</v>
      </c>
      <c r="Z180" s="83">
        <f t="shared" si="39"/>
        <v>9835.0938333496888</v>
      </c>
      <c r="AA180" s="76">
        <f t="shared" si="51"/>
        <v>819.59</v>
      </c>
      <c r="AB180" s="83">
        <f t="shared" si="40"/>
        <v>283337.49498232338</v>
      </c>
      <c r="AC180" s="76">
        <f t="shared" si="52"/>
        <v>23611.46</v>
      </c>
      <c r="AD180" s="83">
        <f t="shared" si="41"/>
        <v>15832.973456031259</v>
      </c>
      <c r="AE180" s="76">
        <f t="shared" si="53"/>
        <v>1319.41</v>
      </c>
      <c r="AF180" s="83">
        <f t="shared" si="42"/>
        <v>74736.427842063262</v>
      </c>
      <c r="AG180" s="76">
        <f t="shared" si="54"/>
        <v>6228.04</v>
      </c>
      <c r="AH180" s="83">
        <f t="shared" si="43"/>
        <v>928.00187588744575</v>
      </c>
      <c r="AI180" s="76">
        <f t="shared" si="47"/>
        <v>77.33</v>
      </c>
      <c r="AJ180" s="83">
        <f t="shared" si="44"/>
        <v>846.75443113883307</v>
      </c>
      <c r="AK180" s="76">
        <f t="shared" si="48"/>
        <v>70.56</v>
      </c>
      <c r="AM180" s="83">
        <f t="shared" si="55"/>
        <v>594898.99351332721</v>
      </c>
      <c r="AN180" s="83">
        <f t="shared" si="49"/>
        <v>49574.92</v>
      </c>
    </row>
    <row r="181" spans="1:40" x14ac:dyDescent="0.25">
      <c r="A181" s="82">
        <v>61759</v>
      </c>
      <c r="B181" s="82" t="s">
        <v>183</v>
      </c>
      <c r="C181" s="82" t="s">
        <v>160</v>
      </c>
      <c r="D181" s="83">
        <f>'landesw Umlage § 2 PLAN'!F181*'Umlage Gesamt § 2_mtlAuft PLAN'!$D$1</f>
        <v>258.58380786634041</v>
      </c>
      <c r="E181" s="83">
        <f>'landesw Umlage § 2 PLAN'!G181*'Umlage Gesamt § 2_mtlAuft PLAN'!$E$1</f>
        <v>19872.638265840862</v>
      </c>
      <c r="F181" s="83">
        <f>'landesw Umlage § 2 PLAN'!H181*'Umlage Gesamt § 2_mtlAuft PLAN'!$F$1</f>
        <v>950.43723624920835</v>
      </c>
      <c r="G181" s="83">
        <f>'landesw Umlage § 2 PLAN'!I181*'Umlage Gesamt § 2_mtlAuft PLAN'!$G$1</f>
        <v>29148.262078831322</v>
      </c>
      <c r="H181" s="83">
        <f>'landesw Umlage § 2 PLAN'!J181*'Umlage Gesamt § 2_mtlAuft PLAN'!$H$1</f>
        <v>4956.0016262399013</v>
      </c>
      <c r="I181" s="83">
        <f>'landesw Umlage § 2 PLAN'!K181*'Umlage Gesamt § 2_mtlAuft PLAN'!$I$1</f>
        <v>8201.2218955189146</v>
      </c>
      <c r="J181" s="83">
        <f>'landesw Umlage § 2 PLAN'!L181*'Umlage Gesamt § 2_mtlAuft PLAN'!$J$1</f>
        <v>141.82340826940208</v>
      </c>
      <c r="K181" s="83">
        <f>'landesw Umlage § 2 PLAN'!M181*'Umlage Gesamt § 2_mtlAuft PLAN'!$K$1</f>
        <v>90.705301687269994</v>
      </c>
      <c r="M181" s="83">
        <f>'bezirksw Umlage § 2 PLAN'!F181*'Umlage Gesamt § 2_mtlAuft PLAN'!$M$1</f>
        <v>3322.2174386587503</v>
      </c>
      <c r="N181" s="83">
        <f>'bezirksw Umlage § 2 PLAN'!G181*'Umlage Gesamt § 2_mtlAuft PLAN'!$N$1</f>
        <v>155753.91224954306</v>
      </c>
      <c r="O181" s="83">
        <f>'bezirksw Umlage § 2 PLAN'!H181*'Umlage Gesamt § 2_mtlAuft PLAN'!$O$1</f>
        <v>7467.2827217640406</v>
      </c>
      <c r="P181" s="83">
        <f>'bezirksw Umlage § 2 PLAN'!I181*'Umlage Gesamt § 2_mtlAuft PLAN'!$P$1</f>
        <v>213356.35727505115</v>
      </c>
      <c r="Q181" s="83">
        <f>'bezirksw Umlage § 2 PLAN'!J181*'Umlage Gesamt § 2_mtlAuft PLAN'!$Q$1</f>
        <v>8595.2200411731046</v>
      </c>
      <c r="R181" s="83">
        <f>'bezirksw Umlage § 2 PLAN'!K181*'Umlage Gesamt § 2_mtlAuft PLAN'!$R$1</f>
        <v>55764.646747595732</v>
      </c>
      <c r="S181" s="83">
        <f>'bezirksw Umlage § 2 PLAN'!L181*'Umlage Gesamt § 2_mtlAuft PLAN'!$S$1</f>
        <v>652.44048428676581</v>
      </c>
      <c r="T181" s="83">
        <f>'bezirksw Umlage § 2 PLAN'!M181*'Umlage Gesamt § 2_mtlAuft PLAN'!$T$1</f>
        <v>634.02003345535445</v>
      </c>
      <c r="V181" s="83">
        <f t="shared" si="45"/>
        <v>3580.8012465250908</v>
      </c>
      <c r="W181" s="76">
        <f t="shared" si="46"/>
        <v>298.39999999999998</v>
      </c>
      <c r="X181" s="83">
        <f t="shared" si="38"/>
        <v>175626.55051538392</v>
      </c>
      <c r="Y181" s="76">
        <f t="shared" si="50"/>
        <v>14635.55</v>
      </c>
      <c r="Z181" s="83">
        <f t="shared" si="39"/>
        <v>8417.7199580132492</v>
      </c>
      <c r="AA181" s="76">
        <f t="shared" si="51"/>
        <v>701.48</v>
      </c>
      <c r="AB181" s="83">
        <f t="shared" si="40"/>
        <v>242504.61935388247</v>
      </c>
      <c r="AC181" s="76">
        <f t="shared" si="52"/>
        <v>20208.72</v>
      </c>
      <c r="AD181" s="83">
        <f t="shared" si="41"/>
        <v>13551.221667413007</v>
      </c>
      <c r="AE181" s="76">
        <f t="shared" si="53"/>
        <v>1129.27</v>
      </c>
      <c r="AF181" s="83">
        <f t="shared" si="42"/>
        <v>63965.868643114649</v>
      </c>
      <c r="AG181" s="76">
        <f t="shared" si="54"/>
        <v>5330.49</v>
      </c>
      <c r="AH181" s="83">
        <f t="shared" si="43"/>
        <v>794.26389255616789</v>
      </c>
      <c r="AI181" s="76">
        <f t="shared" si="47"/>
        <v>66.19</v>
      </c>
      <c r="AJ181" s="83">
        <f t="shared" si="44"/>
        <v>724.72533514262443</v>
      </c>
      <c r="AK181" s="76">
        <f t="shared" si="48"/>
        <v>60.39</v>
      </c>
      <c r="AM181" s="83">
        <f t="shared" si="55"/>
        <v>509165.77061203122</v>
      </c>
      <c r="AN181" s="83">
        <f t="shared" si="49"/>
        <v>42430.48</v>
      </c>
    </row>
    <row r="182" spans="1:40" x14ac:dyDescent="0.25">
      <c r="A182" s="82">
        <v>61760</v>
      </c>
      <c r="B182" s="82" t="s">
        <v>184</v>
      </c>
      <c r="C182" s="82" t="s">
        <v>160</v>
      </c>
      <c r="D182" s="83">
        <f>'landesw Umlage § 2 PLAN'!F182*'Umlage Gesamt § 2_mtlAuft PLAN'!$D$1</f>
        <v>2117.2101972494083</v>
      </c>
      <c r="E182" s="83">
        <f>'landesw Umlage § 2 PLAN'!G182*'Umlage Gesamt § 2_mtlAuft PLAN'!$E$1</f>
        <v>162711.47342851033</v>
      </c>
      <c r="F182" s="83">
        <f>'landesw Umlage § 2 PLAN'!H182*'Umlage Gesamt § 2_mtlAuft PLAN'!$F$1</f>
        <v>7781.9080206000199</v>
      </c>
      <c r="G182" s="83">
        <f>'landesw Umlage § 2 PLAN'!I182*'Umlage Gesamt § 2_mtlAuft PLAN'!$G$1</f>
        <v>238657.6259921843</v>
      </c>
      <c r="H182" s="83">
        <f>'landesw Umlage § 2 PLAN'!J182*'Umlage Gesamt § 2_mtlAuft PLAN'!$H$1</f>
        <v>40578.322622905507</v>
      </c>
      <c r="I182" s="83">
        <f>'landesw Umlage § 2 PLAN'!K182*'Umlage Gesamt § 2_mtlAuft PLAN'!$I$1</f>
        <v>67149.257219047955</v>
      </c>
      <c r="J182" s="83">
        <f>'landesw Umlage § 2 PLAN'!L182*'Umlage Gesamt § 2_mtlAuft PLAN'!$J$1</f>
        <v>1161.2094688923871</v>
      </c>
      <c r="K182" s="83">
        <f>'landesw Umlage § 2 PLAN'!M182*'Umlage Gesamt § 2_mtlAuft PLAN'!$K$1</f>
        <v>742.66904514043222</v>
      </c>
      <c r="M182" s="83">
        <f>'bezirksw Umlage § 2 PLAN'!F182*'Umlage Gesamt § 2_mtlAuft PLAN'!$M$1</f>
        <v>27201.365378004804</v>
      </c>
      <c r="N182" s="83">
        <f>'bezirksw Umlage § 2 PLAN'!G182*'Umlage Gesamt § 2_mtlAuft PLAN'!$N$1</f>
        <v>1275268.4477702253</v>
      </c>
      <c r="O182" s="83">
        <f>'bezirksw Umlage § 2 PLAN'!H182*'Umlage Gesamt § 2_mtlAuft PLAN'!$O$1</f>
        <v>61139.973359952572</v>
      </c>
      <c r="P182" s="83">
        <f>'bezirksw Umlage § 2 PLAN'!I182*'Umlage Gesamt § 2_mtlAuft PLAN'!$P$1</f>
        <v>1746900.778505885</v>
      </c>
      <c r="Q182" s="83">
        <f>'bezirksw Umlage § 2 PLAN'!J182*'Umlage Gesamt § 2_mtlAuft PLAN'!$Q$1</f>
        <v>70375.201250731436</v>
      </c>
      <c r="R182" s="83">
        <f>'bezirksw Umlage § 2 PLAN'!K182*'Umlage Gesamt § 2_mtlAuft PLAN'!$R$1</f>
        <v>456584.96451969538</v>
      </c>
      <c r="S182" s="83">
        <f>'bezirksw Umlage § 2 PLAN'!L182*'Umlage Gesamt § 2_mtlAuft PLAN'!$S$1</f>
        <v>5341.9959193434579</v>
      </c>
      <c r="T182" s="83">
        <f>'bezirksw Umlage § 2 PLAN'!M182*'Umlage Gesamt § 2_mtlAuft PLAN'!$T$1</f>
        <v>5191.1745409284786</v>
      </c>
      <c r="V182" s="83">
        <f t="shared" si="45"/>
        <v>29318.575575254214</v>
      </c>
      <c r="W182" s="76">
        <f t="shared" si="46"/>
        <v>2443.21</v>
      </c>
      <c r="X182" s="83">
        <f t="shared" si="38"/>
        <v>1437979.9211987357</v>
      </c>
      <c r="Y182" s="76">
        <f t="shared" si="50"/>
        <v>119831.66</v>
      </c>
      <c r="Z182" s="83">
        <f t="shared" si="39"/>
        <v>68921.881380552586</v>
      </c>
      <c r="AA182" s="76">
        <f t="shared" si="51"/>
        <v>5743.49</v>
      </c>
      <c r="AB182" s="83">
        <f t="shared" si="40"/>
        <v>1985558.4044980693</v>
      </c>
      <c r="AC182" s="76">
        <f t="shared" si="52"/>
        <v>165463.20000000001</v>
      </c>
      <c r="AD182" s="83">
        <f t="shared" si="41"/>
        <v>110953.52387363694</v>
      </c>
      <c r="AE182" s="76">
        <f t="shared" si="53"/>
        <v>9246.1299999999992</v>
      </c>
      <c r="AF182" s="83">
        <f t="shared" si="42"/>
        <v>523734.22173874336</v>
      </c>
      <c r="AG182" s="76">
        <f t="shared" si="54"/>
        <v>43644.52</v>
      </c>
      <c r="AH182" s="83">
        <f t="shared" si="43"/>
        <v>6503.205388235845</v>
      </c>
      <c r="AI182" s="76">
        <f t="shared" si="47"/>
        <v>541.92999999999995</v>
      </c>
      <c r="AJ182" s="83">
        <f t="shared" si="44"/>
        <v>5933.8435860689106</v>
      </c>
      <c r="AK182" s="76">
        <f t="shared" si="48"/>
        <v>494.49</v>
      </c>
      <c r="AM182" s="83">
        <f t="shared" si="55"/>
        <v>4168903.5772392969</v>
      </c>
      <c r="AN182" s="83">
        <f t="shared" si="49"/>
        <v>347408.63</v>
      </c>
    </row>
    <row r="183" spans="1:40" x14ac:dyDescent="0.25">
      <c r="A183" s="82">
        <v>61761</v>
      </c>
      <c r="B183" s="82" t="s">
        <v>185</v>
      </c>
      <c r="C183" s="82" t="s">
        <v>160</v>
      </c>
      <c r="D183" s="83">
        <f>'landesw Umlage § 2 PLAN'!F183*'Umlage Gesamt § 2_mtlAuft PLAN'!$D$1</f>
        <v>192.72469456566046</v>
      </c>
      <c r="E183" s="83">
        <f>'landesw Umlage § 2 PLAN'!G183*'Umlage Gesamt § 2_mtlAuft PLAN'!$E$1</f>
        <v>14811.245033477508</v>
      </c>
      <c r="F183" s="83">
        <f>'landesw Umlage § 2 PLAN'!H183*'Umlage Gesamt § 2_mtlAuft PLAN'!$F$1</f>
        <v>708.36889429147641</v>
      </c>
      <c r="G183" s="83">
        <f>'landesw Umlage § 2 PLAN'!I183*'Umlage Gesamt § 2_mtlAuft PLAN'!$G$1</f>
        <v>21724.445751708747</v>
      </c>
      <c r="H183" s="83">
        <f>'landesw Umlage § 2 PLAN'!J183*'Umlage Gesamt § 2_mtlAuft PLAN'!$H$1</f>
        <v>3693.7498429047291</v>
      </c>
      <c r="I183" s="83">
        <f>'landesw Umlage § 2 PLAN'!K183*'Umlage Gesamt § 2_mtlAuft PLAN'!$I$1</f>
        <v>6112.4399007074562</v>
      </c>
      <c r="J183" s="83">
        <f>'landesw Umlage § 2 PLAN'!L183*'Umlage Gesamt § 2_mtlAuft PLAN'!$J$1</f>
        <v>105.70218323611969</v>
      </c>
      <c r="K183" s="83">
        <f>'landesw Umlage § 2 PLAN'!M183*'Umlage Gesamt § 2_mtlAuft PLAN'!$K$1</f>
        <v>67.603426940796865</v>
      </c>
      <c r="M183" s="83">
        <f>'bezirksw Umlage § 2 PLAN'!F183*'Umlage Gesamt § 2_mtlAuft PLAN'!$M$1</f>
        <v>2476.0766980319581</v>
      </c>
      <c r="N183" s="83">
        <f>'bezirksw Umlage § 2 PLAN'!G183*'Umlage Gesamt § 2_mtlAuft PLAN'!$N$1</f>
        <v>116084.70543219664</v>
      </c>
      <c r="O183" s="83">
        <f>'bezirksw Umlage § 2 PLAN'!H183*'Umlage Gesamt § 2_mtlAuft PLAN'!$O$1</f>
        <v>5565.4288397333885</v>
      </c>
      <c r="P183" s="83">
        <f>'bezirksw Umlage § 2 PLAN'!I183*'Umlage Gesamt § 2_mtlAuft PLAN'!$P$1</f>
        <v>159016.29390008136</v>
      </c>
      <c r="Q183" s="83">
        <f>'bezirksw Umlage § 2 PLAN'!J183*'Umlage Gesamt § 2_mtlAuft PLAN'!$Q$1</f>
        <v>6406.0900441839158</v>
      </c>
      <c r="R183" s="83">
        <f>'bezirksw Umlage § 2 PLAN'!K183*'Umlage Gesamt § 2_mtlAuft PLAN'!$R$1</f>
        <v>41561.861899518008</v>
      </c>
      <c r="S183" s="83">
        <f>'bezirksw Umlage § 2 PLAN'!L183*'Umlage Gesamt § 2_mtlAuft PLAN'!$S$1</f>
        <v>486.26939982813275</v>
      </c>
      <c r="T183" s="83">
        <f>'bezirksw Umlage § 2 PLAN'!M183*'Umlage Gesamt § 2_mtlAuft PLAN'!$T$1</f>
        <v>472.54048234664623</v>
      </c>
      <c r="V183" s="83">
        <f t="shared" si="45"/>
        <v>2668.8013925976184</v>
      </c>
      <c r="W183" s="76">
        <f t="shared" si="46"/>
        <v>222.4</v>
      </c>
      <c r="X183" s="83">
        <f t="shared" si="38"/>
        <v>130895.95046567415</v>
      </c>
      <c r="Y183" s="76">
        <f t="shared" si="50"/>
        <v>10908</v>
      </c>
      <c r="Z183" s="83">
        <f t="shared" si="39"/>
        <v>6273.7977340248653</v>
      </c>
      <c r="AA183" s="76">
        <f t="shared" si="51"/>
        <v>522.82000000000005</v>
      </c>
      <c r="AB183" s="83">
        <f t="shared" si="40"/>
        <v>180740.73965179012</v>
      </c>
      <c r="AC183" s="76">
        <f t="shared" si="52"/>
        <v>15061.73</v>
      </c>
      <c r="AD183" s="83">
        <f t="shared" si="41"/>
        <v>10099.839887088645</v>
      </c>
      <c r="AE183" s="76">
        <f t="shared" si="53"/>
        <v>841.65</v>
      </c>
      <c r="AF183" s="83">
        <f t="shared" si="42"/>
        <v>47674.301800225461</v>
      </c>
      <c r="AG183" s="76">
        <f t="shared" si="54"/>
        <v>3972.86</v>
      </c>
      <c r="AH183" s="83">
        <f t="shared" si="43"/>
        <v>591.9715830642524</v>
      </c>
      <c r="AI183" s="76">
        <f t="shared" si="47"/>
        <v>49.33</v>
      </c>
      <c r="AJ183" s="83">
        <f t="shared" si="44"/>
        <v>540.14390928744308</v>
      </c>
      <c r="AK183" s="76">
        <f t="shared" si="48"/>
        <v>45.01</v>
      </c>
      <c r="AM183" s="83">
        <f t="shared" si="55"/>
        <v>379485.54642375256</v>
      </c>
      <c r="AN183" s="83">
        <f t="shared" si="49"/>
        <v>31623.8</v>
      </c>
    </row>
    <row r="184" spans="1:40" x14ac:dyDescent="0.25">
      <c r="A184" s="82">
        <v>61762</v>
      </c>
      <c r="B184" s="82" t="s">
        <v>186</v>
      </c>
      <c r="C184" s="82" t="s">
        <v>160</v>
      </c>
      <c r="D184" s="83">
        <f>'landesw Umlage § 2 PLAN'!F184*'Umlage Gesamt § 2_mtlAuft PLAN'!$D$1</f>
        <v>288.03470244094336</v>
      </c>
      <c r="E184" s="83">
        <f>'landesw Umlage § 2 PLAN'!G184*'Umlage Gesamt § 2_mtlAuft PLAN'!$E$1</f>
        <v>22135.993343313534</v>
      </c>
      <c r="F184" s="83">
        <f>'landesw Umlage § 2 PLAN'!H184*'Umlage Gesamt § 2_mtlAuft PLAN'!$F$1</f>
        <v>1058.6854172761537</v>
      </c>
      <c r="G184" s="83">
        <f>'landesw Umlage § 2 PLAN'!I184*'Umlage Gesamt § 2_mtlAuft PLAN'!$G$1</f>
        <v>32468.046100111882</v>
      </c>
      <c r="H184" s="83">
        <f>'landesw Umlage § 2 PLAN'!J184*'Umlage Gesamt § 2_mtlAuft PLAN'!$H$1</f>
        <v>5520.4556909019739</v>
      </c>
      <c r="I184" s="83">
        <f>'landesw Umlage § 2 PLAN'!K184*'Umlage Gesamt § 2_mtlAuft PLAN'!$I$1</f>
        <v>9135.2839445730442</v>
      </c>
      <c r="J184" s="83">
        <f>'landesw Umlage § 2 PLAN'!L184*'Umlage Gesamt § 2_mtlAuft PLAN'!$J$1</f>
        <v>157.97610661357683</v>
      </c>
      <c r="K184" s="83">
        <f>'landesw Umlage § 2 PLAN'!M184*'Umlage Gesamt § 2_mtlAuft PLAN'!$K$1</f>
        <v>101.03600375013907</v>
      </c>
      <c r="M184" s="83">
        <f>'bezirksw Umlage § 2 PLAN'!F184*'Umlage Gesamt § 2_mtlAuft PLAN'!$M$1</f>
        <v>3700.5948643265638</v>
      </c>
      <c r="N184" s="83">
        <f>'bezirksw Umlage § 2 PLAN'!G184*'Umlage Gesamt § 2_mtlAuft PLAN'!$N$1</f>
        <v>173493.19796543085</v>
      </c>
      <c r="O184" s="83">
        <f>'bezirksw Umlage § 2 PLAN'!H184*'Umlage Gesamt § 2_mtlAuft PLAN'!$O$1</f>
        <v>8317.7542111122857</v>
      </c>
      <c r="P184" s="83">
        <f>'bezirksw Umlage § 2 PLAN'!I184*'Umlage Gesamt § 2_mtlAuft PLAN'!$P$1</f>
        <v>237656.16025489106</v>
      </c>
      <c r="Q184" s="83">
        <f>'bezirksw Umlage § 2 PLAN'!J184*'Umlage Gesamt § 2_mtlAuft PLAN'!$Q$1</f>
        <v>9574.155734659942</v>
      </c>
      <c r="R184" s="83">
        <f>'bezirksw Umlage § 2 PLAN'!K184*'Umlage Gesamt § 2_mtlAuft PLAN'!$R$1</f>
        <v>62115.851588705955</v>
      </c>
      <c r="S184" s="83">
        <f>'bezirksw Umlage § 2 PLAN'!L184*'Umlage Gesamt § 2_mtlAuft PLAN'!$S$1</f>
        <v>726.7489109337447</v>
      </c>
      <c r="T184" s="83">
        <f>'bezirksw Umlage § 2 PLAN'!M184*'Umlage Gesamt § 2_mtlAuft PLAN'!$T$1</f>
        <v>706.23049905856612</v>
      </c>
      <c r="V184" s="83">
        <f t="shared" si="45"/>
        <v>3988.6295667675072</v>
      </c>
      <c r="W184" s="76">
        <f t="shared" si="46"/>
        <v>332.39</v>
      </c>
      <c r="X184" s="83">
        <f t="shared" si="38"/>
        <v>195629.1913087444</v>
      </c>
      <c r="Y184" s="76">
        <f t="shared" si="50"/>
        <v>16302.43</v>
      </c>
      <c r="Z184" s="83">
        <f t="shared" si="39"/>
        <v>9376.4396283884398</v>
      </c>
      <c r="AA184" s="76">
        <f t="shared" si="51"/>
        <v>781.37</v>
      </c>
      <c r="AB184" s="83">
        <f t="shared" si="40"/>
        <v>270124.20635500294</v>
      </c>
      <c r="AC184" s="76">
        <f t="shared" si="52"/>
        <v>22510.35</v>
      </c>
      <c r="AD184" s="83">
        <f t="shared" si="41"/>
        <v>15094.611425561916</v>
      </c>
      <c r="AE184" s="76">
        <f t="shared" si="53"/>
        <v>1257.8800000000001</v>
      </c>
      <c r="AF184" s="83">
        <f t="shared" si="42"/>
        <v>71251.135533278997</v>
      </c>
      <c r="AG184" s="76">
        <f t="shared" si="54"/>
        <v>5937.59</v>
      </c>
      <c r="AH184" s="83">
        <f t="shared" si="43"/>
        <v>884.7250175473215</v>
      </c>
      <c r="AI184" s="76">
        <f t="shared" si="47"/>
        <v>73.73</v>
      </c>
      <c r="AJ184" s="83">
        <f t="shared" si="44"/>
        <v>807.26650280870524</v>
      </c>
      <c r="AK184" s="76">
        <f t="shared" si="48"/>
        <v>67.27</v>
      </c>
      <c r="AM184" s="83">
        <f t="shared" si="55"/>
        <v>567156.2053381002</v>
      </c>
      <c r="AN184" s="83">
        <f t="shared" si="49"/>
        <v>47263.02</v>
      </c>
    </row>
    <row r="185" spans="1:40" x14ac:dyDescent="0.25">
      <c r="A185" s="82">
        <v>61763</v>
      </c>
      <c r="B185" s="82" t="s">
        <v>187</v>
      </c>
      <c r="C185" s="82" t="s">
        <v>160</v>
      </c>
      <c r="D185" s="83">
        <f>'landesw Umlage § 2 PLAN'!F185*'Umlage Gesamt § 2_mtlAuft PLAN'!$D$1</f>
        <v>630.28067847269438</v>
      </c>
      <c r="E185" s="83">
        <f>'landesw Umlage § 2 PLAN'!G185*'Umlage Gesamt § 2_mtlAuft PLAN'!$E$1</f>
        <v>48438.222147733395</v>
      </c>
      <c r="F185" s="83">
        <f>'landesw Umlage § 2 PLAN'!H185*'Umlage Gesamt § 2_mtlAuft PLAN'!$F$1</f>
        <v>2316.6269808297625</v>
      </c>
      <c r="G185" s="83">
        <f>'landesw Umlage § 2 PLAN'!I185*'Umlage Gesamt § 2_mtlAuft PLAN'!$G$1</f>
        <v>71046.932717619435</v>
      </c>
      <c r="H185" s="83">
        <f>'landesw Umlage § 2 PLAN'!J185*'Umlage Gesamt § 2_mtlAuft PLAN'!$H$1</f>
        <v>12079.921373548879</v>
      </c>
      <c r="I185" s="83">
        <f>'landesw Umlage § 2 PLAN'!K185*'Umlage Gesamt § 2_mtlAuft PLAN'!$I$1</f>
        <v>19989.927997675029</v>
      </c>
      <c r="J185" s="83">
        <f>'landesw Umlage § 2 PLAN'!L185*'Umlage Gesamt § 2_mtlAuft PLAN'!$J$1</f>
        <v>345.68504008399788</v>
      </c>
      <c r="K185" s="83">
        <f>'landesw Umlage § 2 PLAN'!M185*'Umlage Gesamt § 2_mtlAuft PLAN'!$K$1</f>
        <v>221.08808575544495</v>
      </c>
      <c r="M185" s="83">
        <f>'bezirksw Umlage § 2 PLAN'!F185*'Umlage Gesamt § 2_mtlAuft PLAN'!$M$1</f>
        <v>8097.6820573157747</v>
      </c>
      <c r="N185" s="83">
        <f>'bezirksw Umlage § 2 PLAN'!G185*'Umlage Gesamt § 2_mtlAuft PLAN'!$N$1</f>
        <v>379639.70867874677</v>
      </c>
      <c r="O185" s="83">
        <f>'bezirksw Umlage § 2 PLAN'!H185*'Umlage Gesamt § 2_mtlAuft PLAN'!$O$1</f>
        <v>18201.00051528983</v>
      </c>
      <c r="P185" s="83">
        <f>'bezirksw Umlage § 2 PLAN'!I185*'Umlage Gesamt § 2_mtlAuft PLAN'!$P$1</f>
        <v>520041.80280804902</v>
      </c>
      <c r="Q185" s="83">
        <f>'bezirksw Umlage § 2 PLAN'!J185*'Umlage Gesamt § 2_mtlAuft PLAN'!$Q$1</f>
        <v>20950.272037036786</v>
      </c>
      <c r="R185" s="83">
        <f>'bezirksw Umlage § 2 PLAN'!K185*'Umlage Gesamt § 2_mtlAuft PLAN'!$R$1</f>
        <v>135922.58415899007</v>
      </c>
      <c r="S185" s="83">
        <f>'bezirksw Umlage § 2 PLAN'!L185*'Umlage Gesamt § 2_mtlAuft PLAN'!$S$1</f>
        <v>1590.2798960709567</v>
      </c>
      <c r="T185" s="83">
        <f>'bezirksw Umlage § 2 PLAN'!M185*'Umlage Gesamt § 2_mtlAuft PLAN'!$T$1</f>
        <v>1545.381283340356</v>
      </c>
      <c r="V185" s="83">
        <f t="shared" si="45"/>
        <v>8727.9627357884692</v>
      </c>
      <c r="W185" s="76">
        <f t="shared" si="46"/>
        <v>727.33</v>
      </c>
      <c r="X185" s="83">
        <f t="shared" si="38"/>
        <v>428077.93082648015</v>
      </c>
      <c r="Y185" s="76">
        <f t="shared" si="50"/>
        <v>35673.160000000003</v>
      </c>
      <c r="Z185" s="83">
        <f t="shared" si="39"/>
        <v>20517.627496119592</v>
      </c>
      <c r="AA185" s="76">
        <f t="shared" si="51"/>
        <v>1709.8</v>
      </c>
      <c r="AB185" s="83">
        <f t="shared" si="40"/>
        <v>591088.73552566848</v>
      </c>
      <c r="AC185" s="76">
        <f t="shared" si="52"/>
        <v>49257.39</v>
      </c>
      <c r="AD185" s="83">
        <f t="shared" si="41"/>
        <v>33030.193410585664</v>
      </c>
      <c r="AE185" s="76">
        <f t="shared" si="53"/>
        <v>2752.52</v>
      </c>
      <c r="AF185" s="83">
        <f t="shared" si="42"/>
        <v>155912.51215666509</v>
      </c>
      <c r="AG185" s="76">
        <f t="shared" si="54"/>
        <v>12992.71</v>
      </c>
      <c r="AH185" s="83">
        <f t="shared" si="43"/>
        <v>1935.9649361549546</v>
      </c>
      <c r="AI185" s="76">
        <f t="shared" si="47"/>
        <v>161.33000000000001</v>
      </c>
      <c r="AJ185" s="83">
        <f t="shared" si="44"/>
        <v>1766.4693690958011</v>
      </c>
      <c r="AK185" s="76">
        <f t="shared" si="48"/>
        <v>147.21</v>
      </c>
      <c r="AM185" s="83">
        <f t="shared" si="55"/>
        <v>1241057.396456558</v>
      </c>
      <c r="AN185" s="83">
        <f t="shared" si="49"/>
        <v>103421.45</v>
      </c>
    </row>
    <row r="186" spans="1:40" x14ac:dyDescent="0.25">
      <c r="A186" s="82">
        <v>61764</v>
      </c>
      <c r="B186" s="82" t="s">
        <v>188</v>
      </c>
      <c r="C186" s="82" t="s">
        <v>160</v>
      </c>
      <c r="D186" s="83">
        <f>'landesw Umlage § 2 PLAN'!F186*'Umlage Gesamt § 2_mtlAuft PLAN'!$D$1</f>
        <v>594.52289964014597</v>
      </c>
      <c r="E186" s="83">
        <f>'landesw Umlage § 2 PLAN'!G186*'Umlage Gesamt § 2_mtlAuft PLAN'!$E$1</f>
        <v>45690.171487513871</v>
      </c>
      <c r="F186" s="83">
        <f>'landesw Umlage § 2 PLAN'!H186*'Umlage Gesamt § 2_mtlAuft PLAN'!$F$1</f>
        <v>2185.1975430453804</v>
      </c>
      <c r="G186" s="83">
        <f>'landesw Umlage § 2 PLAN'!I186*'Umlage Gesamt § 2_mtlAuft PLAN'!$G$1</f>
        <v>67016.219745418348</v>
      </c>
      <c r="H186" s="83">
        <f>'landesw Umlage § 2 PLAN'!J186*'Umlage Gesamt § 2_mtlAuft PLAN'!$H$1</f>
        <v>11394.589946546157</v>
      </c>
      <c r="I186" s="83">
        <f>'landesw Umlage § 2 PLAN'!K186*'Umlage Gesamt § 2_mtlAuft PLAN'!$I$1</f>
        <v>18855.837347852899</v>
      </c>
      <c r="J186" s="83">
        <f>'landesw Umlage § 2 PLAN'!L186*'Umlage Gesamt § 2_mtlAuft PLAN'!$J$1</f>
        <v>326.07325499961706</v>
      </c>
      <c r="K186" s="83">
        <f>'landesw Umlage § 2 PLAN'!M186*'Umlage Gesamt § 2_mtlAuft PLAN'!$K$1</f>
        <v>208.54507255042063</v>
      </c>
      <c r="M186" s="83">
        <f>'bezirksw Umlage § 2 PLAN'!F186*'Umlage Gesamt § 2_mtlAuft PLAN'!$M$1</f>
        <v>7638.2754247605017</v>
      </c>
      <c r="N186" s="83">
        <f>'bezirksw Umlage § 2 PLAN'!G186*'Umlage Gesamt § 2_mtlAuft PLAN'!$N$1</f>
        <v>358101.56987385266</v>
      </c>
      <c r="O186" s="83">
        <f>'bezirksw Umlage § 2 PLAN'!H186*'Umlage Gesamt § 2_mtlAuft PLAN'!$O$1</f>
        <v>17168.401273101528</v>
      </c>
      <c r="P186" s="83">
        <f>'bezirksw Umlage § 2 PLAN'!I186*'Umlage Gesamt § 2_mtlAuft PLAN'!$P$1</f>
        <v>490538.21749499295</v>
      </c>
      <c r="Q186" s="83">
        <f>'bezirksw Umlage § 2 PLAN'!J186*'Umlage Gesamt § 2_mtlAuft PLAN'!$Q$1</f>
        <v>19761.698089637033</v>
      </c>
      <c r="R186" s="83">
        <f>'bezirksw Umlage § 2 PLAN'!K186*'Umlage Gesamt § 2_mtlAuft PLAN'!$R$1</f>
        <v>128211.27415265582</v>
      </c>
      <c r="S186" s="83">
        <f>'bezirksw Umlage § 2 PLAN'!L186*'Umlage Gesamt § 2_mtlAuft PLAN'!$S$1</f>
        <v>1500.05838246951</v>
      </c>
      <c r="T186" s="83">
        <f>'bezirksw Umlage § 2 PLAN'!M186*'Umlage Gesamt § 2_mtlAuft PLAN'!$T$1</f>
        <v>1457.7070073724656</v>
      </c>
      <c r="V186" s="83">
        <f t="shared" si="45"/>
        <v>8232.7983244006482</v>
      </c>
      <c r="W186" s="76">
        <f t="shared" si="46"/>
        <v>686.07</v>
      </c>
      <c r="X186" s="83">
        <f t="shared" si="38"/>
        <v>403791.74136136653</v>
      </c>
      <c r="Y186" s="76">
        <f t="shared" si="50"/>
        <v>33649.31</v>
      </c>
      <c r="Z186" s="83">
        <f t="shared" si="39"/>
        <v>19353.598816146907</v>
      </c>
      <c r="AA186" s="76">
        <f t="shared" si="51"/>
        <v>1612.8</v>
      </c>
      <c r="AB186" s="83">
        <f t="shared" si="40"/>
        <v>557554.43724041129</v>
      </c>
      <c r="AC186" s="76">
        <f t="shared" si="52"/>
        <v>46462.87</v>
      </c>
      <c r="AD186" s="83">
        <f t="shared" si="41"/>
        <v>31156.288036183192</v>
      </c>
      <c r="AE186" s="76">
        <f t="shared" si="53"/>
        <v>2596.36</v>
      </c>
      <c r="AF186" s="83">
        <f t="shared" si="42"/>
        <v>147067.11150050873</v>
      </c>
      <c r="AG186" s="76">
        <f t="shared" si="54"/>
        <v>12255.59</v>
      </c>
      <c r="AH186" s="83">
        <f t="shared" si="43"/>
        <v>1826.1316374691271</v>
      </c>
      <c r="AI186" s="76">
        <f t="shared" si="47"/>
        <v>152.18</v>
      </c>
      <c r="AJ186" s="83">
        <f t="shared" si="44"/>
        <v>1666.2520799228862</v>
      </c>
      <c r="AK186" s="76">
        <f t="shared" si="48"/>
        <v>138.85</v>
      </c>
      <c r="AM186" s="83">
        <f t="shared" si="55"/>
        <v>1170648.3589964095</v>
      </c>
      <c r="AN186" s="83">
        <f t="shared" si="49"/>
        <v>97554.03</v>
      </c>
    </row>
    <row r="187" spans="1:40" x14ac:dyDescent="0.25">
      <c r="A187" s="82">
        <v>61765</v>
      </c>
      <c r="B187" s="82" t="s">
        <v>189</v>
      </c>
      <c r="C187" s="82" t="s">
        <v>160</v>
      </c>
      <c r="D187" s="83">
        <f>'landesw Umlage § 2 PLAN'!F187*'Umlage Gesamt § 2_mtlAuft PLAN'!$D$1</f>
        <v>950.42251453923188</v>
      </c>
      <c r="E187" s="83">
        <f>'landesw Umlage § 2 PLAN'!G187*'Umlage Gesamt § 2_mtlAuft PLAN'!$E$1</f>
        <v>73041.707394578072</v>
      </c>
      <c r="F187" s="83">
        <f>'landesw Umlage § 2 PLAN'!H187*'Umlage Gesamt § 2_mtlAuft PLAN'!$F$1</f>
        <v>3493.3237136588491</v>
      </c>
      <c r="G187" s="83">
        <f>'landesw Umlage § 2 PLAN'!I187*'Umlage Gesamt § 2_mtlAuft PLAN'!$G$1</f>
        <v>107134.18124668856</v>
      </c>
      <c r="H187" s="83">
        <f>'landesw Umlage § 2 PLAN'!J187*'Umlage Gesamt § 2_mtlAuft PLAN'!$H$1</f>
        <v>18215.740446154148</v>
      </c>
      <c r="I187" s="83">
        <f>'landesw Umlage § 2 PLAN'!K187*'Umlage Gesamt § 2_mtlAuft PLAN'!$I$1</f>
        <v>30143.519041463973</v>
      </c>
      <c r="J187" s="83">
        <f>'landesw Umlage § 2 PLAN'!L187*'Umlage Gesamt § 2_mtlAuft PLAN'!$J$1</f>
        <v>521.27069138684067</v>
      </c>
      <c r="K187" s="83">
        <f>'landesw Umlage § 2 PLAN'!M187*'Umlage Gesamt § 2_mtlAuft PLAN'!$K$1</f>
        <v>333.3865396406224</v>
      </c>
      <c r="M187" s="83">
        <f>'bezirksw Umlage § 2 PLAN'!F187*'Umlage Gesamt § 2_mtlAuft PLAN'!$M$1</f>
        <v>12210.781015059631</v>
      </c>
      <c r="N187" s="83">
        <f>'bezirksw Umlage § 2 PLAN'!G187*'Umlage Gesamt § 2_mtlAuft PLAN'!$N$1</f>
        <v>572472.13640712562</v>
      </c>
      <c r="O187" s="83">
        <f>'bezirksw Umlage § 2 PLAN'!H187*'Umlage Gesamt § 2_mtlAuft PLAN'!$O$1</f>
        <v>27445.932054890123</v>
      </c>
      <c r="P187" s="83">
        <f>'bezirksw Umlage § 2 PLAN'!I187*'Umlage Gesamt § 2_mtlAuft PLAN'!$P$1</f>
        <v>784189.41714671976</v>
      </c>
      <c r="Q187" s="83">
        <f>'bezirksw Umlage § 2 PLAN'!J187*'Umlage Gesamt § 2_mtlAuft PLAN'!$Q$1</f>
        <v>31591.655765129235</v>
      </c>
      <c r="R187" s="83">
        <f>'bezirksw Umlage § 2 PLAN'!K187*'Umlage Gesamt § 2_mtlAuft PLAN'!$R$1</f>
        <v>204962.46931144714</v>
      </c>
      <c r="S187" s="83">
        <f>'bezirksw Umlage § 2 PLAN'!L187*'Umlage Gesamt § 2_mtlAuft PLAN'!$S$1</f>
        <v>2398.0392692783889</v>
      </c>
      <c r="T187" s="83">
        <f>'bezirksw Umlage § 2 PLAN'!M187*'Umlage Gesamt § 2_mtlAuft PLAN'!$T$1</f>
        <v>2330.3350640437534</v>
      </c>
      <c r="V187" s="83">
        <f t="shared" si="45"/>
        <v>13161.203529598863</v>
      </c>
      <c r="W187" s="76">
        <f t="shared" si="46"/>
        <v>1096.77</v>
      </c>
      <c r="X187" s="83">
        <f t="shared" si="38"/>
        <v>645513.84380170365</v>
      </c>
      <c r="Y187" s="76">
        <f t="shared" si="50"/>
        <v>53792.82</v>
      </c>
      <c r="Z187" s="83">
        <f t="shared" si="39"/>
        <v>30939.255768548974</v>
      </c>
      <c r="AA187" s="76">
        <f t="shared" si="51"/>
        <v>2578.27</v>
      </c>
      <c r="AB187" s="83">
        <f t="shared" si="40"/>
        <v>891323.59839340835</v>
      </c>
      <c r="AC187" s="76">
        <f t="shared" si="52"/>
        <v>74276.97</v>
      </c>
      <c r="AD187" s="83">
        <f t="shared" si="41"/>
        <v>49807.396211283383</v>
      </c>
      <c r="AE187" s="76">
        <f t="shared" si="53"/>
        <v>4150.62</v>
      </c>
      <c r="AF187" s="83">
        <f t="shared" si="42"/>
        <v>235105.98835291111</v>
      </c>
      <c r="AG187" s="76">
        <f t="shared" si="54"/>
        <v>19592.169999999998</v>
      </c>
      <c r="AH187" s="83">
        <f t="shared" si="43"/>
        <v>2919.3099606652295</v>
      </c>
      <c r="AI187" s="76">
        <f t="shared" si="47"/>
        <v>243.28</v>
      </c>
      <c r="AJ187" s="83">
        <f t="shared" si="44"/>
        <v>2663.7216036843756</v>
      </c>
      <c r="AK187" s="76">
        <f t="shared" si="48"/>
        <v>221.98</v>
      </c>
      <c r="AM187" s="83">
        <f t="shared" si="55"/>
        <v>1871434.3176218036</v>
      </c>
      <c r="AN187" s="83">
        <f t="shared" si="49"/>
        <v>155952.85999999999</v>
      </c>
    </row>
    <row r="188" spans="1:40" x14ac:dyDescent="0.25">
      <c r="A188" s="82">
        <v>61766</v>
      </c>
      <c r="B188" s="82" t="s">
        <v>160</v>
      </c>
      <c r="C188" s="82" t="s">
        <v>160</v>
      </c>
      <c r="D188" s="83">
        <f>'landesw Umlage § 2 PLAN'!F188*'Umlage Gesamt § 2_mtlAuft PLAN'!$D$1</f>
        <v>2853.2019384134419</v>
      </c>
      <c r="E188" s="83">
        <f>'landesw Umlage § 2 PLAN'!G188*'Umlage Gesamt § 2_mtlAuft PLAN'!$E$1</f>
        <v>219273.78395941301</v>
      </c>
      <c r="F188" s="83">
        <f>'landesw Umlage § 2 PLAN'!H188*'Umlage Gesamt § 2_mtlAuft PLAN'!$F$1</f>
        <v>10487.081102186625</v>
      </c>
      <c r="G188" s="83">
        <f>'landesw Umlage § 2 PLAN'!I188*'Umlage Gesamt § 2_mtlAuft PLAN'!$G$1</f>
        <v>321620.59392246336</v>
      </c>
      <c r="H188" s="83">
        <f>'landesw Umlage § 2 PLAN'!J188*'Umlage Gesamt § 2_mtlAuft PLAN'!$H$1</f>
        <v>54684.295832154115</v>
      </c>
      <c r="I188" s="83">
        <f>'landesw Umlage § 2 PLAN'!K188*'Umlage Gesamt § 2_mtlAuft PLAN'!$I$1</f>
        <v>90491.908224000028</v>
      </c>
      <c r="J188" s="83">
        <f>'landesw Umlage § 2 PLAN'!L188*'Umlage Gesamt § 2_mtlAuft PLAN'!$J$1</f>
        <v>1564.8730163174769</v>
      </c>
      <c r="K188" s="83">
        <f>'landesw Umlage § 2 PLAN'!M188*'Umlage Gesamt § 2_mtlAuft PLAN'!$K$1</f>
        <v>1000.8381604940494</v>
      </c>
      <c r="M188" s="83">
        <f>'bezirksw Umlage § 2 PLAN'!F188*'Umlage Gesamt § 2_mtlAuft PLAN'!$M$1</f>
        <v>36657.195645876141</v>
      </c>
      <c r="N188" s="83">
        <f>'bezirksw Umlage § 2 PLAN'!G188*'Umlage Gesamt § 2_mtlAuft PLAN'!$N$1</f>
        <v>1718581.5616714032</v>
      </c>
      <c r="O188" s="83">
        <f>'bezirksw Umlage § 2 PLAN'!H188*'Umlage Gesamt § 2_mtlAuft PLAN'!$O$1</f>
        <v>82393.656865905024</v>
      </c>
      <c r="P188" s="83">
        <f>'bezirksw Umlage § 2 PLAN'!I188*'Umlage Gesamt § 2_mtlAuft PLAN'!$P$1</f>
        <v>2354164.3120386852</v>
      </c>
      <c r="Q188" s="83">
        <f>'bezirksw Umlage § 2 PLAN'!J188*'Umlage Gesamt § 2_mtlAuft PLAN'!$Q$1</f>
        <v>94839.265787443815</v>
      </c>
      <c r="R188" s="83">
        <f>'bezirksw Umlage § 2 PLAN'!K188*'Umlage Gesamt § 2_mtlAuft PLAN'!$R$1</f>
        <v>615304.56801619357</v>
      </c>
      <c r="S188" s="83">
        <f>'bezirksw Umlage § 2 PLAN'!L188*'Umlage Gesamt § 2_mtlAuft PLAN'!$S$1</f>
        <v>7198.9985367862646</v>
      </c>
      <c r="T188" s="83">
        <f>'bezirksw Umlage § 2 PLAN'!M188*'Umlage Gesamt § 2_mtlAuft PLAN'!$T$1</f>
        <v>6995.7481227239923</v>
      </c>
      <c r="V188" s="83">
        <f t="shared" si="45"/>
        <v>39510.397584289582</v>
      </c>
      <c r="W188" s="76">
        <f t="shared" si="46"/>
        <v>3292.53</v>
      </c>
      <c r="X188" s="83">
        <f t="shared" si="38"/>
        <v>1937855.3456308162</v>
      </c>
      <c r="Y188" s="76">
        <f t="shared" si="50"/>
        <v>161487.95000000001</v>
      </c>
      <c r="Z188" s="83">
        <f t="shared" si="39"/>
        <v>92880.737968091649</v>
      </c>
      <c r="AA188" s="76">
        <f t="shared" si="51"/>
        <v>7740.06</v>
      </c>
      <c r="AB188" s="83">
        <f t="shared" si="40"/>
        <v>2675784.9059611484</v>
      </c>
      <c r="AC188" s="76">
        <f t="shared" si="52"/>
        <v>222982.08</v>
      </c>
      <c r="AD188" s="83">
        <f t="shared" si="41"/>
        <v>149523.56161959792</v>
      </c>
      <c r="AE188" s="76">
        <f t="shared" si="53"/>
        <v>12460.3</v>
      </c>
      <c r="AF188" s="83">
        <f t="shared" si="42"/>
        <v>705796.47624019359</v>
      </c>
      <c r="AG188" s="76">
        <f t="shared" si="54"/>
        <v>58816.37</v>
      </c>
      <c r="AH188" s="83">
        <f t="shared" si="43"/>
        <v>8763.8715531037415</v>
      </c>
      <c r="AI188" s="76">
        <f t="shared" si="47"/>
        <v>730.32</v>
      </c>
      <c r="AJ188" s="83">
        <f t="shared" si="44"/>
        <v>7996.5862832180419</v>
      </c>
      <c r="AK188" s="76">
        <f t="shared" si="48"/>
        <v>666.38</v>
      </c>
      <c r="AM188" s="83">
        <f t="shared" si="55"/>
        <v>5618111.8828404583</v>
      </c>
      <c r="AN188" s="83">
        <f t="shared" si="49"/>
        <v>468175.99</v>
      </c>
    </row>
    <row r="189" spans="1:40" x14ac:dyDescent="0.25">
      <c r="A189" s="82">
        <v>62007</v>
      </c>
      <c r="B189" s="82" t="s">
        <v>190</v>
      </c>
      <c r="C189" s="82" t="s">
        <v>191</v>
      </c>
      <c r="D189" s="83">
        <f>'landesw Umlage § 2 PLAN'!F189*'Umlage Gesamt § 2_mtlAuft PLAN'!$D$1</f>
        <v>1213.7522810365128</v>
      </c>
      <c r="E189" s="83">
        <f>'landesw Umlage § 2 PLAN'!G189*'Umlage Gesamt § 2_mtlAuft PLAN'!$E$1</f>
        <v>93279.081255719939</v>
      </c>
      <c r="F189" s="83">
        <f>'landesw Umlage § 2 PLAN'!H189*'Umlage Gesamt § 2_mtlAuft PLAN'!$F$1</f>
        <v>4461.2049493671257</v>
      </c>
      <c r="G189" s="83">
        <f>'landesw Umlage § 2 PLAN'!I189*'Umlage Gesamt § 2_mtlAuft PLAN'!$G$1</f>
        <v>136817.42054289251</v>
      </c>
      <c r="H189" s="83">
        <f>'landesw Umlage § 2 PLAN'!J189*'Umlage Gesamt § 2_mtlAuft PLAN'!$H$1</f>
        <v>23262.702828549234</v>
      </c>
      <c r="I189" s="83">
        <f>'landesw Umlage § 2 PLAN'!K189*'Umlage Gesamt § 2_mtlAuft PLAN'!$I$1</f>
        <v>38495.26335430074</v>
      </c>
      <c r="J189" s="83">
        <f>'landesw Umlage § 2 PLAN'!L189*'Umlage Gesamt § 2_mtlAuft PLAN'!$J$1</f>
        <v>665.69707790959694</v>
      </c>
      <c r="K189" s="83">
        <f>'landesw Umlage § 2 PLAN'!M189*'Umlage Gesamt § 2_mtlAuft PLAN'!$K$1</f>
        <v>425.75661536369472</v>
      </c>
      <c r="M189" s="83">
        <f>'bezirksw Umlage § 2 PLAN'!F189*'Umlage Gesamt § 2_mtlAuft PLAN'!$M$1</f>
        <v>7078.7257605884261</v>
      </c>
      <c r="N189" s="83">
        <f>'bezirksw Umlage § 2 PLAN'!G189*'Umlage Gesamt § 2_mtlAuft PLAN'!$N$1</f>
        <v>1047504.2013563754</v>
      </c>
      <c r="O189" s="83">
        <f>'bezirksw Umlage § 2 PLAN'!H189*'Umlage Gesamt § 2_mtlAuft PLAN'!$O$1</f>
        <v>28093.469151172125</v>
      </c>
      <c r="P189" s="83">
        <f>'bezirksw Umlage § 2 PLAN'!I189*'Umlage Gesamt § 2_mtlAuft PLAN'!$P$1</f>
        <v>1092182.7673002782</v>
      </c>
      <c r="Q189" s="83">
        <f>'bezirksw Umlage § 2 PLAN'!J189*'Umlage Gesamt § 2_mtlAuft PLAN'!$Q$1</f>
        <v>186715.53843491233</v>
      </c>
      <c r="R189" s="83">
        <f>'bezirksw Umlage § 2 PLAN'!K189*'Umlage Gesamt § 2_mtlAuft PLAN'!$R$1</f>
        <v>364238.59029676556</v>
      </c>
      <c r="S189" s="83">
        <f>'bezirksw Umlage § 2 PLAN'!L189*'Umlage Gesamt § 2_mtlAuft PLAN'!$S$1</f>
        <v>6677.1477133141989</v>
      </c>
      <c r="T189" s="83">
        <f>'bezirksw Umlage § 2 PLAN'!M189*'Umlage Gesamt § 2_mtlAuft PLAN'!$T$1</f>
        <v>3720.0730015676154</v>
      </c>
      <c r="V189" s="83">
        <f t="shared" si="45"/>
        <v>8292.4780416249396</v>
      </c>
      <c r="W189" s="76">
        <f t="shared" si="46"/>
        <v>691.04</v>
      </c>
      <c r="X189" s="83">
        <f t="shared" si="38"/>
        <v>1140783.2826120954</v>
      </c>
      <c r="Y189" s="76">
        <f t="shared" si="50"/>
        <v>95065.27</v>
      </c>
      <c r="Z189" s="83">
        <f t="shared" si="39"/>
        <v>32554.674100539251</v>
      </c>
      <c r="AA189" s="76">
        <f t="shared" si="51"/>
        <v>2712.89</v>
      </c>
      <c r="AB189" s="83">
        <f t="shared" si="40"/>
        <v>1229000.1878431707</v>
      </c>
      <c r="AC189" s="76">
        <f t="shared" si="52"/>
        <v>102416.68</v>
      </c>
      <c r="AD189" s="83">
        <f t="shared" si="41"/>
        <v>209978.24126346156</v>
      </c>
      <c r="AE189" s="76">
        <f t="shared" si="53"/>
        <v>17498.189999999999</v>
      </c>
      <c r="AF189" s="83">
        <f t="shared" si="42"/>
        <v>402733.85365106631</v>
      </c>
      <c r="AG189" s="76">
        <f t="shared" si="54"/>
        <v>33561.15</v>
      </c>
      <c r="AH189" s="83">
        <f t="shared" si="43"/>
        <v>7342.8447912237962</v>
      </c>
      <c r="AI189" s="76">
        <f t="shared" si="47"/>
        <v>611.9</v>
      </c>
      <c r="AJ189" s="83">
        <f t="shared" si="44"/>
        <v>4145.8296169313098</v>
      </c>
      <c r="AK189" s="76">
        <f t="shared" si="48"/>
        <v>345.49</v>
      </c>
      <c r="AM189" s="83">
        <f t="shared" si="55"/>
        <v>3034831.391920113</v>
      </c>
      <c r="AN189" s="83">
        <f t="shared" si="49"/>
        <v>252902.62</v>
      </c>
    </row>
    <row r="190" spans="1:40" x14ac:dyDescent="0.25">
      <c r="A190" s="82">
        <v>62008</v>
      </c>
      <c r="B190" s="82" t="s">
        <v>192</v>
      </c>
      <c r="C190" s="82" t="s">
        <v>191</v>
      </c>
      <c r="D190" s="83">
        <f>'landesw Umlage § 2 PLAN'!F190*'Umlage Gesamt § 2_mtlAuft PLAN'!$D$1</f>
        <v>180.17477334304212</v>
      </c>
      <c r="E190" s="83">
        <f>'landesw Umlage § 2 PLAN'!G190*'Umlage Gesamt § 2_mtlAuft PLAN'!$E$1</f>
        <v>13846.760649169864</v>
      </c>
      <c r="F190" s="83">
        <f>'landesw Umlage § 2 PLAN'!H190*'Umlage Gesamt § 2_mtlAuft PLAN'!$F$1</f>
        <v>662.24105457718133</v>
      </c>
      <c r="G190" s="83">
        <f>'landesw Umlage § 2 PLAN'!I190*'Umlage Gesamt § 2_mtlAuft PLAN'!$G$1</f>
        <v>20309.784888432077</v>
      </c>
      <c r="H190" s="83">
        <f>'landesw Umlage § 2 PLAN'!J190*'Umlage Gesamt § 2_mtlAuft PLAN'!$H$1</f>
        <v>3453.2188115857521</v>
      </c>
      <c r="I190" s="83">
        <f>'landesw Umlage § 2 PLAN'!K190*'Umlage Gesamt § 2_mtlAuft PLAN'!$I$1</f>
        <v>5714.407674454621</v>
      </c>
      <c r="J190" s="83">
        <f>'landesw Umlage § 2 PLAN'!L190*'Umlage Gesamt § 2_mtlAuft PLAN'!$J$1</f>
        <v>98.81902757378127</v>
      </c>
      <c r="K190" s="83">
        <f>'landesw Umlage § 2 PLAN'!M190*'Umlage Gesamt § 2_mtlAuft PLAN'!$K$1</f>
        <v>63.201200830655168</v>
      </c>
      <c r="M190" s="83">
        <f>'bezirksw Umlage § 2 PLAN'!F190*'Umlage Gesamt § 2_mtlAuft PLAN'!$M$1</f>
        <v>1050.7974562835902</v>
      </c>
      <c r="N190" s="83">
        <f>'bezirksw Umlage § 2 PLAN'!G190*'Umlage Gesamt § 2_mtlAuft PLAN'!$N$1</f>
        <v>155496.1708447588</v>
      </c>
      <c r="O190" s="83">
        <f>'bezirksw Umlage § 2 PLAN'!H190*'Umlage Gesamt § 2_mtlAuft PLAN'!$O$1</f>
        <v>4170.3191959479527</v>
      </c>
      <c r="P190" s="83">
        <f>'bezirksw Umlage § 2 PLAN'!I190*'Umlage Gesamt § 2_mtlAuft PLAN'!$P$1</f>
        <v>162128.45538749959</v>
      </c>
      <c r="Q190" s="83">
        <f>'bezirksw Umlage § 2 PLAN'!J190*'Umlage Gesamt § 2_mtlAuft PLAN'!$Q$1</f>
        <v>27716.882878609707</v>
      </c>
      <c r="R190" s="83">
        <f>'bezirksw Umlage § 2 PLAN'!K190*'Umlage Gesamt § 2_mtlAuft PLAN'!$R$1</f>
        <v>54069.19226834779</v>
      </c>
      <c r="S190" s="83">
        <f>'bezirksw Umlage § 2 PLAN'!L190*'Umlage Gesamt § 2_mtlAuft PLAN'!$S$1</f>
        <v>991.18542936703795</v>
      </c>
      <c r="T190" s="83">
        <f>'bezirksw Umlage § 2 PLAN'!M190*'Umlage Gesamt § 2_mtlAuft PLAN'!$T$1</f>
        <v>552.22414025424359</v>
      </c>
      <c r="V190" s="83">
        <f t="shared" si="45"/>
        <v>1230.9722296266323</v>
      </c>
      <c r="W190" s="76">
        <f t="shared" si="46"/>
        <v>102.58</v>
      </c>
      <c r="X190" s="83">
        <f t="shared" si="38"/>
        <v>169342.93149392866</v>
      </c>
      <c r="Y190" s="76">
        <f t="shared" si="50"/>
        <v>14111.91</v>
      </c>
      <c r="Z190" s="83">
        <f t="shared" si="39"/>
        <v>4832.5602505251336</v>
      </c>
      <c r="AA190" s="76">
        <f t="shared" si="51"/>
        <v>402.71</v>
      </c>
      <c r="AB190" s="83">
        <f t="shared" si="40"/>
        <v>182438.24027593166</v>
      </c>
      <c r="AC190" s="76">
        <f t="shared" si="52"/>
        <v>15203.19</v>
      </c>
      <c r="AD190" s="83">
        <f t="shared" si="41"/>
        <v>31170.101690195461</v>
      </c>
      <c r="AE190" s="76">
        <f t="shared" si="53"/>
        <v>2597.5100000000002</v>
      </c>
      <c r="AF190" s="83">
        <f t="shared" si="42"/>
        <v>59783.599942802408</v>
      </c>
      <c r="AG190" s="76">
        <f t="shared" si="54"/>
        <v>4981.97</v>
      </c>
      <c r="AH190" s="83">
        <f t="shared" si="43"/>
        <v>1090.0044569408192</v>
      </c>
      <c r="AI190" s="76">
        <f t="shared" si="47"/>
        <v>90.83</v>
      </c>
      <c r="AJ190" s="83">
        <f t="shared" si="44"/>
        <v>615.42534108489872</v>
      </c>
      <c r="AK190" s="76">
        <f t="shared" si="48"/>
        <v>51.29</v>
      </c>
      <c r="AM190" s="83">
        <f t="shared" si="55"/>
        <v>450503.83568103559</v>
      </c>
      <c r="AN190" s="83">
        <f t="shared" si="49"/>
        <v>37541.99</v>
      </c>
    </row>
    <row r="191" spans="1:40" x14ac:dyDescent="0.25">
      <c r="A191" s="82">
        <v>62010</v>
      </c>
      <c r="B191" s="82" t="s">
        <v>193</v>
      </c>
      <c r="C191" s="82" t="s">
        <v>191</v>
      </c>
      <c r="D191" s="83">
        <f>'landesw Umlage § 2 PLAN'!F191*'Umlage Gesamt § 2_mtlAuft PLAN'!$D$1</f>
        <v>68.415965257297529</v>
      </c>
      <c r="E191" s="83">
        <f>'landesw Umlage § 2 PLAN'!G191*'Umlage Gesamt § 2_mtlAuft PLAN'!$E$1</f>
        <v>5257.8919785626231</v>
      </c>
      <c r="F191" s="83">
        <f>'landesw Umlage § 2 PLAN'!H191*'Umlage Gesamt § 2_mtlAuft PLAN'!$F$1</f>
        <v>251.46617443300465</v>
      </c>
      <c r="G191" s="83">
        <f>'landesw Umlage § 2 PLAN'!I191*'Umlage Gesamt § 2_mtlAuft PLAN'!$G$1</f>
        <v>7712.0315542986891</v>
      </c>
      <c r="H191" s="83">
        <f>'landesw Umlage § 2 PLAN'!J191*'Umlage Gesamt § 2_mtlAuft PLAN'!$H$1</f>
        <v>1311.2562533350933</v>
      </c>
      <c r="I191" s="83">
        <f>'landesw Umlage § 2 PLAN'!K191*'Umlage Gesamt § 2_mtlAuft PLAN'!$I$1</f>
        <v>2169.8748924032957</v>
      </c>
      <c r="J191" s="83">
        <f>'landesw Umlage § 2 PLAN'!L191*'Umlage Gesamt § 2_mtlAuft PLAN'!$J$1</f>
        <v>37.523561327731393</v>
      </c>
      <c r="K191" s="83">
        <f>'landesw Umlage § 2 PLAN'!M191*'Umlage Gesamt § 2_mtlAuft PLAN'!$K$1</f>
        <v>23.998760092884933</v>
      </c>
      <c r="M191" s="83">
        <f>'bezirksw Umlage § 2 PLAN'!F191*'Umlage Gesamt § 2_mtlAuft PLAN'!$M$1</f>
        <v>399.00881198655878</v>
      </c>
      <c r="N191" s="83">
        <f>'bezirksw Umlage § 2 PLAN'!G191*'Umlage Gesamt § 2_mtlAuft PLAN'!$N$1</f>
        <v>59045.006272342551</v>
      </c>
      <c r="O191" s="83">
        <f>'bezirksw Umlage § 2 PLAN'!H191*'Umlage Gesamt § 2_mtlAuft PLAN'!$O$1</f>
        <v>1583.5536125725575</v>
      </c>
      <c r="P191" s="83">
        <f>'bezirksw Umlage § 2 PLAN'!I191*'Umlage Gesamt § 2_mtlAuft PLAN'!$P$1</f>
        <v>61563.417370819378</v>
      </c>
      <c r="Q191" s="83">
        <f>'bezirksw Umlage § 2 PLAN'!J191*'Umlage Gesamt § 2_mtlAuft PLAN'!$Q$1</f>
        <v>10524.654816427306</v>
      </c>
      <c r="R191" s="83">
        <f>'bezirksw Umlage § 2 PLAN'!K191*'Umlage Gesamt § 2_mtlAuft PLAN'!$R$1</f>
        <v>20531.153785210387</v>
      </c>
      <c r="S191" s="83">
        <f>'bezirksw Umlage § 2 PLAN'!L191*'Umlage Gesamt § 2_mtlAuft PLAN'!$S$1</f>
        <v>376.37293301878077</v>
      </c>
      <c r="T191" s="83">
        <f>'bezirksw Umlage § 2 PLAN'!M191*'Umlage Gesamt § 2_mtlAuft PLAN'!$T$1</f>
        <v>209.69055152877945</v>
      </c>
      <c r="V191" s="83">
        <f t="shared" si="45"/>
        <v>467.42477724385628</v>
      </c>
      <c r="W191" s="76">
        <f t="shared" si="46"/>
        <v>38.950000000000003</v>
      </c>
      <c r="X191" s="83">
        <f t="shared" si="38"/>
        <v>64302.898250905171</v>
      </c>
      <c r="Y191" s="76">
        <f t="shared" si="50"/>
        <v>5358.57</v>
      </c>
      <c r="Z191" s="83">
        <f t="shared" si="39"/>
        <v>1835.0197870055622</v>
      </c>
      <c r="AA191" s="76">
        <f t="shared" si="51"/>
        <v>152.91999999999999</v>
      </c>
      <c r="AB191" s="83">
        <f t="shared" si="40"/>
        <v>69275.448925118064</v>
      </c>
      <c r="AC191" s="76">
        <f t="shared" si="52"/>
        <v>5772.95</v>
      </c>
      <c r="AD191" s="83">
        <f t="shared" si="41"/>
        <v>11835.9110697624</v>
      </c>
      <c r="AE191" s="76">
        <f t="shared" si="53"/>
        <v>986.33</v>
      </c>
      <c r="AF191" s="83">
        <f t="shared" si="42"/>
        <v>22701.028677613682</v>
      </c>
      <c r="AG191" s="76">
        <f t="shared" si="54"/>
        <v>1891.75</v>
      </c>
      <c r="AH191" s="83">
        <f t="shared" si="43"/>
        <v>413.89649434651216</v>
      </c>
      <c r="AI191" s="76">
        <f t="shared" si="47"/>
        <v>34.49</v>
      </c>
      <c r="AJ191" s="83">
        <f t="shared" si="44"/>
        <v>233.68931162166439</v>
      </c>
      <c r="AK191" s="76">
        <f t="shared" si="48"/>
        <v>19.47</v>
      </c>
      <c r="AM191" s="83">
        <f t="shared" si="55"/>
        <v>171065.31729361691</v>
      </c>
      <c r="AN191" s="83">
        <f t="shared" si="49"/>
        <v>14255.44</v>
      </c>
    </row>
    <row r="192" spans="1:40" x14ac:dyDescent="0.25">
      <c r="A192" s="82">
        <v>62014</v>
      </c>
      <c r="B192" s="82" t="s">
        <v>194</v>
      </c>
      <c r="C192" s="82" t="s">
        <v>191</v>
      </c>
      <c r="D192" s="83">
        <f>'landesw Umlage § 2 PLAN'!F192*'Umlage Gesamt § 2_mtlAuft PLAN'!$D$1</f>
        <v>293.42980085906572</v>
      </c>
      <c r="E192" s="83">
        <f>'landesw Umlage § 2 PLAN'!G192*'Umlage Gesamt § 2_mtlAuft PLAN'!$E$1</f>
        <v>22550.616517736638</v>
      </c>
      <c r="F192" s="83">
        <f>'landesw Umlage § 2 PLAN'!H192*'Umlage Gesamt § 2_mtlAuft PLAN'!$F$1</f>
        <v>1078.5153612781505</v>
      </c>
      <c r="G192" s="83">
        <f>'landesw Umlage § 2 PLAN'!I192*'Umlage Gesamt § 2_mtlAuft PLAN'!$G$1</f>
        <v>33076.196099642417</v>
      </c>
      <c r="H192" s="83">
        <f>'landesw Umlage § 2 PLAN'!J192*'Umlage Gesamt § 2_mtlAuft PLAN'!$H$1</f>
        <v>5623.8578209679035</v>
      </c>
      <c r="I192" s="83">
        <f>'landesw Umlage § 2 PLAN'!K192*'Umlage Gesamt § 2_mtlAuft PLAN'!$I$1</f>
        <v>9306.3944237645901</v>
      </c>
      <c r="J192" s="83">
        <f>'landesw Umlage § 2 PLAN'!L192*'Umlage Gesamt § 2_mtlAuft PLAN'!$J$1</f>
        <v>160.93511341265094</v>
      </c>
      <c r="K192" s="83">
        <f>'landesw Umlage § 2 PLAN'!M192*'Umlage Gesamt § 2_mtlAuft PLAN'!$K$1</f>
        <v>102.92848121686913</v>
      </c>
      <c r="M192" s="83">
        <f>'bezirksw Umlage § 2 PLAN'!F192*'Umlage Gesamt § 2_mtlAuft PLAN'!$M$1</f>
        <v>1711.3122032541955</v>
      </c>
      <c r="N192" s="83">
        <f>'bezirksw Umlage § 2 PLAN'!G192*'Umlage Gesamt § 2_mtlAuft PLAN'!$N$1</f>
        <v>253238.61714233062</v>
      </c>
      <c r="O192" s="83">
        <f>'bezirksw Umlage § 2 PLAN'!H192*'Umlage Gesamt § 2_mtlAuft PLAN'!$O$1</f>
        <v>6791.7162235353662</v>
      </c>
      <c r="P192" s="83">
        <f>'bezirksw Umlage § 2 PLAN'!I192*'Umlage Gesamt § 2_mtlAuft PLAN'!$P$1</f>
        <v>264039.85139121074</v>
      </c>
      <c r="Q192" s="83">
        <f>'bezirksw Umlage § 2 PLAN'!J192*'Umlage Gesamt § 2_mtlAuft PLAN'!$Q$1</f>
        <v>45139.279337512031</v>
      </c>
      <c r="R192" s="83">
        <f>'bezirksw Umlage § 2 PLAN'!K192*'Umlage Gesamt § 2_mtlAuft PLAN'!$R$1</f>
        <v>88056.235762288605</v>
      </c>
      <c r="S192" s="83">
        <f>'bezirksw Umlage § 2 PLAN'!L192*'Umlage Gesamt § 2_mtlAuft PLAN'!$S$1</f>
        <v>1614.2289941990323</v>
      </c>
      <c r="T192" s="83">
        <f>'bezirksw Umlage § 2 PLAN'!M192*'Umlage Gesamt § 2_mtlAuft PLAN'!$T$1</f>
        <v>899.34354570192113</v>
      </c>
      <c r="V192" s="83">
        <f t="shared" si="45"/>
        <v>2004.7420041132614</v>
      </c>
      <c r="W192" s="76">
        <f t="shared" si="46"/>
        <v>167.06</v>
      </c>
      <c r="X192" s="83">
        <f t="shared" si="38"/>
        <v>275789.23366006726</v>
      </c>
      <c r="Y192" s="76">
        <f t="shared" si="50"/>
        <v>22982.44</v>
      </c>
      <c r="Z192" s="83">
        <f t="shared" si="39"/>
        <v>7870.2315848135167</v>
      </c>
      <c r="AA192" s="76">
        <f t="shared" si="51"/>
        <v>655.85</v>
      </c>
      <c r="AB192" s="83">
        <f t="shared" si="40"/>
        <v>297116.04749085318</v>
      </c>
      <c r="AC192" s="76">
        <f t="shared" si="52"/>
        <v>24759.67</v>
      </c>
      <c r="AD192" s="83">
        <f t="shared" si="41"/>
        <v>50763.137158479934</v>
      </c>
      <c r="AE192" s="76">
        <f t="shared" si="53"/>
        <v>4230.26</v>
      </c>
      <c r="AF192" s="83">
        <f t="shared" si="42"/>
        <v>97362.630186053197</v>
      </c>
      <c r="AG192" s="76">
        <f t="shared" si="54"/>
        <v>8113.55</v>
      </c>
      <c r="AH192" s="83">
        <f t="shared" si="43"/>
        <v>1775.1641076116832</v>
      </c>
      <c r="AI192" s="76">
        <f t="shared" si="47"/>
        <v>147.93</v>
      </c>
      <c r="AJ192" s="83">
        <f t="shared" si="44"/>
        <v>1002.2720269187903</v>
      </c>
      <c r="AK192" s="76">
        <f t="shared" si="48"/>
        <v>83.52</v>
      </c>
      <c r="AM192" s="83">
        <f t="shared" si="55"/>
        <v>733683.45821891085</v>
      </c>
      <c r="AN192" s="83">
        <f t="shared" si="49"/>
        <v>61140.29</v>
      </c>
    </row>
    <row r="193" spans="1:40" x14ac:dyDescent="0.25">
      <c r="A193" s="82">
        <v>62021</v>
      </c>
      <c r="B193" s="82" t="s">
        <v>195</v>
      </c>
      <c r="C193" s="82" t="s">
        <v>191</v>
      </c>
      <c r="D193" s="83">
        <f>'landesw Umlage § 2 PLAN'!F193*'Umlage Gesamt § 2_mtlAuft PLAN'!$D$1</f>
        <v>58.189882107795142</v>
      </c>
      <c r="E193" s="83">
        <f>'landesw Umlage § 2 PLAN'!G193*'Umlage Gesamt § 2_mtlAuft PLAN'!$E$1</f>
        <v>4471.9987976117354</v>
      </c>
      <c r="F193" s="83">
        <f>'landesw Umlage § 2 PLAN'!H193*'Umlage Gesamt § 2_mtlAuft PLAN'!$F$1</f>
        <v>213.87971344589042</v>
      </c>
      <c r="G193" s="83">
        <f>'landesw Umlage § 2 PLAN'!I193*'Umlage Gesamt § 2_mtlAuft PLAN'!$G$1</f>
        <v>6559.3199667437275</v>
      </c>
      <c r="H193" s="83">
        <f>'landesw Umlage § 2 PLAN'!J193*'Umlage Gesamt § 2_mtlAuft PLAN'!$H$1</f>
        <v>1115.2637620140802</v>
      </c>
      <c r="I193" s="83">
        <f>'landesw Umlage § 2 PLAN'!K193*'Umlage Gesamt § 2_mtlAuft PLAN'!$I$1</f>
        <v>1845.5453153771666</v>
      </c>
      <c r="J193" s="83">
        <f>'landesw Umlage § 2 PLAN'!L193*'Umlage Gesamt § 2_mtlAuft PLAN'!$J$1</f>
        <v>31.914942684995747</v>
      </c>
      <c r="K193" s="83">
        <f>'landesw Umlage § 2 PLAN'!M193*'Umlage Gesamt § 2_mtlAuft PLAN'!$K$1</f>
        <v>20.411683373703159</v>
      </c>
      <c r="M193" s="83">
        <f>'bezirksw Umlage § 2 PLAN'!F193*'Umlage Gesamt § 2_mtlAuft PLAN'!$M$1</f>
        <v>339.36926333130549</v>
      </c>
      <c r="N193" s="83">
        <f>'bezirksw Umlage § 2 PLAN'!G193*'Umlage Gesamt § 2_mtlAuft PLAN'!$N$1</f>
        <v>50219.593352520285</v>
      </c>
      <c r="O193" s="83">
        <f>'bezirksw Umlage § 2 PLAN'!H193*'Umlage Gesamt § 2_mtlAuft PLAN'!$O$1</f>
        <v>1346.8610386541534</v>
      </c>
      <c r="P193" s="83">
        <f>'bezirksw Umlage § 2 PLAN'!I193*'Umlage Gesamt § 2_mtlAuft PLAN'!$P$1</f>
        <v>52361.579427966295</v>
      </c>
      <c r="Q193" s="83">
        <f>'bezirksw Umlage § 2 PLAN'!J193*'Umlage Gesamt § 2_mtlAuft PLAN'!$Q$1</f>
        <v>8951.5425338213608</v>
      </c>
      <c r="R193" s="83">
        <f>'bezirksw Umlage § 2 PLAN'!K193*'Umlage Gesamt § 2_mtlAuft PLAN'!$R$1</f>
        <v>17462.377586947401</v>
      </c>
      <c r="S193" s="83">
        <f>'bezirksw Umlage § 2 PLAN'!L193*'Umlage Gesamt § 2_mtlAuft PLAN'!$S$1</f>
        <v>320.11675226042172</v>
      </c>
      <c r="T193" s="83">
        <f>'bezirksw Umlage § 2 PLAN'!M193*'Umlage Gesamt § 2_mtlAuft PLAN'!$T$1</f>
        <v>178.34826164755043</v>
      </c>
      <c r="V193" s="83">
        <f t="shared" si="45"/>
        <v>397.55914543910063</v>
      </c>
      <c r="W193" s="76">
        <f t="shared" si="46"/>
        <v>33.130000000000003</v>
      </c>
      <c r="X193" s="83">
        <f t="shared" si="38"/>
        <v>54691.592150132019</v>
      </c>
      <c r="Y193" s="76">
        <f t="shared" si="50"/>
        <v>4557.63</v>
      </c>
      <c r="Z193" s="83">
        <f t="shared" si="39"/>
        <v>1560.7407521000439</v>
      </c>
      <c r="AA193" s="76">
        <f t="shared" si="51"/>
        <v>130.06</v>
      </c>
      <c r="AB193" s="83">
        <f t="shared" si="40"/>
        <v>58920.899394710024</v>
      </c>
      <c r="AC193" s="76">
        <f t="shared" si="52"/>
        <v>4910.07</v>
      </c>
      <c r="AD193" s="83">
        <f t="shared" si="41"/>
        <v>10066.80629583544</v>
      </c>
      <c r="AE193" s="76">
        <f t="shared" si="53"/>
        <v>838.9</v>
      </c>
      <c r="AF193" s="83">
        <f t="shared" si="42"/>
        <v>19307.922902324568</v>
      </c>
      <c r="AG193" s="76">
        <f t="shared" si="54"/>
        <v>1608.99</v>
      </c>
      <c r="AH193" s="83">
        <f t="shared" si="43"/>
        <v>352.03169494541748</v>
      </c>
      <c r="AI193" s="76">
        <f t="shared" si="47"/>
        <v>29.34</v>
      </c>
      <c r="AJ193" s="83">
        <f t="shared" si="44"/>
        <v>198.7599450212536</v>
      </c>
      <c r="AK193" s="76">
        <f t="shared" si="48"/>
        <v>16.559999999999999</v>
      </c>
      <c r="AM193" s="83">
        <f t="shared" si="55"/>
        <v>145496.31228050785</v>
      </c>
      <c r="AN193" s="83">
        <f t="shared" si="49"/>
        <v>12124.69</v>
      </c>
    </row>
    <row r="194" spans="1:40" x14ac:dyDescent="0.25">
      <c r="A194" s="82">
        <v>62026</v>
      </c>
      <c r="B194" s="82" t="s">
        <v>196</v>
      </c>
      <c r="C194" s="82" t="s">
        <v>191</v>
      </c>
      <c r="D194" s="83">
        <f>'landesw Umlage § 2 PLAN'!F194*'Umlage Gesamt § 2_mtlAuft PLAN'!$D$1</f>
        <v>120.57497237284508</v>
      </c>
      <c r="E194" s="83">
        <f>'landesw Umlage § 2 PLAN'!G194*'Umlage Gesamt § 2_mtlAuft PLAN'!$E$1</f>
        <v>9266.4070099773999</v>
      </c>
      <c r="F194" s="83">
        <f>'landesw Umlage § 2 PLAN'!H194*'Umlage Gesamt § 2_mtlAuft PLAN'!$F$1</f>
        <v>443.17911646697797</v>
      </c>
      <c r="G194" s="83">
        <f>'landesw Umlage § 2 PLAN'!I194*'Umlage Gesamt § 2_mtlAuft PLAN'!$G$1</f>
        <v>13591.535076659455</v>
      </c>
      <c r="H194" s="83">
        <f>'landesw Umlage § 2 PLAN'!J194*'Umlage Gesamt § 2_mtlAuft PLAN'!$H$1</f>
        <v>2310.9326299059289</v>
      </c>
      <c r="I194" s="83">
        <f>'landesw Umlage § 2 PLAN'!K194*'Umlage Gesamt § 2_mtlAuft PLAN'!$I$1</f>
        <v>3824.1454932355978</v>
      </c>
      <c r="J194" s="83">
        <f>'landesw Umlage § 2 PLAN'!L194*'Umlage Gesamt § 2_mtlAuft PLAN'!$J$1</f>
        <v>66.130797883311018</v>
      </c>
      <c r="K194" s="83">
        <f>'landesw Umlage § 2 PLAN'!M194*'Umlage Gesamt § 2_mtlAuft PLAN'!$K$1</f>
        <v>42.294950079265149</v>
      </c>
      <c r="M194" s="83">
        <f>'bezirksw Umlage § 2 PLAN'!F194*'Umlage Gesamt § 2_mtlAuft PLAN'!$M$1</f>
        <v>703.20540389758514</v>
      </c>
      <c r="N194" s="83">
        <f>'bezirksw Umlage § 2 PLAN'!G194*'Umlage Gesamt § 2_mtlAuft PLAN'!$N$1</f>
        <v>104059.775715622</v>
      </c>
      <c r="O194" s="83">
        <f>'bezirksw Umlage § 2 PLAN'!H194*'Umlage Gesamt § 2_mtlAuft PLAN'!$O$1</f>
        <v>2790.8242231003096</v>
      </c>
      <c r="P194" s="83">
        <f>'bezirksw Umlage § 2 PLAN'!I194*'Umlage Gesamt § 2_mtlAuft PLAN'!$P$1</f>
        <v>108498.17466943813</v>
      </c>
      <c r="Q194" s="83">
        <f>'bezirksw Umlage § 2 PLAN'!J194*'Umlage Gesamt § 2_mtlAuft PLAN'!$Q$1</f>
        <v>18548.447850614746</v>
      </c>
      <c r="R194" s="83">
        <f>'bezirksw Umlage § 2 PLAN'!K194*'Umlage Gesamt § 2_mtlAuft PLAN'!$R$1</f>
        <v>36183.707868834383</v>
      </c>
      <c r="S194" s="83">
        <f>'bezirksw Umlage § 2 PLAN'!L194*'Umlage Gesamt § 2_mtlAuft PLAN'!$S$1</f>
        <v>663.31236912258032</v>
      </c>
      <c r="T194" s="83">
        <f>'bezirksw Umlage § 2 PLAN'!M194*'Umlage Gesamt § 2_mtlAuft PLAN'!$T$1</f>
        <v>369.55456759754475</v>
      </c>
      <c r="V194" s="83">
        <f t="shared" si="45"/>
        <v>823.78037627043022</v>
      </c>
      <c r="W194" s="76">
        <f t="shared" si="46"/>
        <v>68.650000000000006</v>
      </c>
      <c r="X194" s="83">
        <f t="shared" si="38"/>
        <v>113326.1827255994</v>
      </c>
      <c r="Y194" s="76">
        <f t="shared" si="50"/>
        <v>9443.85</v>
      </c>
      <c r="Z194" s="83">
        <f t="shared" si="39"/>
        <v>3234.0033395672876</v>
      </c>
      <c r="AA194" s="76">
        <f t="shared" si="51"/>
        <v>269.5</v>
      </c>
      <c r="AB194" s="83">
        <f t="shared" si="40"/>
        <v>122089.70974609758</v>
      </c>
      <c r="AC194" s="76">
        <f t="shared" si="52"/>
        <v>10174.14</v>
      </c>
      <c r="AD194" s="83">
        <f t="shared" si="41"/>
        <v>20859.380480520675</v>
      </c>
      <c r="AE194" s="76">
        <f t="shared" si="53"/>
        <v>1738.28</v>
      </c>
      <c r="AF194" s="83">
        <f t="shared" si="42"/>
        <v>40007.853362069982</v>
      </c>
      <c r="AG194" s="76">
        <f t="shared" si="54"/>
        <v>3333.99</v>
      </c>
      <c r="AH194" s="83">
        <f t="shared" si="43"/>
        <v>729.44316700589138</v>
      </c>
      <c r="AI194" s="76">
        <f t="shared" si="47"/>
        <v>60.79</v>
      </c>
      <c r="AJ194" s="83">
        <f t="shared" si="44"/>
        <v>411.84951767680991</v>
      </c>
      <c r="AK194" s="76">
        <f t="shared" si="48"/>
        <v>34.32</v>
      </c>
      <c r="AM194" s="83">
        <f t="shared" si="55"/>
        <v>301482.20271480805</v>
      </c>
      <c r="AN194" s="83">
        <f t="shared" si="49"/>
        <v>25123.52</v>
      </c>
    </row>
    <row r="195" spans="1:40" x14ac:dyDescent="0.25">
      <c r="A195" s="82">
        <v>62032</v>
      </c>
      <c r="B195" s="82" t="s">
        <v>197</v>
      </c>
      <c r="C195" s="82" t="s">
        <v>191</v>
      </c>
      <c r="D195" s="83">
        <f>'landesw Umlage § 2 PLAN'!F195*'Umlage Gesamt § 2_mtlAuft PLAN'!$D$1</f>
        <v>160.3941039599147</v>
      </c>
      <c r="E195" s="83">
        <f>'landesw Umlage § 2 PLAN'!G195*'Umlage Gesamt § 2_mtlAuft PLAN'!$E$1</f>
        <v>12326.580052594105</v>
      </c>
      <c r="F195" s="83">
        <f>'landesw Umlage § 2 PLAN'!H195*'Umlage Gesamt § 2_mtlAuft PLAN'!$F$1</f>
        <v>589.53625184886562</v>
      </c>
      <c r="G195" s="83">
        <f>'landesw Umlage § 2 PLAN'!I195*'Umlage Gesamt § 2_mtlAuft PLAN'!$G$1</f>
        <v>18080.05465113842</v>
      </c>
      <c r="H195" s="83">
        <f>'landesw Umlage § 2 PLAN'!J195*'Umlage Gesamt § 2_mtlAuft PLAN'!$H$1</f>
        <v>3074.1036982312235</v>
      </c>
      <c r="I195" s="83">
        <f>'landesw Umlage § 2 PLAN'!K195*'Umlage Gesamt § 2_mtlAuft PLAN'!$I$1</f>
        <v>5087.0456590542672</v>
      </c>
      <c r="J195" s="83">
        <f>'landesw Umlage § 2 PLAN'!L195*'Umlage Gesamt § 2_mtlAuft PLAN'!$J$1</f>
        <v>87.970080870918082</v>
      </c>
      <c r="K195" s="83">
        <f>'landesw Umlage § 2 PLAN'!M195*'Umlage Gesamt § 2_mtlAuft PLAN'!$K$1</f>
        <v>56.262593194015643</v>
      </c>
      <c r="M195" s="83">
        <f>'bezirksw Umlage § 2 PLAN'!F195*'Umlage Gesamt § 2_mtlAuft PLAN'!$M$1</f>
        <v>935.43459673497478</v>
      </c>
      <c r="N195" s="83">
        <f>'bezirksw Umlage § 2 PLAN'!G195*'Umlage Gesamt § 2_mtlAuft PLAN'!$N$1</f>
        <v>138424.86675067068</v>
      </c>
      <c r="O195" s="83">
        <f>'bezirksw Umlage § 2 PLAN'!H195*'Umlage Gesamt § 2_mtlAuft PLAN'!$O$1</f>
        <v>3712.4764929625744</v>
      </c>
      <c r="P195" s="83">
        <f>'bezirksw Umlage § 2 PLAN'!I195*'Umlage Gesamt § 2_mtlAuft PLAN'!$P$1</f>
        <v>144329.01923940302</v>
      </c>
      <c r="Q195" s="83">
        <f>'bezirksw Umlage § 2 PLAN'!J195*'Umlage Gesamt § 2_mtlAuft PLAN'!$Q$1</f>
        <v>24673.956910784058</v>
      </c>
      <c r="R195" s="83">
        <f>'bezirksw Umlage § 2 PLAN'!K195*'Umlage Gesamt § 2_mtlAuft PLAN'!$R$1</f>
        <v>48133.151410748796</v>
      </c>
      <c r="S195" s="83">
        <f>'bezirksw Umlage § 2 PLAN'!L195*'Umlage Gesamt § 2_mtlAuft PLAN'!$S$1</f>
        <v>882.36713637352716</v>
      </c>
      <c r="T195" s="83">
        <f>'bezirksw Umlage § 2 PLAN'!M195*'Umlage Gesamt § 2_mtlAuft PLAN'!$T$1</f>
        <v>491.59765553013892</v>
      </c>
      <c r="V195" s="83">
        <f t="shared" si="45"/>
        <v>1095.8287006948894</v>
      </c>
      <c r="W195" s="76">
        <f t="shared" si="46"/>
        <v>91.32</v>
      </c>
      <c r="X195" s="83">
        <f t="shared" ref="X195:X258" si="56">E195+N195</f>
        <v>150751.44680326479</v>
      </c>
      <c r="Y195" s="76">
        <f t="shared" si="50"/>
        <v>12562.62</v>
      </c>
      <c r="Z195" s="83">
        <f t="shared" ref="Z195:Z258" si="57">F195+O195</f>
        <v>4302.0127448114399</v>
      </c>
      <c r="AA195" s="76">
        <f t="shared" si="51"/>
        <v>358.5</v>
      </c>
      <c r="AB195" s="83">
        <f t="shared" ref="AB195:AB258" si="58">G195+P195</f>
        <v>162409.07389054145</v>
      </c>
      <c r="AC195" s="76">
        <f t="shared" si="52"/>
        <v>13534.09</v>
      </c>
      <c r="AD195" s="83">
        <f t="shared" ref="AD195:AD258" si="59">H195+Q195</f>
        <v>27748.06060901528</v>
      </c>
      <c r="AE195" s="76">
        <f t="shared" si="53"/>
        <v>2312.34</v>
      </c>
      <c r="AF195" s="83">
        <f t="shared" ref="AF195:AF258" si="60">I195+R195</f>
        <v>53220.197069803064</v>
      </c>
      <c r="AG195" s="76">
        <f t="shared" si="54"/>
        <v>4435.0200000000004</v>
      </c>
      <c r="AH195" s="83">
        <f t="shared" ref="AH195:AH258" si="61">J195+S195</f>
        <v>970.33721724444524</v>
      </c>
      <c r="AI195" s="76">
        <f t="shared" si="47"/>
        <v>80.86</v>
      </c>
      <c r="AJ195" s="83">
        <f t="shared" ref="AJ195:AJ258" si="62">K195+T195</f>
        <v>547.86024872415453</v>
      </c>
      <c r="AK195" s="76">
        <f t="shared" si="48"/>
        <v>45.66</v>
      </c>
      <c r="AM195" s="83">
        <f t="shared" si="55"/>
        <v>401044.81728409952</v>
      </c>
      <c r="AN195" s="83">
        <f t="shared" si="49"/>
        <v>33420.400000000001</v>
      </c>
    </row>
    <row r="196" spans="1:40" x14ac:dyDescent="0.25">
      <c r="A196" s="82">
        <v>62034</v>
      </c>
      <c r="B196" s="82" t="s">
        <v>198</v>
      </c>
      <c r="C196" s="82" t="s">
        <v>191</v>
      </c>
      <c r="D196" s="83">
        <f>'landesw Umlage § 2 PLAN'!F196*'Umlage Gesamt § 2_mtlAuft PLAN'!$D$1</f>
        <v>170.08152431306274</v>
      </c>
      <c r="E196" s="83">
        <f>'landesw Umlage § 2 PLAN'!G196*'Umlage Gesamt § 2_mtlAuft PLAN'!$E$1</f>
        <v>13071.076013094324</v>
      </c>
      <c r="F196" s="83">
        <f>'landesw Umlage § 2 PLAN'!H196*'Umlage Gesamt § 2_mtlAuft PLAN'!$F$1</f>
        <v>625.14283179214465</v>
      </c>
      <c r="G196" s="83">
        <f>'landesw Umlage § 2 PLAN'!I196*'Umlage Gesamt § 2_mtlAuft PLAN'!$G$1</f>
        <v>19172.046719981798</v>
      </c>
      <c r="H196" s="83">
        <f>'landesw Umlage § 2 PLAN'!J196*'Umlage Gesamt § 2_mtlAuft PLAN'!$H$1</f>
        <v>3259.7722109676729</v>
      </c>
      <c r="I196" s="83">
        <f>'landesw Umlage § 2 PLAN'!K196*'Umlage Gesamt § 2_mtlAuft PLAN'!$I$1</f>
        <v>5394.2910529824112</v>
      </c>
      <c r="J196" s="83">
        <f>'landesw Umlage § 2 PLAN'!L196*'Umlage Gesamt § 2_mtlAuft PLAN'!$J$1</f>
        <v>93.283263406044128</v>
      </c>
      <c r="K196" s="83">
        <f>'landesw Umlage § 2 PLAN'!M196*'Umlage Gesamt § 2_mtlAuft PLAN'!$K$1</f>
        <v>59.660719290750528</v>
      </c>
      <c r="M196" s="83">
        <f>'bezirksw Umlage § 2 PLAN'!F196*'Umlage Gesamt § 2_mtlAuft PLAN'!$M$1</f>
        <v>991.93260961526096</v>
      </c>
      <c r="N196" s="83">
        <f>'bezirksw Umlage § 2 PLAN'!G196*'Umlage Gesamt § 2_mtlAuft PLAN'!$N$1</f>
        <v>146785.39770807663</v>
      </c>
      <c r="O196" s="83">
        <f>'bezirksw Umlage § 2 PLAN'!H196*'Umlage Gesamt § 2_mtlAuft PLAN'!$O$1</f>
        <v>3936.7011960570067</v>
      </c>
      <c r="P196" s="83">
        <f>'bezirksw Umlage § 2 PLAN'!I196*'Umlage Gesamt § 2_mtlAuft PLAN'!$P$1</f>
        <v>153046.14688942631</v>
      </c>
      <c r="Q196" s="83">
        <f>'bezirksw Umlage § 2 PLAN'!J196*'Umlage Gesamt § 2_mtlAuft PLAN'!$Q$1</f>
        <v>26164.204909114247</v>
      </c>
      <c r="R196" s="83">
        <f>'bezirksw Umlage § 2 PLAN'!K196*'Umlage Gesamt § 2_mtlAuft PLAN'!$R$1</f>
        <v>51040.278662472316</v>
      </c>
      <c r="S196" s="83">
        <f>'bezirksw Umlage § 2 PLAN'!L196*'Umlage Gesamt § 2_mtlAuft PLAN'!$S$1</f>
        <v>935.66000154013022</v>
      </c>
      <c r="T196" s="83">
        <f>'bezirksw Umlage § 2 PLAN'!M196*'Umlage Gesamt § 2_mtlAuft PLAN'!$T$1</f>
        <v>521.28897844143944</v>
      </c>
      <c r="V196" s="83">
        <f t="shared" ref="V196:V259" si="63">D196+M196</f>
        <v>1162.0141339283236</v>
      </c>
      <c r="W196" s="76">
        <f t="shared" ref="W196:W259" si="64">ROUND(V196/12,2)</f>
        <v>96.83</v>
      </c>
      <c r="X196" s="83">
        <f t="shared" si="56"/>
        <v>159856.47372117097</v>
      </c>
      <c r="Y196" s="76">
        <f t="shared" si="50"/>
        <v>13321.37</v>
      </c>
      <c r="Z196" s="83">
        <f t="shared" si="57"/>
        <v>4561.8440278491516</v>
      </c>
      <c r="AA196" s="76">
        <f t="shared" si="51"/>
        <v>380.15</v>
      </c>
      <c r="AB196" s="83">
        <f t="shared" si="58"/>
        <v>172218.1936094081</v>
      </c>
      <c r="AC196" s="76">
        <f t="shared" si="52"/>
        <v>14351.52</v>
      </c>
      <c r="AD196" s="83">
        <f t="shared" si="59"/>
        <v>29423.97712008192</v>
      </c>
      <c r="AE196" s="76">
        <f t="shared" si="53"/>
        <v>2452</v>
      </c>
      <c r="AF196" s="83">
        <f t="shared" si="60"/>
        <v>56434.569715454723</v>
      </c>
      <c r="AG196" s="76">
        <f t="shared" si="54"/>
        <v>4702.88</v>
      </c>
      <c r="AH196" s="83">
        <f t="shared" si="61"/>
        <v>1028.9432649461744</v>
      </c>
      <c r="AI196" s="76">
        <f t="shared" ref="AI196:AI259" si="65">ROUND(AH196/12,2)</f>
        <v>85.75</v>
      </c>
      <c r="AJ196" s="83">
        <f t="shared" si="62"/>
        <v>580.94969773218997</v>
      </c>
      <c r="AK196" s="76">
        <f t="shared" ref="AK196:AK259" si="66">ROUND(AJ196/12,2)</f>
        <v>48.41</v>
      </c>
      <c r="AM196" s="83">
        <f t="shared" si="55"/>
        <v>425266.96529057145</v>
      </c>
      <c r="AN196" s="83">
        <f t="shared" ref="AN196:AN259" si="67">ROUND(AM196/12,2)</f>
        <v>35438.910000000003</v>
      </c>
    </row>
    <row r="197" spans="1:40" x14ac:dyDescent="0.25">
      <c r="A197" s="82">
        <v>62036</v>
      </c>
      <c r="B197" s="82" t="s">
        <v>199</v>
      </c>
      <c r="C197" s="82" t="s">
        <v>191</v>
      </c>
      <c r="D197" s="83">
        <f>'landesw Umlage § 2 PLAN'!F197*'Umlage Gesamt § 2_mtlAuft PLAN'!$D$1</f>
        <v>188.35527429453242</v>
      </c>
      <c r="E197" s="83">
        <f>'landesw Umlage § 2 PLAN'!G197*'Umlage Gesamt § 2_mtlAuft PLAN'!$E$1</f>
        <v>14475.447099353021</v>
      </c>
      <c r="F197" s="83">
        <f>'landesw Umlage § 2 PLAN'!H197*'Umlage Gesamt § 2_mtlAuft PLAN'!$F$1</f>
        <v>692.30887970367678</v>
      </c>
      <c r="G197" s="83">
        <f>'landesw Umlage § 2 PLAN'!I197*'Umlage Gesamt § 2_mtlAuft PLAN'!$G$1</f>
        <v>21231.912950655595</v>
      </c>
      <c r="H197" s="83">
        <f>'landesw Umlage § 2 PLAN'!J197*'Umlage Gesamt § 2_mtlAuft PLAN'!$H$1</f>
        <v>3610.0057981862396</v>
      </c>
      <c r="I197" s="83">
        <f>'landesw Umlage § 2 PLAN'!K197*'Umlage Gesamt § 2_mtlAuft PLAN'!$I$1</f>
        <v>5973.8597417486171</v>
      </c>
      <c r="J197" s="83">
        <f>'landesw Umlage § 2 PLAN'!L197*'Umlage Gesamt § 2_mtlAuft PLAN'!$J$1</f>
        <v>103.30572198772975</v>
      </c>
      <c r="K197" s="83">
        <f>'landesw Umlage § 2 PLAN'!M197*'Umlage Gesamt § 2_mtlAuft PLAN'!$K$1</f>
        <v>66.070733973045378</v>
      </c>
      <c r="M197" s="83">
        <f>'bezirksw Umlage § 2 PLAN'!F197*'Umlage Gesamt § 2_mtlAuft PLAN'!$M$1</f>
        <v>1098.5069631776832</v>
      </c>
      <c r="N197" s="83">
        <f>'bezirksw Umlage § 2 PLAN'!G197*'Umlage Gesamt § 2_mtlAuft PLAN'!$N$1</f>
        <v>162556.18568449869</v>
      </c>
      <c r="O197" s="83">
        <f>'bezirksw Umlage § 2 PLAN'!H197*'Umlage Gesamt § 2_mtlAuft PLAN'!$O$1</f>
        <v>4359.6647936555573</v>
      </c>
      <c r="P197" s="83">
        <f>'bezirksw Umlage § 2 PLAN'!I197*'Umlage Gesamt § 2_mtlAuft PLAN'!$P$1</f>
        <v>169489.59678899817</v>
      </c>
      <c r="Q197" s="83">
        <f>'bezirksw Umlage § 2 PLAN'!J197*'Umlage Gesamt § 2_mtlAuft PLAN'!$Q$1</f>
        <v>28975.316468139557</v>
      </c>
      <c r="R197" s="83">
        <f>'bezirksw Umlage § 2 PLAN'!K197*'Umlage Gesamt § 2_mtlAuft PLAN'!$R$1</f>
        <v>56524.103522518722</v>
      </c>
      <c r="S197" s="83">
        <f>'bezirksw Umlage § 2 PLAN'!L197*'Umlage Gesamt § 2_mtlAuft PLAN'!$S$1</f>
        <v>1036.1883628942662</v>
      </c>
      <c r="T197" s="83">
        <f>'bezirksw Umlage § 2 PLAN'!M197*'Umlage Gesamt § 2_mtlAuft PLAN'!$T$1</f>
        <v>577.29685171637914</v>
      </c>
      <c r="V197" s="83">
        <f t="shared" si="63"/>
        <v>1286.8622374722156</v>
      </c>
      <c r="W197" s="76">
        <f t="shared" si="64"/>
        <v>107.24</v>
      </c>
      <c r="X197" s="83">
        <f t="shared" si="56"/>
        <v>177031.6327838517</v>
      </c>
      <c r="Y197" s="76">
        <f t="shared" ref="Y197:Y260" si="68">ROUND(X197/12,2)</f>
        <v>14752.64</v>
      </c>
      <c r="Z197" s="83">
        <f t="shared" si="57"/>
        <v>5051.9736733592345</v>
      </c>
      <c r="AA197" s="76">
        <f t="shared" ref="AA197:AA260" si="69">ROUND(Z197/12,2)</f>
        <v>421</v>
      </c>
      <c r="AB197" s="83">
        <f t="shared" si="58"/>
        <v>190721.50973965376</v>
      </c>
      <c r="AC197" s="76">
        <f t="shared" ref="AC197:AC260" si="70">ROUND(AB197/12,2)</f>
        <v>15893.46</v>
      </c>
      <c r="AD197" s="83">
        <f t="shared" si="59"/>
        <v>32585.322266325798</v>
      </c>
      <c r="AE197" s="76">
        <f t="shared" ref="AE197:AE260" si="71">ROUND(AD197/12,2)</f>
        <v>2715.44</v>
      </c>
      <c r="AF197" s="83">
        <f t="shared" si="60"/>
        <v>62497.963264267339</v>
      </c>
      <c r="AG197" s="76">
        <f t="shared" ref="AG197:AG260" si="72">ROUND(AF197/12,2)</f>
        <v>5208.16</v>
      </c>
      <c r="AH197" s="83">
        <f t="shared" si="61"/>
        <v>1139.4940848819961</v>
      </c>
      <c r="AI197" s="76">
        <f t="shared" si="65"/>
        <v>94.96</v>
      </c>
      <c r="AJ197" s="83">
        <f t="shared" si="62"/>
        <v>643.36758568942446</v>
      </c>
      <c r="AK197" s="76">
        <f t="shared" si="66"/>
        <v>53.61</v>
      </c>
      <c r="AM197" s="83">
        <f t="shared" ref="AM197:AM260" si="73">SUM(V197+X197+Z197+AB197+AD197+AF197+AH197+AJ197)</f>
        <v>470958.12563550146</v>
      </c>
      <c r="AN197" s="83">
        <f t="shared" si="67"/>
        <v>39246.51</v>
      </c>
    </row>
    <row r="198" spans="1:40" x14ac:dyDescent="0.25">
      <c r="A198" s="82">
        <v>62038</v>
      </c>
      <c r="B198" s="82" t="s">
        <v>200</v>
      </c>
      <c r="C198" s="82" t="s">
        <v>191</v>
      </c>
      <c r="D198" s="83">
        <f>'landesw Umlage § 2 PLAN'!F198*'Umlage Gesamt § 2_mtlAuft PLAN'!$D$1</f>
        <v>1357.5840279211882</v>
      </c>
      <c r="E198" s="83">
        <f>'landesw Umlage § 2 PLAN'!G198*'Umlage Gesamt § 2_mtlAuft PLAN'!$E$1</f>
        <v>104332.813894929</v>
      </c>
      <c r="F198" s="83">
        <f>'landesw Umlage § 2 PLAN'!H198*'Umlage Gesamt § 2_mtlAuft PLAN'!$F$1</f>
        <v>4989.8654603324021</v>
      </c>
      <c r="G198" s="83">
        <f>'landesw Umlage § 2 PLAN'!I198*'Umlage Gesamt § 2_mtlAuft PLAN'!$G$1</f>
        <v>153030.52177318174</v>
      </c>
      <c r="H198" s="83">
        <f>'landesw Umlage § 2 PLAN'!J198*'Umlage Gesamt § 2_mtlAuft PLAN'!$H$1</f>
        <v>26019.37339252295</v>
      </c>
      <c r="I198" s="83">
        <f>'landesw Umlage § 2 PLAN'!K198*'Umlage Gesamt § 2_mtlAuft PLAN'!$I$1</f>
        <v>43057.018715375227</v>
      </c>
      <c r="J198" s="83">
        <f>'landesw Umlage § 2 PLAN'!L198*'Umlage Gesamt § 2_mtlAuft PLAN'!$J$1</f>
        <v>744.58333427979665</v>
      </c>
      <c r="K198" s="83">
        <f>'landesw Umlage § 2 PLAN'!M198*'Umlage Gesamt § 2_mtlAuft PLAN'!$K$1</f>
        <v>476.20951147126937</v>
      </c>
      <c r="M198" s="83">
        <f>'bezirksw Umlage § 2 PLAN'!F198*'Umlage Gesamt § 2_mtlAuft PLAN'!$M$1</f>
        <v>7917.5670198555263</v>
      </c>
      <c r="N198" s="83">
        <f>'bezirksw Umlage § 2 PLAN'!G198*'Umlage Gesamt § 2_mtlAuft PLAN'!$N$1</f>
        <v>1171635.2629445447</v>
      </c>
      <c r="O198" s="83">
        <f>'bezirksw Umlage § 2 PLAN'!H198*'Umlage Gesamt § 2_mtlAuft PLAN'!$O$1</f>
        <v>31422.593888728246</v>
      </c>
      <c r="P198" s="83">
        <f>'bezirksw Umlage § 2 PLAN'!I198*'Umlage Gesamt § 2_mtlAuft PLAN'!$P$1</f>
        <v>1221608.3163126241</v>
      </c>
      <c r="Q198" s="83">
        <f>'bezirksw Umlage § 2 PLAN'!J198*'Umlage Gesamt § 2_mtlAuft PLAN'!$Q$1</f>
        <v>208841.65303275449</v>
      </c>
      <c r="R198" s="83">
        <f>'bezirksw Umlage § 2 PLAN'!K198*'Umlage Gesamt § 2_mtlAuft PLAN'!$R$1</f>
        <v>407401.49391698075</v>
      </c>
      <c r="S198" s="83">
        <f>'bezirksw Umlage § 2 PLAN'!L198*'Umlage Gesamt § 2_mtlAuft PLAN'!$S$1</f>
        <v>7468.4012786569156</v>
      </c>
      <c r="T198" s="83">
        <f>'bezirksw Umlage § 2 PLAN'!M198*'Umlage Gesamt § 2_mtlAuft PLAN'!$T$1</f>
        <v>4160.9080934671392</v>
      </c>
      <c r="V198" s="83">
        <f t="shared" si="63"/>
        <v>9275.1510477767151</v>
      </c>
      <c r="W198" s="76">
        <f t="shared" si="64"/>
        <v>772.93</v>
      </c>
      <c r="X198" s="83">
        <f t="shared" si="56"/>
        <v>1275968.0768394736</v>
      </c>
      <c r="Y198" s="76">
        <f t="shared" si="68"/>
        <v>106330.67</v>
      </c>
      <c r="Z198" s="83">
        <f t="shared" si="57"/>
        <v>36412.459349060649</v>
      </c>
      <c r="AA198" s="76">
        <f t="shared" si="69"/>
        <v>3034.37</v>
      </c>
      <c r="AB198" s="83">
        <f t="shared" si="58"/>
        <v>1374638.838085806</v>
      </c>
      <c r="AC198" s="76">
        <f t="shared" si="70"/>
        <v>114553.24</v>
      </c>
      <c r="AD198" s="83">
        <f t="shared" si="59"/>
        <v>234861.02642527744</v>
      </c>
      <c r="AE198" s="76">
        <f t="shared" si="71"/>
        <v>19571.75</v>
      </c>
      <c r="AF198" s="83">
        <f t="shared" si="60"/>
        <v>450458.51263235597</v>
      </c>
      <c r="AG198" s="76">
        <f t="shared" si="72"/>
        <v>37538.21</v>
      </c>
      <c r="AH198" s="83">
        <f t="shared" si="61"/>
        <v>8212.9846129367124</v>
      </c>
      <c r="AI198" s="76">
        <f t="shared" si="65"/>
        <v>684.42</v>
      </c>
      <c r="AJ198" s="83">
        <f t="shared" si="62"/>
        <v>4637.1176049384085</v>
      </c>
      <c r="AK198" s="76">
        <f t="shared" si="66"/>
        <v>386.43</v>
      </c>
      <c r="AM198" s="83">
        <f t="shared" si="73"/>
        <v>3394464.1665976252</v>
      </c>
      <c r="AN198" s="83">
        <f t="shared" si="67"/>
        <v>282872.01</v>
      </c>
    </row>
    <row r="199" spans="1:40" x14ac:dyDescent="0.25">
      <c r="A199" s="82">
        <v>62039</v>
      </c>
      <c r="B199" s="82" t="s">
        <v>201</v>
      </c>
      <c r="C199" s="82" t="s">
        <v>191</v>
      </c>
      <c r="D199" s="83">
        <f>'landesw Umlage § 2 PLAN'!F199*'Umlage Gesamt § 2_mtlAuft PLAN'!$D$1</f>
        <v>251.50598725203784</v>
      </c>
      <c r="E199" s="83">
        <f>'landesw Umlage § 2 PLAN'!G199*'Umlage Gesamt § 2_mtlAuft PLAN'!$E$1</f>
        <v>19328.694815014856</v>
      </c>
      <c r="F199" s="83">
        <f>'landesw Umlage § 2 PLAN'!H199*'Umlage Gesamt § 2_mtlAuft PLAN'!$F$1</f>
        <v>924.42236579451014</v>
      </c>
      <c r="G199" s="83">
        <f>'landesw Umlage § 2 PLAN'!I199*'Umlage Gesamt § 2_mtlAuft PLAN'!$G$1</f>
        <v>28350.431109000128</v>
      </c>
      <c r="H199" s="83">
        <f>'landesw Umlage § 2 PLAN'!J199*'Umlage Gesamt § 2_mtlAuft PLAN'!$H$1</f>
        <v>4820.3485443081472</v>
      </c>
      <c r="I199" s="83">
        <f>'landesw Umlage § 2 PLAN'!K199*'Umlage Gesamt § 2_mtlAuft PLAN'!$I$1</f>
        <v>7976.7423433244594</v>
      </c>
      <c r="J199" s="83">
        <f>'landesw Umlage § 2 PLAN'!L199*'Umlage Gesamt § 2_mtlAuft PLAN'!$J$1</f>
        <v>137.94149218609235</v>
      </c>
      <c r="K199" s="83">
        <f>'landesw Umlage § 2 PLAN'!M199*'Umlage Gesamt § 2_mtlAuft PLAN'!$K$1</f>
        <v>88.222563655813161</v>
      </c>
      <c r="M199" s="83">
        <f>'bezirksw Umlage § 2 PLAN'!F199*'Umlage Gesamt § 2_mtlAuft PLAN'!$M$1</f>
        <v>1466.8082925313713</v>
      </c>
      <c r="N199" s="83">
        <f>'bezirksw Umlage § 2 PLAN'!G199*'Umlage Gesamt § 2_mtlAuft PLAN'!$N$1</f>
        <v>217057.12312879047</v>
      </c>
      <c r="O199" s="83">
        <f>'bezirksw Umlage § 2 PLAN'!H199*'Umlage Gesamt § 2_mtlAuft PLAN'!$O$1</f>
        <v>5821.3490549869957</v>
      </c>
      <c r="P199" s="83">
        <f>'bezirksw Umlage § 2 PLAN'!I199*'Umlage Gesamt § 2_mtlAuft PLAN'!$P$1</f>
        <v>226315.12990026321</v>
      </c>
      <c r="Q199" s="83">
        <f>'bezirksw Umlage § 2 PLAN'!J199*'Umlage Gesamt § 2_mtlAuft PLAN'!$Q$1</f>
        <v>38690.000062669926</v>
      </c>
      <c r="R199" s="83">
        <f>'bezirksw Umlage § 2 PLAN'!K199*'Umlage Gesamt § 2_mtlAuft PLAN'!$R$1</f>
        <v>75475.191832099008</v>
      </c>
      <c r="S199" s="83">
        <f>'bezirksw Umlage § 2 PLAN'!L199*'Umlage Gesamt § 2_mtlAuft PLAN'!$S$1</f>
        <v>1383.5958571634235</v>
      </c>
      <c r="T199" s="83">
        <f>'bezirksw Umlage § 2 PLAN'!M199*'Umlage Gesamt § 2_mtlAuft PLAN'!$T$1</f>
        <v>770.84974218126217</v>
      </c>
      <c r="V199" s="83">
        <f t="shared" si="63"/>
        <v>1718.3142797834091</v>
      </c>
      <c r="W199" s="76">
        <f t="shared" si="64"/>
        <v>143.19</v>
      </c>
      <c r="X199" s="83">
        <f t="shared" si="56"/>
        <v>236385.81794380533</v>
      </c>
      <c r="Y199" s="76">
        <f t="shared" si="68"/>
        <v>19698.82</v>
      </c>
      <c r="Z199" s="83">
        <f t="shared" si="57"/>
        <v>6745.7714207815061</v>
      </c>
      <c r="AA199" s="76">
        <f t="shared" si="69"/>
        <v>562.15</v>
      </c>
      <c r="AB199" s="83">
        <f t="shared" si="58"/>
        <v>254665.56100926333</v>
      </c>
      <c r="AC199" s="76">
        <f t="shared" si="70"/>
        <v>21222.13</v>
      </c>
      <c r="AD199" s="83">
        <f t="shared" si="59"/>
        <v>43510.34860697807</v>
      </c>
      <c r="AE199" s="76">
        <f t="shared" si="71"/>
        <v>3625.86</v>
      </c>
      <c r="AF199" s="83">
        <f t="shared" si="60"/>
        <v>83451.934175423463</v>
      </c>
      <c r="AG199" s="76">
        <f t="shared" si="72"/>
        <v>6954.33</v>
      </c>
      <c r="AH199" s="83">
        <f t="shared" si="61"/>
        <v>1521.5373493495158</v>
      </c>
      <c r="AI199" s="76">
        <f t="shared" si="65"/>
        <v>126.79</v>
      </c>
      <c r="AJ199" s="83">
        <f t="shared" si="62"/>
        <v>859.07230583707531</v>
      </c>
      <c r="AK199" s="76">
        <f t="shared" si="66"/>
        <v>71.59</v>
      </c>
      <c r="AM199" s="83">
        <f t="shared" si="73"/>
        <v>628858.35709122161</v>
      </c>
      <c r="AN199" s="83">
        <f t="shared" si="67"/>
        <v>52404.86</v>
      </c>
    </row>
    <row r="200" spans="1:40" x14ac:dyDescent="0.25">
      <c r="A200" s="82">
        <v>62040</v>
      </c>
      <c r="B200" s="82" t="s">
        <v>202</v>
      </c>
      <c r="C200" s="82" t="s">
        <v>191</v>
      </c>
      <c r="D200" s="83">
        <f>'landesw Umlage § 2 PLAN'!F200*'Umlage Gesamt § 2_mtlAuft PLAN'!$D$1</f>
        <v>1722.0760595529205</v>
      </c>
      <c r="E200" s="83">
        <f>'landesw Umlage § 2 PLAN'!G200*'Umlage Gesamt § 2_mtlAuft PLAN'!$E$1</f>
        <v>132344.69273284485</v>
      </c>
      <c r="F200" s="83">
        <f>'landesw Umlage § 2 PLAN'!H200*'Umlage Gesamt § 2_mtlAuft PLAN'!$F$1</f>
        <v>6329.5734723591549</v>
      </c>
      <c r="G200" s="83">
        <f>'landesw Umlage § 2 PLAN'!I200*'Umlage Gesamt § 2_mtlAuft PLAN'!$G$1</f>
        <v>194117.04359104831</v>
      </c>
      <c r="H200" s="83">
        <f>'landesw Umlage § 2 PLAN'!J200*'Umlage Gesamt § 2_mtlAuft PLAN'!$H$1</f>
        <v>33005.205631686491</v>
      </c>
      <c r="I200" s="83">
        <f>'landesw Umlage § 2 PLAN'!K200*'Umlage Gesamt § 2_mtlAuft PLAN'!$I$1</f>
        <v>54617.216761903597</v>
      </c>
      <c r="J200" s="83">
        <f>'landesw Umlage § 2 PLAN'!L200*'Umlage Gesamt § 2_mtlAuft PLAN'!$J$1</f>
        <v>944.4933852593648</v>
      </c>
      <c r="K200" s="83">
        <f>'landesw Umlage § 2 PLAN'!M200*'Umlage Gesamt § 2_mtlAuft PLAN'!$K$1</f>
        <v>604.06500236438569</v>
      </c>
      <c r="M200" s="83">
        <f>'bezirksw Umlage § 2 PLAN'!F200*'Umlage Gesamt § 2_mtlAuft PLAN'!$M$1</f>
        <v>10043.321322568254</v>
      </c>
      <c r="N200" s="83">
        <f>'bezirksw Umlage § 2 PLAN'!G200*'Umlage Gesamt § 2_mtlAuft PLAN'!$N$1</f>
        <v>1486202.691949998</v>
      </c>
      <c r="O200" s="83">
        <f>'bezirksw Umlage § 2 PLAN'!H200*'Umlage Gesamt § 2_mtlAuft PLAN'!$O$1</f>
        <v>39859.114096747595</v>
      </c>
      <c r="P200" s="83">
        <f>'bezirksw Umlage § 2 PLAN'!I200*'Umlage Gesamt § 2_mtlAuft PLAN'!$P$1</f>
        <v>1549592.8004501003</v>
      </c>
      <c r="Q200" s="83">
        <f>'bezirksw Umlage § 2 PLAN'!J200*'Umlage Gesamt § 2_mtlAuft PLAN'!$Q$1</f>
        <v>264912.67098646384</v>
      </c>
      <c r="R200" s="83">
        <f>'bezirksw Umlage § 2 PLAN'!K200*'Umlage Gesamt § 2_mtlAuft PLAN'!$R$1</f>
        <v>516783.00928070128</v>
      </c>
      <c r="S200" s="83">
        <f>'bezirksw Umlage § 2 PLAN'!L200*'Umlage Gesamt § 2_mtlAuft PLAN'!$S$1</f>
        <v>9473.5609587299314</v>
      </c>
      <c r="T200" s="83">
        <f>'bezirksw Umlage § 2 PLAN'!M200*'Umlage Gesamt § 2_mtlAuft PLAN'!$T$1</f>
        <v>5278.0528250113721</v>
      </c>
      <c r="V200" s="83">
        <f t="shared" si="63"/>
        <v>11765.397382121175</v>
      </c>
      <c r="W200" s="76">
        <f t="shared" si="64"/>
        <v>980.45</v>
      </c>
      <c r="X200" s="83">
        <f t="shared" si="56"/>
        <v>1618547.384682843</v>
      </c>
      <c r="Y200" s="76">
        <f t="shared" si="68"/>
        <v>134878.95000000001</v>
      </c>
      <c r="Z200" s="83">
        <f t="shared" si="57"/>
        <v>46188.687569106747</v>
      </c>
      <c r="AA200" s="76">
        <f t="shared" si="69"/>
        <v>3849.06</v>
      </c>
      <c r="AB200" s="83">
        <f t="shared" si="58"/>
        <v>1743709.8440411487</v>
      </c>
      <c r="AC200" s="76">
        <f t="shared" si="70"/>
        <v>145309.15</v>
      </c>
      <c r="AD200" s="83">
        <f t="shared" si="59"/>
        <v>297917.87661815033</v>
      </c>
      <c r="AE200" s="76">
        <f t="shared" si="71"/>
        <v>24826.49</v>
      </c>
      <c r="AF200" s="83">
        <f t="shared" si="60"/>
        <v>571400.22604260489</v>
      </c>
      <c r="AG200" s="76">
        <f t="shared" si="72"/>
        <v>47616.69</v>
      </c>
      <c r="AH200" s="83">
        <f t="shared" si="61"/>
        <v>10418.054343989295</v>
      </c>
      <c r="AI200" s="76">
        <f t="shared" si="65"/>
        <v>868.17</v>
      </c>
      <c r="AJ200" s="83">
        <f t="shared" si="62"/>
        <v>5882.1178273757578</v>
      </c>
      <c r="AK200" s="76">
        <f t="shared" si="66"/>
        <v>490.18</v>
      </c>
      <c r="AM200" s="83">
        <f t="shared" si="73"/>
        <v>4305829.5885073384</v>
      </c>
      <c r="AN200" s="83">
        <f t="shared" si="67"/>
        <v>358819.13</v>
      </c>
    </row>
    <row r="201" spans="1:40" x14ac:dyDescent="0.25">
      <c r="A201" s="82">
        <v>62041</v>
      </c>
      <c r="B201" s="82" t="s">
        <v>203</v>
      </c>
      <c r="C201" s="82" t="s">
        <v>191</v>
      </c>
      <c r="D201" s="83">
        <f>'landesw Umlage § 2 PLAN'!F201*'Umlage Gesamt § 2_mtlAuft PLAN'!$D$1</f>
        <v>2123.6856391734927</v>
      </c>
      <c r="E201" s="83">
        <f>'landesw Umlage § 2 PLAN'!G201*'Umlage Gesamt § 2_mtlAuft PLAN'!$E$1</f>
        <v>163209.12297598433</v>
      </c>
      <c r="F201" s="83">
        <f>'landesw Umlage § 2 PLAN'!H201*'Umlage Gesamt § 2_mtlAuft PLAN'!$F$1</f>
        <v>7805.7088191751573</v>
      </c>
      <c r="G201" s="83">
        <f>'landesw Umlage § 2 PLAN'!I201*'Umlage Gesamt § 2_mtlAuft PLAN'!$G$1</f>
        <v>239387.55521643418</v>
      </c>
      <c r="H201" s="83">
        <f>'landesw Umlage § 2 PLAN'!J201*'Umlage Gesamt § 2_mtlAuft PLAN'!$H$1</f>
        <v>40702.430551283491</v>
      </c>
      <c r="I201" s="83">
        <f>'landesw Umlage § 2 PLAN'!K201*'Umlage Gesamt § 2_mtlAuft PLAN'!$I$1</f>
        <v>67354.631780313648</v>
      </c>
      <c r="J201" s="83">
        <f>'landesw Umlage § 2 PLAN'!L201*'Umlage Gesamt § 2_mtlAuft PLAN'!$J$1</f>
        <v>1164.7610031176039</v>
      </c>
      <c r="K201" s="83">
        <f>'landesw Umlage § 2 PLAN'!M201*'Umlage Gesamt § 2_mtlAuft PLAN'!$K$1</f>
        <v>744.94048246718876</v>
      </c>
      <c r="M201" s="83">
        <f>'bezirksw Umlage § 2 PLAN'!F201*'Umlage Gesamt § 2_mtlAuft PLAN'!$M$1</f>
        <v>12385.548910006015</v>
      </c>
      <c r="N201" s="83">
        <f>'bezirksw Umlage § 2 PLAN'!G201*'Umlage Gesamt § 2_mtlAuft PLAN'!$N$1</f>
        <v>1832803.6652542546</v>
      </c>
      <c r="O201" s="83">
        <f>'bezirksw Umlage § 2 PLAN'!H201*'Umlage Gesamt § 2_mtlAuft PLAN'!$O$1</f>
        <v>49154.755812247146</v>
      </c>
      <c r="P201" s="83">
        <f>'bezirksw Umlage § 2 PLAN'!I201*'Umlage Gesamt § 2_mtlAuft PLAN'!$P$1</f>
        <v>1910977.1363623</v>
      </c>
      <c r="Q201" s="83">
        <f>'bezirksw Umlage § 2 PLAN'!J201*'Umlage Gesamt § 2_mtlAuft PLAN'!$Q$1</f>
        <v>326693.60443644028</v>
      </c>
      <c r="R201" s="83">
        <f>'bezirksw Umlage § 2 PLAN'!K201*'Umlage Gesamt § 2_mtlAuft PLAN'!$R$1</f>
        <v>637303.24179944315</v>
      </c>
      <c r="S201" s="83">
        <f>'bezirksw Umlage § 2 PLAN'!L201*'Umlage Gesamt § 2_mtlAuft PLAN'!$S$1</f>
        <v>11682.913334915422</v>
      </c>
      <c r="T201" s="83">
        <f>'bezirksw Umlage § 2 PLAN'!M201*'Umlage Gesamt § 2_mtlAuft PLAN'!$T$1</f>
        <v>6508.9604637937755</v>
      </c>
      <c r="V201" s="83">
        <f t="shared" si="63"/>
        <v>14509.234549179508</v>
      </c>
      <c r="W201" s="76">
        <f t="shared" si="64"/>
        <v>1209.0999999999999</v>
      </c>
      <c r="X201" s="83">
        <f t="shared" si="56"/>
        <v>1996012.7882302389</v>
      </c>
      <c r="Y201" s="76">
        <f t="shared" si="68"/>
        <v>166334.39999999999</v>
      </c>
      <c r="Z201" s="83">
        <f t="shared" si="57"/>
        <v>56960.464631422306</v>
      </c>
      <c r="AA201" s="76">
        <f t="shared" si="69"/>
        <v>4746.71</v>
      </c>
      <c r="AB201" s="83">
        <f t="shared" si="58"/>
        <v>2150364.6915787342</v>
      </c>
      <c r="AC201" s="76">
        <f t="shared" si="70"/>
        <v>179197.06</v>
      </c>
      <c r="AD201" s="83">
        <f t="shared" si="59"/>
        <v>367396.03498772375</v>
      </c>
      <c r="AE201" s="76">
        <f t="shared" si="71"/>
        <v>30616.34</v>
      </c>
      <c r="AF201" s="83">
        <f t="shared" si="60"/>
        <v>704657.87357975682</v>
      </c>
      <c r="AG201" s="76">
        <f t="shared" si="72"/>
        <v>58721.49</v>
      </c>
      <c r="AH201" s="83">
        <f t="shared" si="61"/>
        <v>12847.674338033026</v>
      </c>
      <c r="AI201" s="76">
        <f t="shared" si="65"/>
        <v>1070.6400000000001</v>
      </c>
      <c r="AJ201" s="83">
        <f t="shared" si="62"/>
        <v>7253.9009462609647</v>
      </c>
      <c r="AK201" s="76">
        <f t="shared" si="66"/>
        <v>604.49</v>
      </c>
      <c r="AM201" s="83">
        <f t="shared" si="73"/>
        <v>5310002.6628413498</v>
      </c>
      <c r="AN201" s="83">
        <f t="shared" si="67"/>
        <v>442500.22</v>
      </c>
    </row>
    <row r="202" spans="1:40" x14ac:dyDescent="0.25">
      <c r="A202" s="82">
        <v>62042</v>
      </c>
      <c r="B202" s="82" t="s">
        <v>204</v>
      </c>
      <c r="C202" s="82" t="s">
        <v>191</v>
      </c>
      <c r="D202" s="83">
        <f>'landesw Umlage § 2 PLAN'!F202*'Umlage Gesamt § 2_mtlAuft PLAN'!$D$1</f>
        <v>589.87556320945907</v>
      </c>
      <c r="E202" s="83">
        <f>'landesw Umlage § 2 PLAN'!G202*'Umlage Gesamt § 2_mtlAuft PLAN'!$E$1</f>
        <v>45333.015188560908</v>
      </c>
      <c r="F202" s="83">
        <f>'landesw Umlage § 2 PLAN'!H202*'Umlage Gesamt § 2_mtlAuft PLAN'!$F$1</f>
        <v>2168.1160342318608</v>
      </c>
      <c r="G202" s="83">
        <f>'landesw Umlage § 2 PLAN'!I202*'Umlage Gesamt § 2_mtlAuft PLAN'!$G$1</f>
        <v>66492.359487624548</v>
      </c>
      <c r="H202" s="83">
        <f>'landesw Umlage § 2 PLAN'!J202*'Umlage Gesamt § 2_mtlAuft PLAN'!$H$1</f>
        <v>11305.519377517823</v>
      </c>
      <c r="I202" s="83">
        <f>'landesw Umlage § 2 PLAN'!K202*'Umlage Gesamt § 2_mtlAuft PLAN'!$I$1</f>
        <v>18708.442823788602</v>
      </c>
      <c r="J202" s="83">
        <f>'landesw Umlage § 2 PLAN'!L202*'Umlage Gesamt § 2_mtlAuft PLAN'!$J$1</f>
        <v>323.52436728149951</v>
      </c>
      <c r="K202" s="83">
        <f>'landesw Umlage § 2 PLAN'!M202*'Umlage Gesamt § 2_mtlAuft PLAN'!$K$1</f>
        <v>206.91489293296527</v>
      </c>
      <c r="M202" s="83">
        <f>'bezirksw Umlage § 2 PLAN'!F202*'Umlage Gesamt § 2_mtlAuft PLAN'!$M$1</f>
        <v>3440.2137982114264</v>
      </c>
      <c r="N202" s="83">
        <f>'bezirksw Umlage § 2 PLAN'!G202*'Umlage Gesamt § 2_mtlAuft PLAN'!$N$1</f>
        <v>509080.09846267686</v>
      </c>
      <c r="O202" s="83">
        <f>'bezirksw Umlage § 2 PLAN'!H202*'Umlage Gesamt § 2_mtlAuft PLAN'!$O$1</f>
        <v>13653.23978950916</v>
      </c>
      <c r="P202" s="83">
        <f>'bezirksw Umlage § 2 PLAN'!I202*'Umlage Gesamt § 2_mtlAuft PLAN'!$P$1</f>
        <v>530793.58535890281</v>
      </c>
      <c r="Q202" s="83">
        <f>'bezirksw Umlage § 2 PLAN'!J202*'Umlage Gesamt § 2_mtlAuft PLAN'!$Q$1</f>
        <v>90742.514032760912</v>
      </c>
      <c r="R202" s="83">
        <f>'bezirksw Umlage § 2 PLAN'!K202*'Umlage Gesamt § 2_mtlAuft PLAN'!$R$1</f>
        <v>177017.54052354328</v>
      </c>
      <c r="S202" s="83">
        <f>'bezirksw Umlage § 2 PLAN'!L202*'Umlage Gesamt § 2_mtlAuft PLAN'!$S$1</f>
        <v>3245.0495291019593</v>
      </c>
      <c r="T202" s="83">
        <f>'bezirksw Umlage § 2 PLAN'!M202*'Umlage Gesamt § 2_mtlAuft PLAN'!$T$1</f>
        <v>1807.9308202049735</v>
      </c>
      <c r="V202" s="83">
        <f t="shared" si="63"/>
        <v>4030.0893614208853</v>
      </c>
      <c r="W202" s="76">
        <f t="shared" si="64"/>
        <v>335.84</v>
      </c>
      <c r="X202" s="83">
        <f t="shared" si="56"/>
        <v>554413.1136512378</v>
      </c>
      <c r="Y202" s="76">
        <f t="shared" si="68"/>
        <v>46201.09</v>
      </c>
      <c r="Z202" s="83">
        <f t="shared" si="57"/>
        <v>15821.355823741022</v>
      </c>
      <c r="AA202" s="76">
        <f t="shared" si="69"/>
        <v>1318.45</v>
      </c>
      <c r="AB202" s="83">
        <f t="shared" si="58"/>
        <v>597285.94484652742</v>
      </c>
      <c r="AC202" s="76">
        <f t="shared" si="70"/>
        <v>49773.83</v>
      </c>
      <c r="AD202" s="83">
        <f t="shared" si="59"/>
        <v>102048.03341027873</v>
      </c>
      <c r="AE202" s="76">
        <f t="shared" si="71"/>
        <v>8504</v>
      </c>
      <c r="AF202" s="83">
        <f t="shared" si="60"/>
        <v>195725.98334733187</v>
      </c>
      <c r="AG202" s="76">
        <f t="shared" si="72"/>
        <v>16310.5</v>
      </c>
      <c r="AH202" s="83">
        <f t="shared" si="61"/>
        <v>3568.5738963834588</v>
      </c>
      <c r="AI202" s="76">
        <f t="shared" si="65"/>
        <v>297.38</v>
      </c>
      <c r="AJ202" s="83">
        <f t="shared" si="62"/>
        <v>2014.8457131379389</v>
      </c>
      <c r="AK202" s="76">
        <f t="shared" si="66"/>
        <v>167.9</v>
      </c>
      <c r="AM202" s="83">
        <f t="shared" si="73"/>
        <v>1474907.940050059</v>
      </c>
      <c r="AN202" s="83">
        <f t="shared" si="67"/>
        <v>122909</v>
      </c>
    </row>
    <row r="203" spans="1:40" x14ac:dyDescent="0.25">
      <c r="A203" s="82">
        <v>62043</v>
      </c>
      <c r="B203" s="82" t="s">
        <v>205</v>
      </c>
      <c r="C203" s="82" t="s">
        <v>191</v>
      </c>
      <c r="D203" s="83">
        <f>'landesw Umlage § 2 PLAN'!F203*'Umlage Gesamt § 2_mtlAuft PLAN'!$D$1</f>
        <v>483.48411437881578</v>
      </c>
      <c r="E203" s="83">
        <f>'landesw Umlage § 2 PLAN'!G203*'Umlage Gesamt § 2_mtlAuft PLAN'!$E$1</f>
        <v>37156.637886997843</v>
      </c>
      <c r="F203" s="83">
        <f>'landesw Umlage § 2 PLAN'!H203*'Umlage Gesamt § 2_mtlAuft PLAN'!$F$1</f>
        <v>1777.0691414603971</v>
      </c>
      <c r="G203" s="83">
        <f>'landesw Umlage § 2 PLAN'!I203*'Umlage Gesamt § 2_mtlAuft PLAN'!$G$1</f>
        <v>54499.629319983484</v>
      </c>
      <c r="H203" s="83">
        <f>'landesw Umlage § 2 PLAN'!J203*'Umlage Gesamt § 2_mtlAuft PLAN'!$H$1</f>
        <v>9266.4273022118869</v>
      </c>
      <c r="I203" s="83">
        <f>'landesw Umlage § 2 PLAN'!K203*'Umlage Gesamt § 2_mtlAuft PLAN'!$I$1</f>
        <v>15334.140748011068</v>
      </c>
      <c r="J203" s="83">
        <f>'landesw Umlage § 2 PLAN'!L203*'Umlage Gesamt § 2_mtlAuft PLAN'!$J$1</f>
        <v>265.17269395599578</v>
      </c>
      <c r="K203" s="83">
        <f>'landesw Umlage § 2 PLAN'!M203*'Umlage Gesamt § 2_mtlAuft PLAN'!$K$1</f>
        <v>169.59519939624784</v>
      </c>
      <c r="M203" s="83">
        <f>'bezirksw Umlage § 2 PLAN'!F203*'Umlage Gesamt § 2_mtlAuft PLAN'!$M$1</f>
        <v>2819.7281346123768</v>
      </c>
      <c r="N203" s="83">
        <f>'bezirksw Umlage § 2 PLAN'!G203*'Umlage Gesamt § 2_mtlAuft PLAN'!$N$1</f>
        <v>417261.12404779939</v>
      </c>
      <c r="O203" s="83">
        <f>'bezirksw Umlage § 2 PLAN'!H203*'Umlage Gesamt § 2_mtlAuft PLAN'!$O$1</f>
        <v>11190.706921501085</v>
      </c>
      <c r="P203" s="83">
        <f>'bezirksw Umlage § 2 PLAN'!I203*'Umlage Gesamt § 2_mtlAuft PLAN'!$P$1</f>
        <v>435058.31151726912</v>
      </c>
      <c r="Q203" s="83">
        <f>'bezirksw Umlage § 2 PLAN'!J203*'Umlage Gesamt § 2_mtlAuft PLAN'!$Q$1</f>
        <v>74375.964644017542</v>
      </c>
      <c r="R203" s="83">
        <f>'bezirksw Umlage § 2 PLAN'!K203*'Umlage Gesamt § 2_mtlAuft PLAN'!$R$1</f>
        <v>145090.20910084894</v>
      </c>
      <c r="S203" s="83">
        <f>'bezirksw Umlage § 2 PLAN'!L203*'Umlage Gesamt § 2_mtlAuft PLAN'!$S$1</f>
        <v>2659.7641868004316</v>
      </c>
      <c r="T203" s="83">
        <f>'bezirksw Umlage § 2 PLAN'!M203*'Umlage Gesamt § 2_mtlAuft PLAN'!$T$1</f>
        <v>1481.8478438215636</v>
      </c>
      <c r="V203" s="83">
        <f t="shared" si="63"/>
        <v>3303.2122489911926</v>
      </c>
      <c r="W203" s="76">
        <f t="shared" si="64"/>
        <v>275.27</v>
      </c>
      <c r="X203" s="83">
        <f t="shared" si="56"/>
        <v>454417.76193479722</v>
      </c>
      <c r="Y203" s="76">
        <f t="shared" si="68"/>
        <v>37868.15</v>
      </c>
      <c r="Z203" s="83">
        <f t="shared" si="57"/>
        <v>12967.776062961482</v>
      </c>
      <c r="AA203" s="76">
        <f t="shared" si="69"/>
        <v>1080.6500000000001</v>
      </c>
      <c r="AB203" s="83">
        <f t="shared" si="58"/>
        <v>489557.94083725259</v>
      </c>
      <c r="AC203" s="76">
        <f t="shared" si="70"/>
        <v>40796.5</v>
      </c>
      <c r="AD203" s="83">
        <f t="shared" si="59"/>
        <v>83642.391946229429</v>
      </c>
      <c r="AE203" s="76">
        <f t="shared" si="71"/>
        <v>6970.2</v>
      </c>
      <c r="AF203" s="83">
        <f t="shared" si="60"/>
        <v>160424.34984886</v>
      </c>
      <c r="AG203" s="76">
        <f t="shared" si="72"/>
        <v>13368.7</v>
      </c>
      <c r="AH203" s="83">
        <f t="shared" si="61"/>
        <v>2924.9368807564274</v>
      </c>
      <c r="AI203" s="76">
        <f t="shared" si="65"/>
        <v>243.74</v>
      </c>
      <c r="AJ203" s="83">
        <f t="shared" si="62"/>
        <v>1651.4430432178115</v>
      </c>
      <c r="AK203" s="76">
        <f t="shared" si="66"/>
        <v>137.62</v>
      </c>
      <c r="AM203" s="83">
        <f t="shared" si="73"/>
        <v>1208889.8128030661</v>
      </c>
      <c r="AN203" s="83">
        <f t="shared" si="67"/>
        <v>100740.82</v>
      </c>
    </row>
    <row r="204" spans="1:40" x14ac:dyDescent="0.25">
      <c r="A204" s="82">
        <v>62044</v>
      </c>
      <c r="B204" s="82" t="s">
        <v>206</v>
      </c>
      <c r="C204" s="82" t="s">
        <v>191</v>
      </c>
      <c r="D204" s="83">
        <f>'landesw Umlage § 2 PLAN'!F204*'Umlage Gesamt § 2_mtlAuft PLAN'!$D$1</f>
        <v>379.11766718022892</v>
      </c>
      <c r="E204" s="83">
        <f>'landesw Umlage § 2 PLAN'!G204*'Umlage Gesamt § 2_mtlAuft PLAN'!$E$1</f>
        <v>29135.8856620923</v>
      </c>
      <c r="F204" s="83">
        <f>'landesw Umlage § 2 PLAN'!H204*'Umlage Gesamt § 2_mtlAuft PLAN'!$F$1</f>
        <v>1393.4652396884571</v>
      </c>
      <c r="G204" s="83">
        <f>'landesw Umlage § 2 PLAN'!I204*'Umlage Gesamt § 2_mtlAuft PLAN'!$G$1</f>
        <v>42735.162780944214</v>
      </c>
      <c r="H204" s="83">
        <f>'landesw Umlage § 2 PLAN'!J204*'Umlage Gesamt § 2_mtlAuft PLAN'!$H$1</f>
        <v>7266.1462857437791</v>
      </c>
      <c r="I204" s="83">
        <f>'landesw Umlage § 2 PLAN'!K204*'Umlage Gesamt § 2_mtlAuft PLAN'!$I$1</f>
        <v>12024.063450499103</v>
      </c>
      <c r="J204" s="83">
        <f>'landesw Umlage § 2 PLAN'!L204*'Umlage Gesamt § 2_mtlAuft PLAN'!$J$1</f>
        <v>207.9316571996533</v>
      </c>
      <c r="K204" s="83">
        <f>'landesw Umlage § 2 PLAN'!M204*'Umlage Gesamt § 2_mtlAuft PLAN'!$K$1</f>
        <v>132.98583024321275</v>
      </c>
      <c r="M204" s="83">
        <f>'bezirksw Umlage § 2 PLAN'!F204*'Umlage Gesamt § 2_mtlAuft PLAN'!$M$1</f>
        <v>2211.0524848374262</v>
      </c>
      <c r="N204" s="83">
        <f>'bezirksw Umlage § 2 PLAN'!G204*'Umlage Gesamt § 2_mtlAuft PLAN'!$N$1</f>
        <v>327189.78607445455</v>
      </c>
      <c r="O204" s="83">
        <f>'bezirksw Umlage § 2 PLAN'!H204*'Umlage Gesamt § 2_mtlAuft PLAN'!$O$1</f>
        <v>8775.0446726218743</v>
      </c>
      <c r="P204" s="83">
        <f>'bezirksw Umlage § 2 PLAN'!I204*'Umlage Gesamt § 2_mtlAuft PLAN'!$P$1</f>
        <v>341145.21500196634</v>
      </c>
      <c r="Q204" s="83">
        <f>'bezirksw Umlage § 2 PLAN'!J204*'Umlage Gesamt § 2_mtlAuft PLAN'!$Q$1</f>
        <v>58320.927971640107</v>
      </c>
      <c r="R204" s="83">
        <f>'bezirksw Umlage § 2 PLAN'!K204*'Umlage Gesamt § 2_mtlAuft PLAN'!$R$1</f>
        <v>113770.56653800912</v>
      </c>
      <c r="S204" s="83">
        <f>'bezirksw Umlage § 2 PLAN'!L204*'Umlage Gesamt § 2_mtlAuft PLAN'!$S$1</f>
        <v>2085.618873010651</v>
      </c>
      <c r="T204" s="83">
        <f>'bezirksw Umlage § 2 PLAN'!M204*'Umlage Gesamt § 2_mtlAuft PLAN'!$T$1</f>
        <v>1161.9713677407617</v>
      </c>
      <c r="V204" s="83">
        <f t="shared" si="63"/>
        <v>2590.1701520176553</v>
      </c>
      <c r="W204" s="76">
        <f t="shared" si="64"/>
        <v>215.85</v>
      </c>
      <c r="X204" s="83">
        <f t="shared" si="56"/>
        <v>356325.67173654685</v>
      </c>
      <c r="Y204" s="76">
        <f t="shared" si="68"/>
        <v>29693.81</v>
      </c>
      <c r="Z204" s="83">
        <f t="shared" si="57"/>
        <v>10168.509912310332</v>
      </c>
      <c r="AA204" s="76">
        <f t="shared" si="69"/>
        <v>847.38</v>
      </c>
      <c r="AB204" s="83">
        <f t="shared" si="58"/>
        <v>383880.37778291054</v>
      </c>
      <c r="AC204" s="76">
        <f t="shared" si="70"/>
        <v>31990.03</v>
      </c>
      <c r="AD204" s="83">
        <f t="shared" si="59"/>
        <v>65587.07425738388</v>
      </c>
      <c r="AE204" s="76">
        <f t="shared" si="71"/>
        <v>5465.59</v>
      </c>
      <c r="AF204" s="83">
        <f t="shared" si="60"/>
        <v>125794.62998850823</v>
      </c>
      <c r="AG204" s="76">
        <f t="shared" si="72"/>
        <v>10482.89</v>
      </c>
      <c r="AH204" s="83">
        <f t="shared" si="61"/>
        <v>2293.5505302103043</v>
      </c>
      <c r="AI204" s="76">
        <f t="shared" si="65"/>
        <v>191.13</v>
      </c>
      <c r="AJ204" s="83">
        <f t="shared" si="62"/>
        <v>1294.9571979839745</v>
      </c>
      <c r="AK204" s="76">
        <f t="shared" si="66"/>
        <v>107.91</v>
      </c>
      <c r="AM204" s="83">
        <f t="shared" si="73"/>
        <v>947934.94155787164</v>
      </c>
      <c r="AN204" s="83">
        <f t="shared" si="67"/>
        <v>78994.58</v>
      </c>
    </row>
    <row r="205" spans="1:40" x14ac:dyDescent="0.25">
      <c r="A205" s="82">
        <v>62045</v>
      </c>
      <c r="B205" s="82" t="s">
        <v>207</v>
      </c>
      <c r="C205" s="82" t="s">
        <v>191</v>
      </c>
      <c r="D205" s="83">
        <f>'landesw Umlage § 2 PLAN'!F205*'Umlage Gesamt § 2_mtlAuft PLAN'!$D$1</f>
        <v>267.25156239666734</v>
      </c>
      <c r="E205" s="83">
        <f>'landesw Umlage § 2 PLAN'!G205*'Umlage Gesamt § 2_mtlAuft PLAN'!$E$1</f>
        <v>20538.771044144309</v>
      </c>
      <c r="F205" s="83">
        <f>'landesw Umlage § 2 PLAN'!H205*'Umlage Gesamt § 2_mtlAuft PLAN'!$F$1</f>
        <v>982.29598536527328</v>
      </c>
      <c r="G205" s="83">
        <f>'landesw Umlage § 2 PLAN'!I205*'Umlage Gesamt § 2_mtlAuft PLAN'!$G$1</f>
        <v>30125.314674543501</v>
      </c>
      <c r="H205" s="83">
        <f>'landesw Umlage § 2 PLAN'!J205*'Umlage Gesamt § 2_mtlAuft PLAN'!$H$1</f>
        <v>5122.1272854704785</v>
      </c>
      <c r="I205" s="83">
        <f>'landesw Umlage § 2 PLAN'!K205*'Umlage Gesamt § 2_mtlAuft PLAN'!$I$1</f>
        <v>8476.127655572709</v>
      </c>
      <c r="J205" s="83">
        <f>'landesw Umlage § 2 PLAN'!L205*'Umlage Gesamt § 2_mtlAuft PLAN'!$J$1</f>
        <v>146.57734278555296</v>
      </c>
      <c r="K205" s="83">
        <f>'landesw Umlage § 2 PLAN'!M205*'Umlage Gesamt § 2_mtlAuft PLAN'!$K$1</f>
        <v>93.745752271209469</v>
      </c>
      <c r="M205" s="83">
        <f>'bezirksw Umlage § 2 PLAN'!F205*'Umlage Gesamt § 2_mtlAuft PLAN'!$M$1</f>
        <v>1558.6380753733752</v>
      </c>
      <c r="N205" s="83">
        <f>'bezirksw Umlage § 2 PLAN'!G205*'Umlage Gesamt § 2_mtlAuft PLAN'!$N$1</f>
        <v>230646.02127091121</v>
      </c>
      <c r="O205" s="83">
        <f>'bezirksw Umlage § 2 PLAN'!H205*'Umlage Gesamt § 2_mtlAuft PLAN'!$O$1</f>
        <v>6185.7956035161224</v>
      </c>
      <c r="P205" s="83">
        <f>'bezirksw Umlage § 2 PLAN'!I205*'Umlage Gesamt § 2_mtlAuft PLAN'!$P$1</f>
        <v>240483.62713226024</v>
      </c>
      <c r="Q205" s="83">
        <f>'bezirksw Umlage § 2 PLAN'!J205*'Umlage Gesamt § 2_mtlAuft PLAN'!$Q$1</f>
        <v>41112.194102615402</v>
      </c>
      <c r="R205" s="83">
        <f>'bezirksw Umlage § 2 PLAN'!K205*'Umlage Gesamt § 2_mtlAuft PLAN'!$R$1</f>
        <v>80200.329064544814</v>
      </c>
      <c r="S205" s="83">
        <f>'bezirksw Umlage § 2 PLAN'!L205*'Umlage Gesamt § 2_mtlAuft PLAN'!$S$1</f>
        <v>1470.2161113243442</v>
      </c>
      <c r="T205" s="83">
        <f>'bezirksw Umlage § 2 PLAN'!M205*'Umlage Gesamt § 2_mtlAuft PLAN'!$T$1</f>
        <v>819.10892150875145</v>
      </c>
      <c r="V205" s="83">
        <f t="shared" si="63"/>
        <v>1825.8896377700426</v>
      </c>
      <c r="W205" s="76">
        <f t="shared" si="64"/>
        <v>152.16</v>
      </c>
      <c r="X205" s="83">
        <f t="shared" si="56"/>
        <v>251184.79231505553</v>
      </c>
      <c r="Y205" s="76">
        <f t="shared" si="68"/>
        <v>20932.07</v>
      </c>
      <c r="Z205" s="83">
        <f t="shared" si="57"/>
        <v>7168.0915888813961</v>
      </c>
      <c r="AA205" s="76">
        <f t="shared" si="69"/>
        <v>597.34</v>
      </c>
      <c r="AB205" s="83">
        <f t="shared" si="58"/>
        <v>270608.94180680375</v>
      </c>
      <c r="AC205" s="76">
        <f t="shared" si="70"/>
        <v>22550.75</v>
      </c>
      <c r="AD205" s="83">
        <f t="shared" si="59"/>
        <v>46234.321388085882</v>
      </c>
      <c r="AE205" s="76">
        <f t="shared" si="71"/>
        <v>3852.86</v>
      </c>
      <c r="AF205" s="83">
        <f t="shared" si="60"/>
        <v>88676.456720117523</v>
      </c>
      <c r="AG205" s="76">
        <f t="shared" si="72"/>
        <v>7389.7</v>
      </c>
      <c r="AH205" s="83">
        <f t="shared" si="61"/>
        <v>1616.7934541098971</v>
      </c>
      <c r="AI205" s="76">
        <f t="shared" si="65"/>
        <v>134.72999999999999</v>
      </c>
      <c r="AJ205" s="83">
        <f t="shared" si="62"/>
        <v>912.85467377996088</v>
      </c>
      <c r="AK205" s="76">
        <f t="shared" si="66"/>
        <v>76.069999999999993</v>
      </c>
      <c r="AM205" s="83">
        <f t="shared" si="73"/>
        <v>668228.14158460393</v>
      </c>
      <c r="AN205" s="83">
        <f t="shared" si="67"/>
        <v>55685.68</v>
      </c>
    </row>
    <row r="206" spans="1:40" x14ac:dyDescent="0.25">
      <c r="A206" s="82">
        <v>62046</v>
      </c>
      <c r="B206" s="82" t="s">
        <v>208</v>
      </c>
      <c r="C206" s="82" t="s">
        <v>191</v>
      </c>
      <c r="D206" s="83">
        <f>'landesw Umlage § 2 PLAN'!F206*'Umlage Gesamt § 2_mtlAuft PLAN'!$D$1</f>
        <v>369.4724815883086</v>
      </c>
      <c r="E206" s="83">
        <f>'landesw Umlage § 2 PLAN'!G206*'Umlage Gesamt § 2_mtlAuft PLAN'!$E$1</f>
        <v>28394.635520187792</v>
      </c>
      <c r="F206" s="83">
        <f>'landesw Umlage § 2 PLAN'!H206*'Umlage Gesamt § 2_mtlAuft PLAN'!$F$1</f>
        <v>1358.0138956436133</v>
      </c>
      <c r="G206" s="83">
        <f>'landesw Umlage § 2 PLAN'!I206*'Umlage Gesamt § 2_mtlAuft PLAN'!$G$1</f>
        <v>41647.931527943336</v>
      </c>
      <c r="H206" s="83">
        <f>'landesw Umlage § 2 PLAN'!J206*'Umlage Gesamt § 2_mtlAuft PLAN'!$H$1</f>
        <v>7081.2872418872867</v>
      </c>
      <c r="I206" s="83">
        <f>'landesw Umlage § 2 PLAN'!K206*'Umlage Gesamt § 2_mtlAuft PLAN'!$I$1</f>
        <v>11718.157570639496</v>
      </c>
      <c r="J206" s="83">
        <f>'landesw Umlage § 2 PLAN'!L206*'Umlage Gesamt § 2_mtlAuft PLAN'!$J$1</f>
        <v>202.64163882872683</v>
      </c>
      <c r="K206" s="83">
        <f>'landesw Umlage § 2 PLAN'!M206*'Umlage Gesamt § 2_mtlAuft PLAN'!$K$1</f>
        <v>129.60251913737176</v>
      </c>
      <c r="M206" s="83">
        <f>'bezirksw Umlage § 2 PLAN'!F206*'Umlage Gesamt § 2_mtlAuft PLAN'!$M$1</f>
        <v>2154.8007893457584</v>
      </c>
      <c r="N206" s="83">
        <f>'bezirksw Umlage § 2 PLAN'!G206*'Umlage Gesamt § 2_mtlAuft PLAN'!$N$1</f>
        <v>318865.70496807713</v>
      </c>
      <c r="O206" s="83">
        <f>'bezirksw Umlage § 2 PLAN'!H206*'Umlage Gesamt § 2_mtlAuft PLAN'!$O$1</f>
        <v>8551.7975338790802</v>
      </c>
      <c r="P206" s="83">
        <f>'bezirksw Umlage § 2 PLAN'!I206*'Umlage Gesamt § 2_mtlAuft PLAN'!$P$1</f>
        <v>332466.09187651909</v>
      </c>
      <c r="Q206" s="83">
        <f>'bezirksw Umlage § 2 PLAN'!J206*'Umlage Gesamt § 2_mtlAuft PLAN'!$Q$1</f>
        <v>56837.177086688411</v>
      </c>
      <c r="R206" s="83">
        <f>'bezirksw Umlage § 2 PLAN'!K206*'Umlage Gesamt § 2_mtlAuft PLAN'!$R$1</f>
        <v>110876.11364342704</v>
      </c>
      <c r="S206" s="83">
        <f>'bezirksw Umlage § 2 PLAN'!L206*'Umlage Gesamt § 2_mtlAuft PLAN'!$S$1</f>
        <v>2032.5583515798824</v>
      </c>
      <c r="T206" s="83">
        <f>'bezirksw Umlage § 2 PLAN'!M206*'Umlage Gesamt § 2_mtlAuft PLAN'!$T$1</f>
        <v>1132.4094916675235</v>
      </c>
      <c r="V206" s="83">
        <f t="shared" si="63"/>
        <v>2524.2732709340671</v>
      </c>
      <c r="W206" s="76">
        <f t="shared" si="64"/>
        <v>210.36</v>
      </c>
      <c r="X206" s="83">
        <f t="shared" si="56"/>
        <v>347260.34048826492</v>
      </c>
      <c r="Y206" s="76">
        <f t="shared" si="68"/>
        <v>28938.36</v>
      </c>
      <c r="Z206" s="83">
        <f t="shared" si="57"/>
        <v>9909.8114295226933</v>
      </c>
      <c r="AA206" s="76">
        <f t="shared" si="69"/>
        <v>825.82</v>
      </c>
      <c r="AB206" s="83">
        <f t="shared" si="58"/>
        <v>374114.02340446244</v>
      </c>
      <c r="AC206" s="76">
        <f t="shared" si="70"/>
        <v>31176.17</v>
      </c>
      <c r="AD206" s="83">
        <f t="shared" si="59"/>
        <v>63918.464328575697</v>
      </c>
      <c r="AE206" s="76">
        <f t="shared" si="71"/>
        <v>5326.54</v>
      </c>
      <c r="AF206" s="83">
        <f t="shared" si="60"/>
        <v>122594.27121406654</v>
      </c>
      <c r="AG206" s="76">
        <f t="shared" si="72"/>
        <v>10216.19</v>
      </c>
      <c r="AH206" s="83">
        <f t="shared" si="61"/>
        <v>2235.1999904086092</v>
      </c>
      <c r="AI206" s="76">
        <f t="shared" si="65"/>
        <v>186.27</v>
      </c>
      <c r="AJ206" s="83">
        <f t="shared" si="62"/>
        <v>1262.0120108048952</v>
      </c>
      <c r="AK206" s="76">
        <f t="shared" si="66"/>
        <v>105.17</v>
      </c>
      <c r="AM206" s="83">
        <f t="shared" si="73"/>
        <v>923818.39613703976</v>
      </c>
      <c r="AN206" s="83">
        <f t="shared" si="67"/>
        <v>76984.87</v>
      </c>
    </row>
    <row r="207" spans="1:40" x14ac:dyDescent="0.25">
      <c r="A207" s="82">
        <v>62047</v>
      </c>
      <c r="B207" s="82" t="s">
        <v>209</v>
      </c>
      <c r="C207" s="82" t="s">
        <v>191</v>
      </c>
      <c r="D207" s="83">
        <f>'landesw Umlage § 2 PLAN'!F207*'Umlage Gesamt § 2_mtlAuft PLAN'!$D$1</f>
        <v>947.39943931892969</v>
      </c>
      <c r="E207" s="83">
        <f>'landesw Umlage § 2 PLAN'!G207*'Umlage Gesamt § 2_mtlAuft PLAN'!$E$1</f>
        <v>72809.378538416495</v>
      </c>
      <c r="F207" s="83">
        <f>'landesw Umlage § 2 PLAN'!H207*'Umlage Gesamt § 2_mtlAuft PLAN'!$F$1</f>
        <v>3482.2122551299276</v>
      </c>
      <c r="G207" s="83">
        <f>'landesw Umlage § 2 PLAN'!I207*'Umlage Gesamt § 2_mtlAuft PLAN'!$G$1</f>
        <v>106793.41207969209</v>
      </c>
      <c r="H207" s="83">
        <f>'landesw Umlage § 2 PLAN'!J207*'Umlage Gesamt § 2_mtlAuft PLAN'!$H$1</f>
        <v>18157.80036927274</v>
      </c>
      <c r="I207" s="83">
        <f>'landesw Umlage § 2 PLAN'!K207*'Umlage Gesamt § 2_mtlAuft PLAN'!$I$1</f>
        <v>30047.639446785877</v>
      </c>
      <c r="J207" s="83">
        <f>'landesw Umlage § 2 PLAN'!L207*'Umlage Gesamt § 2_mtlAuft PLAN'!$J$1</f>
        <v>519.61264932018651</v>
      </c>
      <c r="K207" s="83">
        <f>'landesw Umlage § 2 PLAN'!M207*'Umlage Gesamt § 2_mtlAuft PLAN'!$K$1</f>
        <v>332.32611380753019</v>
      </c>
      <c r="M207" s="83">
        <f>'bezirksw Umlage § 2 PLAN'!F207*'Umlage Gesamt § 2_mtlAuft PLAN'!$M$1</f>
        <v>5525.3291148889657</v>
      </c>
      <c r="N207" s="83">
        <f>'bezirksw Umlage § 2 PLAN'!G207*'Umlage Gesamt § 2_mtlAuft PLAN'!$N$1</f>
        <v>817633.80267492915</v>
      </c>
      <c r="O207" s="83">
        <f>'bezirksw Umlage § 2 PLAN'!H207*'Umlage Gesamt § 2_mtlAuft PLAN'!$O$1</f>
        <v>21928.475306027827</v>
      </c>
      <c r="P207" s="83">
        <f>'bezirksw Umlage § 2 PLAN'!I207*'Umlage Gesamt § 2_mtlAuft PLAN'!$P$1</f>
        <v>852507.84492074884</v>
      </c>
      <c r="Q207" s="83">
        <f>'bezirksw Umlage § 2 PLAN'!J207*'Umlage Gesamt § 2_mtlAuft PLAN'!$Q$1</f>
        <v>145741.59751469633</v>
      </c>
      <c r="R207" s="83">
        <f>'bezirksw Umlage § 2 PLAN'!K207*'Umlage Gesamt § 2_mtlAuft PLAN'!$R$1</f>
        <v>284307.96103697881</v>
      </c>
      <c r="S207" s="83">
        <f>'bezirksw Umlage § 2 PLAN'!L207*'Umlage Gesamt § 2_mtlAuft PLAN'!$S$1</f>
        <v>5211.875683925693</v>
      </c>
      <c r="T207" s="83">
        <f>'bezirksw Umlage § 2 PLAN'!M207*'Umlage Gesamt § 2_mtlAuft PLAN'!$T$1</f>
        <v>2903.7186013779556</v>
      </c>
      <c r="V207" s="83">
        <f t="shared" si="63"/>
        <v>6472.7285542078953</v>
      </c>
      <c r="W207" s="76">
        <f t="shared" si="64"/>
        <v>539.39</v>
      </c>
      <c r="X207" s="83">
        <f t="shared" si="56"/>
        <v>890443.18121334561</v>
      </c>
      <c r="Y207" s="76">
        <f t="shared" si="68"/>
        <v>74203.600000000006</v>
      </c>
      <c r="Z207" s="83">
        <f t="shared" si="57"/>
        <v>25410.687561157756</v>
      </c>
      <c r="AA207" s="76">
        <f t="shared" si="69"/>
        <v>2117.56</v>
      </c>
      <c r="AB207" s="83">
        <f t="shared" si="58"/>
        <v>959301.25700044096</v>
      </c>
      <c r="AC207" s="76">
        <f t="shared" si="70"/>
        <v>79941.77</v>
      </c>
      <c r="AD207" s="83">
        <f t="shared" si="59"/>
        <v>163899.39788396907</v>
      </c>
      <c r="AE207" s="76">
        <f t="shared" si="71"/>
        <v>13658.28</v>
      </c>
      <c r="AF207" s="83">
        <f t="shared" si="60"/>
        <v>314355.60048376466</v>
      </c>
      <c r="AG207" s="76">
        <f t="shared" si="72"/>
        <v>26196.3</v>
      </c>
      <c r="AH207" s="83">
        <f t="shared" si="61"/>
        <v>5731.4883332458794</v>
      </c>
      <c r="AI207" s="76">
        <f t="shared" si="65"/>
        <v>477.62</v>
      </c>
      <c r="AJ207" s="83">
        <f t="shared" si="62"/>
        <v>3236.044715185486</v>
      </c>
      <c r="AK207" s="76">
        <f t="shared" si="66"/>
        <v>269.67</v>
      </c>
      <c r="AM207" s="83">
        <f t="shared" si="73"/>
        <v>2368850.3857453177</v>
      </c>
      <c r="AN207" s="83">
        <f t="shared" si="67"/>
        <v>197404.2</v>
      </c>
    </row>
    <row r="208" spans="1:40" x14ac:dyDescent="0.25">
      <c r="A208" s="82">
        <v>62048</v>
      </c>
      <c r="B208" s="82" t="s">
        <v>210</v>
      </c>
      <c r="C208" s="82" t="s">
        <v>191</v>
      </c>
      <c r="D208" s="83">
        <f>'landesw Umlage § 2 PLAN'!F208*'Umlage Gesamt § 2_mtlAuft PLAN'!$D$1</f>
        <v>691.63738141269334</v>
      </c>
      <c r="E208" s="83">
        <f>'landesw Umlage § 2 PLAN'!G208*'Umlage Gesamt § 2_mtlAuft PLAN'!$E$1</f>
        <v>53153.596914515037</v>
      </c>
      <c r="F208" s="83">
        <f>'landesw Umlage § 2 PLAN'!H208*'Umlage Gesamt § 2_mtlAuft PLAN'!$F$1</f>
        <v>2542.1464967222623</v>
      </c>
      <c r="G208" s="83">
        <f>'landesw Umlage § 2 PLAN'!I208*'Umlage Gesamt § 2_mtlAuft PLAN'!$G$1</f>
        <v>77963.225243223031</v>
      </c>
      <c r="H208" s="83">
        <f>'landesw Umlage § 2 PLAN'!J208*'Umlage Gesamt § 2_mtlAuft PLAN'!$H$1</f>
        <v>13255.880232150465</v>
      </c>
      <c r="I208" s="83">
        <f>'landesw Umlage § 2 PLAN'!K208*'Umlage Gesamt § 2_mtlAuft PLAN'!$I$1</f>
        <v>21935.911931241622</v>
      </c>
      <c r="J208" s="83">
        <f>'landesw Umlage § 2 PLAN'!L208*'Umlage Gesamt § 2_mtlAuft PLAN'!$J$1</f>
        <v>379.33686385024771</v>
      </c>
      <c r="K208" s="83">
        <f>'landesw Umlage § 2 PLAN'!M208*'Umlage Gesamt § 2_mtlAuft PLAN'!$K$1</f>
        <v>242.61061764416053</v>
      </c>
      <c r="M208" s="83">
        <f>'bezirksw Umlage § 2 PLAN'!F208*'Umlage Gesamt § 2_mtlAuft PLAN'!$M$1</f>
        <v>4033.698988899921</v>
      </c>
      <c r="N208" s="83">
        <f>'bezirksw Umlage § 2 PLAN'!G208*'Umlage Gesamt § 2_mtlAuft PLAN'!$N$1</f>
        <v>596903.56439636927</v>
      </c>
      <c r="O208" s="83">
        <f>'bezirksw Umlage § 2 PLAN'!H208*'Umlage Gesamt § 2_mtlAuft PLAN'!$O$1</f>
        <v>16008.615383957782</v>
      </c>
      <c r="P208" s="83">
        <f>'bezirksw Umlage § 2 PLAN'!I208*'Umlage Gesamt § 2_mtlAuft PLAN'!$P$1</f>
        <v>622362.93270200584</v>
      </c>
      <c r="Q208" s="83">
        <f>'bezirksw Umlage § 2 PLAN'!J208*'Umlage Gesamt § 2_mtlAuft PLAN'!$Q$1</f>
        <v>106396.87198931741</v>
      </c>
      <c r="R208" s="83">
        <f>'bezirksw Umlage § 2 PLAN'!K208*'Umlage Gesamt § 2_mtlAuft PLAN'!$R$1</f>
        <v>207555.55209928981</v>
      </c>
      <c r="S208" s="83">
        <f>'bezirksw Umlage § 2 PLAN'!L208*'Umlage Gesamt § 2_mtlAuft PLAN'!$S$1</f>
        <v>3804.8661427013694</v>
      </c>
      <c r="T208" s="83">
        <f>'bezirksw Umlage § 2 PLAN'!M208*'Umlage Gesamt § 2_mtlAuft PLAN'!$T$1</f>
        <v>2119.8242752393089</v>
      </c>
      <c r="V208" s="83">
        <f t="shared" si="63"/>
        <v>4725.3363703126142</v>
      </c>
      <c r="W208" s="76">
        <f t="shared" si="64"/>
        <v>393.78</v>
      </c>
      <c r="X208" s="83">
        <f t="shared" si="56"/>
        <v>650057.16131088429</v>
      </c>
      <c r="Y208" s="76">
        <f t="shared" si="68"/>
        <v>54171.43</v>
      </c>
      <c r="Z208" s="83">
        <f t="shared" si="57"/>
        <v>18550.761880680046</v>
      </c>
      <c r="AA208" s="76">
        <f t="shared" si="69"/>
        <v>1545.9</v>
      </c>
      <c r="AB208" s="83">
        <f t="shared" si="58"/>
        <v>700326.15794522886</v>
      </c>
      <c r="AC208" s="76">
        <f t="shared" si="70"/>
        <v>58360.51</v>
      </c>
      <c r="AD208" s="83">
        <f t="shared" si="59"/>
        <v>119652.75222146788</v>
      </c>
      <c r="AE208" s="76">
        <f t="shared" si="71"/>
        <v>9971.06</v>
      </c>
      <c r="AF208" s="83">
        <f t="shared" si="60"/>
        <v>229491.46403053144</v>
      </c>
      <c r="AG208" s="76">
        <f t="shared" si="72"/>
        <v>19124.29</v>
      </c>
      <c r="AH208" s="83">
        <f t="shared" si="61"/>
        <v>4184.2030065516174</v>
      </c>
      <c r="AI208" s="76">
        <f t="shared" si="65"/>
        <v>348.68</v>
      </c>
      <c r="AJ208" s="83">
        <f t="shared" si="62"/>
        <v>2362.4348928834693</v>
      </c>
      <c r="AK208" s="76">
        <f t="shared" si="66"/>
        <v>196.87</v>
      </c>
      <c r="AM208" s="83">
        <f t="shared" si="73"/>
        <v>1729350.2716585405</v>
      </c>
      <c r="AN208" s="83">
        <f t="shared" si="67"/>
        <v>144112.51999999999</v>
      </c>
    </row>
    <row r="209" spans="1:40" x14ac:dyDescent="0.25">
      <c r="A209" s="82">
        <v>62105</v>
      </c>
      <c r="B209" s="82" t="s">
        <v>211</v>
      </c>
      <c r="C209" s="82" t="s">
        <v>212</v>
      </c>
      <c r="D209" s="83">
        <f>'landesw Umlage § 2 PLAN'!F209*'Umlage Gesamt § 2_mtlAuft PLAN'!$D$1</f>
        <v>248.79484034073087</v>
      </c>
      <c r="E209" s="83">
        <f>'landesw Umlage § 2 PLAN'!G209*'Umlage Gesamt § 2_mtlAuft PLAN'!$E$1</f>
        <v>19120.338219532263</v>
      </c>
      <c r="F209" s="83">
        <f>'landesw Umlage § 2 PLAN'!H209*'Umlage Gesamt § 2_mtlAuft PLAN'!$F$1</f>
        <v>914.45741478419757</v>
      </c>
      <c r="G209" s="83">
        <f>'landesw Umlage § 2 PLAN'!I209*'Umlage Gesamt § 2_mtlAuft PLAN'!$G$1</f>
        <v>28044.823339677478</v>
      </c>
      <c r="H209" s="83">
        <f>'landesw Umlage § 2 PLAN'!J209*'Umlage Gesamt § 2_mtlAuft PLAN'!$H$1</f>
        <v>4768.3868665361279</v>
      </c>
      <c r="I209" s="83">
        <f>'landesw Umlage § 2 PLAN'!K209*'Umlage Gesamt § 2_mtlAuft PLAN'!$I$1</f>
        <v>7890.7558401692731</v>
      </c>
      <c r="J209" s="83">
        <f>'landesw Umlage § 2 PLAN'!L209*'Umlage Gesamt § 2_mtlAuft PLAN'!$J$1</f>
        <v>136.45453096275327</v>
      </c>
      <c r="K209" s="83">
        <f>'landesw Umlage § 2 PLAN'!M209*'Umlage Gesamt § 2_mtlAuft PLAN'!$K$1</f>
        <v>87.271555158654195</v>
      </c>
      <c r="M209" s="83">
        <f>'bezirksw Umlage § 2 PLAN'!F209*'Umlage Gesamt § 2_mtlAuft PLAN'!$M$1</f>
        <v>1714.2245306388354</v>
      </c>
      <c r="N209" s="83">
        <f>'bezirksw Umlage § 2 PLAN'!G209*'Umlage Gesamt § 2_mtlAuft PLAN'!$N$1</f>
        <v>191828.65588143212</v>
      </c>
      <c r="O209" s="83">
        <f>'bezirksw Umlage § 2 PLAN'!H209*'Umlage Gesamt § 2_mtlAuft PLAN'!$O$1</f>
        <v>7310.1428316855936</v>
      </c>
      <c r="P209" s="83">
        <f>'bezirksw Umlage § 2 PLAN'!I209*'Umlage Gesamt § 2_mtlAuft PLAN'!$P$1</f>
        <v>219360.68098631507</v>
      </c>
      <c r="Q209" s="83">
        <f>'bezirksw Umlage § 2 PLAN'!J209*'Umlage Gesamt § 2_mtlAuft PLAN'!$Q$1</f>
        <v>35311.091229848716</v>
      </c>
      <c r="R209" s="83">
        <f>'bezirksw Umlage § 2 PLAN'!K209*'Umlage Gesamt § 2_mtlAuft PLAN'!$R$1</f>
        <v>59913.877857526866</v>
      </c>
      <c r="S209" s="83">
        <f>'bezirksw Umlage § 2 PLAN'!L209*'Umlage Gesamt § 2_mtlAuft PLAN'!$S$1</f>
        <v>786.87384927780272</v>
      </c>
      <c r="T209" s="83">
        <f>'bezirksw Umlage § 2 PLAN'!M209*'Umlage Gesamt § 2_mtlAuft PLAN'!$T$1</f>
        <v>884.59686290091918</v>
      </c>
      <c r="V209" s="83">
        <f t="shared" si="63"/>
        <v>1963.0193709795662</v>
      </c>
      <c r="W209" s="76">
        <f t="shared" si="64"/>
        <v>163.58000000000001</v>
      </c>
      <c r="X209" s="83">
        <f t="shared" si="56"/>
        <v>210948.9941009644</v>
      </c>
      <c r="Y209" s="76">
        <f t="shared" si="68"/>
        <v>17579.080000000002</v>
      </c>
      <c r="Z209" s="83">
        <f t="shared" si="57"/>
        <v>8224.6002464697904</v>
      </c>
      <c r="AA209" s="76">
        <f t="shared" si="69"/>
        <v>685.38</v>
      </c>
      <c r="AB209" s="83">
        <f t="shared" si="58"/>
        <v>247405.50432599254</v>
      </c>
      <c r="AC209" s="76">
        <f t="shared" si="70"/>
        <v>20617.13</v>
      </c>
      <c r="AD209" s="83">
        <f t="shared" si="59"/>
        <v>40079.478096384846</v>
      </c>
      <c r="AE209" s="76">
        <f t="shared" si="71"/>
        <v>3339.96</v>
      </c>
      <c r="AF209" s="83">
        <f t="shared" si="60"/>
        <v>67804.633697696147</v>
      </c>
      <c r="AG209" s="76">
        <f t="shared" si="72"/>
        <v>5650.39</v>
      </c>
      <c r="AH209" s="83">
        <f t="shared" si="61"/>
        <v>923.32838024055604</v>
      </c>
      <c r="AI209" s="76">
        <f t="shared" si="65"/>
        <v>76.94</v>
      </c>
      <c r="AJ209" s="83">
        <f t="shared" si="62"/>
        <v>971.8684180595734</v>
      </c>
      <c r="AK209" s="76">
        <f t="shared" si="66"/>
        <v>80.989999999999995</v>
      </c>
      <c r="AM209" s="83">
        <f t="shared" si="73"/>
        <v>578321.42663678736</v>
      </c>
      <c r="AN209" s="83">
        <f t="shared" si="67"/>
        <v>48193.45</v>
      </c>
    </row>
    <row r="210" spans="1:40" x14ac:dyDescent="0.25">
      <c r="A210" s="82">
        <v>62115</v>
      </c>
      <c r="B210" s="82" t="s">
        <v>213</v>
      </c>
      <c r="C210" s="82" t="s">
        <v>212</v>
      </c>
      <c r="D210" s="83">
        <f>'landesw Umlage § 2 PLAN'!F210*'Umlage Gesamt § 2_mtlAuft PLAN'!$D$1</f>
        <v>791.10677775270631</v>
      </c>
      <c r="E210" s="83">
        <f>'landesw Umlage § 2 PLAN'!G210*'Umlage Gesamt § 2_mtlAuft PLAN'!$E$1</f>
        <v>60798.001830264366</v>
      </c>
      <c r="F210" s="83">
        <f>'landesw Umlage § 2 PLAN'!H210*'Umlage Gesamt § 2_mtlAuft PLAN'!$F$1</f>
        <v>2907.7510522775956</v>
      </c>
      <c r="G210" s="83">
        <f>'landesw Umlage § 2 PLAN'!I210*'Umlage Gesamt § 2_mtlAuft PLAN'!$G$1</f>
        <v>89175.683042748118</v>
      </c>
      <c r="H210" s="83">
        <f>'landesw Umlage § 2 PLAN'!J210*'Umlage Gesamt § 2_mtlAuft PLAN'!$H$1</f>
        <v>15162.304667964394</v>
      </c>
      <c r="I210" s="83">
        <f>'landesw Umlage § 2 PLAN'!K210*'Umlage Gesamt § 2_mtlAuft PLAN'!$I$1</f>
        <v>25090.674783289294</v>
      </c>
      <c r="J210" s="83">
        <f>'landesw Umlage § 2 PLAN'!L210*'Umlage Gesamt § 2_mtlAuft PLAN'!$J$1</f>
        <v>433.89205399862874</v>
      </c>
      <c r="K210" s="83">
        <f>'landesw Umlage § 2 PLAN'!M210*'Umlage Gesamt § 2_mtlAuft PLAN'!$K$1</f>
        <v>277.50221305424554</v>
      </c>
      <c r="M210" s="83">
        <f>'bezirksw Umlage § 2 PLAN'!F210*'Umlage Gesamt § 2_mtlAuft PLAN'!$M$1</f>
        <v>5450.8149884502163</v>
      </c>
      <c r="N210" s="83">
        <f>'bezirksw Umlage § 2 PLAN'!G210*'Umlage Gesamt § 2_mtlAuft PLAN'!$N$1</f>
        <v>609968.23578478349</v>
      </c>
      <c r="O210" s="83">
        <f>'bezirksw Umlage § 2 PLAN'!H210*'Umlage Gesamt § 2_mtlAuft PLAN'!$O$1</f>
        <v>23244.467339301431</v>
      </c>
      <c r="P210" s="83">
        <f>'bezirksw Umlage § 2 PLAN'!I210*'Umlage Gesamt § 2_mtlAuft PLAN'!$P$1</f>
        <v>697513.34578747174</v>
      </c>
      <c r="Q210" s="83">
        <f>'bezirksw Umlage § 2 PLAN'!J210*'Umlage Gesamt § 2_mtlAuft PLAN'!$Q$1</f>
        <v>112280.63879266943</v>
      </c>
      <c r="R210" s="83">
        <f>'bezirksw Umlage § 2 PLAN'!K210*'Umlage Gesamt § 2_mtlAuft PLAN'!$R$1</f>
        <v>190511.48645053955</v>
      </c>
      <c r="S210" s="83">
        <f>'bezirksw Umlage § 2 PLAN'!L210*'Umlage Gesamt § 2_mtlAuft PLAN'!$S$1</f>
        <v>2502.0665000427657</v>
      </c>
      <c r="T210" s="83">
        <f>'bezirksw Umlage § 2 PLAN'!M210*'Umlage Gesamt § 2_mtlAuft PLAN'!$T$1</f>
        <v>2812.8017962964595</v>
      </c>
      <c r="V210" s="83">
        <f t="shared" si="63"/>
        <v>6241.9217662029223</v>
      </c>
      <c r="W210" s="76">
        <f t="shared" si="64"/>
        <v>520.16</v>
      </c>
      <c r="X210" s="83">
        <f t="shared" si="56"/>
        <v>670766.23761504784</v>
      </c>
      <c r="Y210" s="76">
        <f t="shared" si="68"/>
        <v>55897.19</v>
      </c>
      <c r="Z210" s="83">
        <f t="shared" si="57"/>
        <v>26152.218391579027</v>
      </c>
      <c r="AA210" s="76">
        <f t="shared" si="69"/>
        <v>2179.35</v>
      </c>
      <c r="AB210" s="83">
        <f t="shared" si="58"/>
        <v>786689.02883021988</v>
      </c>
      <c r="AC210" s="76">
        <f t="shared" si="70"/>
        <v>65557.42</v>
      </c>
      <c r="AD210" s="83">
        <f t="shared" si="59"/>
        <v>127442.94346063382</v>
      </c>
      <c r="AE210" s="76">
        <f t="shared" si="71"/>
        <v>10620.25</v>
      </c>
      <c r="AF210" s="83">
        <f t="shared" si="60"/>
        <v>215602.16123382884</v>
      </c>
      <c r="AG210" s="76">
        <f t="shared" si="72"/>
        <v>17966.849999999999</v>
      </c>
      <c r="AH210" s="83">
        <f t="shared" si="61"/>
        <v>2935.9585540413946</v>
      </c>
      <c r="AI210" s="76">
        <f t="shared" si="65"/>
        <v>244.66</v>
      </c>
      <c r="AJ210" s="83">
        <f t="shared" si="62"/>
        <v>3090.3040093507052</v>
      </c>
      <c r="AK210" s="76">
        <f t="shared" si="66"/>
        <v>257.52999999999997</v>
      </c>
      <c r="AM210" s="83">
        <f t="shared" si="73"/>
        <v>1838920.7738609042</v>
      </c>
      <c r="AN210" s="83">
        <f t="shared" si="67"/>
        <v>153243.4</v>
      </c>
    </row>
    <row r="211" spans="1:40" x14ac:dyDescent="0.25">
      <c r="A211" s="82">
        <v>62116</v>
      </c>
      <c r="B211" s="82" t="s">
        <v>214</v>
      </c>
      <c r="C211" s="82" t="s">
        <v>212</v>
      </c>
      <c r="D211" s="83">
        <f>'landesw Umlage § 2 PLAN'!F211*'Umlage Gesamt § 2_mtlAuft PLAN'!$D$1</f>
        <v>545.95286226753456</v>
      </c>
      <c r="E211" s="83">
        <f>'landesw Umlage § 2 PLAN'!G211*'Umlage Gesamt § 2_mtlAuft PLAN'!$E$1</f>
        <v>41957.475340649216</v>
      </c>
      <c r="F211" s="83">
        <f>'landesw Umlage § 2 PLAN'!H211*'Umlage Gesamt § 2_mtlAuft PLAN'!$F$1</f>
        <v>2006.676032105273</v>
      </c>
      <c r="G211" s="83">
        <f>'landesw Umlage § 2 PLAN'!I211*'Umlage Gesamt § 2_mtlAuft PLAN'!$G$1</f>
        <v>61541.274542170017</v>
      </c>
      <c r="H211" s="83">
        <f>'landesw Umlage § 2 PLAN'!J211*'Umlage Gesamt § 2_mtlAuft PLAN'!$H$1</f>
        <v>10463.699547060596</v>
      </c>
      <c r="I211" s="83">
        <f>'landesw Umlage § 2 PLAN'!K211*'Umlage Gesamt § 2_mtlAuft PLAN'!$I$1</f>
        <v>17315.394203894219</v>
      </c>
      <c r="J211" s="83">
        <f>'landesw Umlage § 2 PLAN'!L211*'Umlage Gesamt § 2_mtlAuft PLAN'!$J$1</f>
        <v>299.43443218702805</v>
      </c>
      <c r="K211" s="83">
        <f>'landesw Umlage § 2 PLAN'!M211*'Umlage Gesamt § 2_mtlAuft PLAN'!$K$1</f>
        <v>191.50781128802211</v>
      </c>
      <c r="M211" s="83">
        <f>'bezirksw Umlage § 2 PLAN'!F211*'Umlage Gesamt § 2_mtlAuft PLAN'!$M$1</f>
        <v>3761.6768410059203</v>
      </c>
      <c r="N211" s="83">
        <f>'bezirksw Umlage § 2 PLAN'!G211*'Umlage Gesamt § 2_mtlAuft PLAN'!$N$1</f>
        <v>420946.84761135792</v>
      </c>
      <c r="O211" s="83">
        <f>'bezirksw Umlage § 2 PLAN'!H211*'Umlage Gesamt § 2_mtlAuft PLAN'!$O$1</f>
        <v>16041.302934889971</v>
      </c>
      <c r="P211" s="83">
        <f>'bezirksw Umlage § 2 PLAN'!I211*'Umlage Gesamt § 2_mtlAuft PLAN'!$P$1</f>
        <v>481362.84293283185</v>
      </c>
      <c r="Q211" s="83">
        <f>'bezirksw Umlage § 2 PLAN'!J211*'Umlage Gesamt § 2_mtlAuft PLAN'!$Q$1</f>
        <v>77486.298752514165</v>
      </c>
      <c r="R211" s="83">
        <f>'bezirksw Umlage § 2 PLAN'!K211*'Umlage Gesamt § 2_mtlAuft PLAN'!$R$1</f>
        <v>131474.40301039544</v>
      </c>
      <c r="S211" s="83">
        <f>'bezirksw Umlage § 2 PLAN'!L211*'Umlage Gesamt § 2_mtlAuft PLAN'!$S$1</f>
        <v>1726.7079561149503</v>
      </c>
      <c r="T211" s="83">
        <f>'bezirksw Umlage § 2 PLAN'!M211*'Umlage Gesamt § 2_mtlAuft PLAN'!$T$1</f>
        <v>1941.1503413504424</v>
      </c>
      <c r="V211" s="83">
        <f t="shared" si="63"/>
        <v>4307.6297032734547</v>
      </c>
      <c r="W211" s="76">
        <f t="shared" si="64"/>
        <v>358.97</v>
      </c>
      <c r="X211" s="83">
        <f t="shared" si="56"/>
        <v>462904.32295200712</v>
      </c>
      <c r="Y211" s="76">
        <f t="shared" si="68"/>
        <v>38575.360000000001</v>
      </c>
      <c r="Z211" s="83">
        <f t="shared" si="57"/>
        <v>18047.978966995244</v>
      </c>
      <c r="AA211" s="76">
        <f t="shared" si="69"/>
        <v>1504</v>
      </c>
      <c r="AB211" s="83">
        <f t="shared" si="58"/>
        <v>542904.11747500184</v>
      </c>
      <c r="AC211" s="76">
        <f t="shared" si="70"/>
        <v>45242.01</v>
      </c>
      <c r="AD211" s="83">
        <f t="shared" si="59"/>
        <v>87949.998299574756</v>
      </c>
      <c r="AE211" s="76">
        <f t="shared" si="71"/>
        <v>7329.17</v>
      </c>
      <c r="AF211" s="83">
        <f t="shared" si="60"/>
        <v>148789.79721428966</v>
      </c>
      <c r="AG211" s="76">
        <f t="shared" si="72"/>
        <v>12399.15</v>
      </c>
      <c r="AH211" s="83">
        <f t="shared" si="61"/>
        <v>2026.1423883019784</v>
      </c>
      <c r="AI211" s="76">
        <f t="shared" si="65"/>
        <v>168.85</v>
      </c>
      <c r="AJ211" s="83">
        <f t="shared" si="62"/>
        <v>2132.6581526384643</v>
      </c>
      <c r="AK211" s="76">
        <f t="shared" si="66"/>
        <v>177.72</v>
      </c>
      <c r="AM211" s="83">
        <f t="shared" si="73"/>
        <v>1269062.6451520824</v>
      </c>
      <c r="AN211" s="83">
        <f t="shared" si="67"/>
        <v>105755.22</v>
      </c>
    </row>
    <row r="212" spans="1:40" x14ac:dyDescent="0.25">
      <c r="A212" s="82">
        <v>62125</v>
      </c>
      <c r="B212" s="82" t="s">
        <v>215</v>
      </c>
      <c r="C212" s="82" t="s">
        <v>212</v>
      </c>
      <c r="D212" s="83">
        <f>'landesw Umlage § 2 PLAN'!F212*'Umlage Gesamt § 2_mtlAuft PLAN'!$D$1</f>
        <v>329.37828937517605</v>
      </c>
      <c r="E212" s="83">
        <f>'landesw Umlage § 2 PLAN'!G212*'Umlage Gesamt § 2_mtlAuft PLAN'!$E$1</f>
        <v>25313.323565711031</v>
      </c>
      <c r="F212" s="83">
        <f>'landesw Umlage § 2 PLAN'!H212*'Umlage Gesamt § 2_mtlAuft PLAN'!$F$1</f>
        <v>1210.6457616868597</v>
      </c>
      <c r="G212" s="83">
        <f>'landesw Umlage § 2 PLAN'!I212*'Umlage Gesamt § 2_mtlAuft PLAN'!$G$1</f>
        <v>37128.406380137079</v>
      </c>
      <c r="H212" s="83">
        <f>'landesw Umlage § 2 PLAN'!J212*'Umlage Gesamt § 2_mtlAuft PLAN'!$H$1</f>
        <v>6312.8443782344702</v>
      </c>
      <c r="I212" s="83">
        <f>'landesw Umlage § 2 PLAN'!K212*'Umlage Gesamt § 2_mtlAuft PLAN'!$I$1</f>
        <v>10446.533605571074</v>
      </c>
      <c r="J212" s="83">
        <f>'landesw Umlage § 2 PLAN'!L212*'Umlage Gesamt § 2_mtlAuft PLAN'!$J$1</f>
        <v>180.65149552317934</v>
      </c>
      <c r="K212" s="83">
        <f>'landesw Umlage § 2 PLAN'!M212*'Umlage Gesamt § 2_mtlAuft PLAN'!$K$1</f>
        <v>115.5383910289351</v>
      </c>
      <c r="M212" s="83">
        <f>'bezirksw Umlage § 2 PLAN'!F212*'Umlage Gesamt § 2_mtlAuft PLAN'!$M$1</f>
        <v>2269.4535896866296</v>
      </c>
      <c r="N212" s="83">
        <f>'bezirksw Umlage § 2 PLAN'!G212*'Umlage Gesamt § 2_mtlAuft PLAN'!$N$1</f>
        <v>253961.03247492207</v>
      </c>
      <c r="O212" s="83">
        <f>'bezirksw Umlage § 2 PLAN'!H212*'Umlage Gesamt § 2_mtlAuft PLAN'!$O$1</f>
        <v>9677.8628435029404</v>
      </c>
      <c r="P212" s="83">
        <f>'bezirksw Umlage § 2 PLAN'!I212*'Umlage Gesamt § 2_mtlAuft PLAN'!$P$1</f>
        <v>290410.54774485802</v>
      </c>
      <c r="Q212" s="83">
        <f>'bezirksw Umlage § 2 PLAN'!J212*'Umlage Gesamt § 2_mtlAuft PLAN'!$Q$1</f>
        <v>46748.183400145281</v>
      </c>
      <c r="R212" s="83">
        <f>'bezirksw Umlage § 2 PLAN'!K212*'Umlage Gesamt § 2_mtlAuft PLAN'!$R$1</f>
        <v>79319.693975641814</v>
      </c>
      <c r="S212" s="83">
        <f>'bezirksw Umlage § 2 PLAN'!L212*'Umlage Gesamt § 2_mtlAuft PLAN'!$S$1</f>
        <v>1041.7384945533045</v>
      </c>
      <c r="T212" s="83">
        <f>'bezirksw Umlage § 2 PLAN'!M212*'Umlage Gesamt § 2_mtlAuft PLAN'!$T$1</f>
        <v>1171.1135210437535</v>
      </c>
      <c r="V212" s="83">
        <f t="shared" si="63"/>
        <v>2598.8318790618055</v>
      </c>
      <c r="W212" s="76">
        <f t="shared" si="64"/>
        <v>216.57</v>
      </c>
      <c r="X212" s="83">
        <f t="shared" si="56"/>
        <v>279274.35604063311</v>
      </c>
      <c r="Y212" s="76">
        <f t="shared" si="68"/>
        <v>23272.86</v>
      </c>
      <c r="Z212" s="83">
        <f t="shared" si="57"/>
        <v>10888.5086051898</v>
      </c>
      <c r="AA212" s="76">
        <f t="shared" si="69"/>
        <v>907.38</v>
      </c>
      <c r="AB212" s="83">
        <f t="shared" si="58"/>
        <v>327538.9541249951</v>
      </c>
      <c r="AC212" s="76">
        <f t="shared" si="70"/>
        <v>27294.91</v>
      </c>
      <c r="AD212" s="83">
        <f t="shared" si="59"/>
        <v>53061.02777837975</v>
      </c>
      <c r="AE212" s="76">
        <f t="shared" si="71"/>
        <v>4421.75</v>
      </c>
      <c r="AF212" s="83">
        <f t="shared" si="60"/>
        <v>89766.227581212894</v>
      </c>
      <c r="AG212" s="76">
        <f t="shared" si="72"/>
        <v>7480.52</v>
      </c>
      <c r="AH212" s="83">
        <f t="shared" si="61"/>
        <v>1222.3899900764839</v>
      </c>
      <c r="AI212" s="76">
        <f t="shared" si="65"/>
        <v>101.87</v>
      </c>
      <c r="AJ212" s="83">
        <f t="shared" si="62"/>
        <v>1286.6519120726887</v>
      </c>
      <c r="AK212" s="76">
        <f t="shared" si="66"/>
        <v>107.22</v>
      </c>
      <c r="AM212" s="83">
        <f t="shared" si="73"/>
        <v>765636.94791162165</v>
      </c>
      <c r="AN212" s="83">
        <f t="shared" si="67"/>
        <v>63803.08</v>
      </c>
    </row>
    <row r="213" spans="1:40" x14ac:dyDescent="0.25">
      <c r="A213" s="82">
        <v>62128</v>
      </c>
      <c r="B213" s="82" t="s">
        <v>216</v>
      </c>
      <c r="C213" s="82" t="s">
        <v>212</v>
      </c>
      <c r="D213" s="83">
        <f>'landesw Umlage § 2 PLAN'!F213*'Umlage Gesamt § 2_mtlAuft PLAN'!$D$1</f>
        <v>522.87236059689269</v>
      </c>
      <c r="E213" s="83">
        <f>'landesw Umlage § 2 PLAN'!G213*'Umlage Gesamt § 2_mtlAuft PLAN'!$E$1</f>
        <v>40183.696601448799</v>
      </c>
      <c r="F213" s="83">
        <f>'landesw Umlage § 2 PLAN'!H213*'Umlage Gesamt § 2_mtlAuft PLAN'!$F$1</f>
        <v>1921.8425369220445</v>
      </c>
      <c r="G213" s="83">
        <f>'landesw Umlage § 2 PLAN'!I213*'Umlage Gesamt § 2_mtlAuft PLAN'!$G$1</f>
        <v>58939.578337145016</v>
      </c>
      <c r="H213" s="83">
        <f>'landesw Umlage § 2 PLAN'!J213*'Umlage Gesamt § 2_mtlAuft PLAN'!$H$1</f>
        <v>10021.340047608646</v>
      </c>
      <c r="I213" s="83">
        <f>'landesw Umlage § 2 PLAN'!K213*'Umlage Gesamt § 2_mtlAuft PLAN'!$I$1</f>
        <v>16583.374990383873</v>
      </c>
      <c r="J213" s="83">
        <f>'landesw Umlage § 2 PLAN'!L213*'Umlage Gesamt § 2_mtlAuft PLAN'!$J$1</f>
        <v>286.77565266596071</v>
      </c>
      <c r="K213" s="83">
        <f>'landesw Umlage § 2 PLAN'!M213*'Umlage Gesamt § 2_mtlAuft PLAN'!$K$1</f>
        <v>183.41169775174367</v>
      </c>
      <c r="M213" s="83">
        <f>'bezirksw Umlage § 2 PLAN'!F213*'Umlage Gesamt § 2_mtlAuft PLAN'!$M$1</f>
        <v>3602.6495794715606</v>
      </c>
      <c r="N213" s="83">
        <f>'bezirksw Umlage § 2 PLAN'!G213*'Umlage Gesamt § 2_mtlAuft PLAN'!$N$1</f>
        <v>403151.05407124764</v>
      </c>
      <c r="O213" s="83">
        <f>'bezirksw Umlage § 2 PLAN'!H213*'Umlage Gesamt § 2_mtlAuft PLAN'!$O$1</f>
        <v>15363.146733546406</v>
      </c>
      <c r="P213" s="83">
        <f>'bezirksw Umlage § 2 PLAN'!I213*'Umlage Gesamt § 2_mtlAuft PLAN'!$P$1</f>
        <v>461012.9250766419</v>
      </c>
      <c r="Q213" s="83">
        <f>'bezirksw Umlage § 2 PLAN'!J213*'Umlage Gesamt § 2_mtlAuft PLAN'!$Q$1</f>
        <v>74210.516589963911</v>
      </c>
      <c r="R213" s="83">
        <f>'bezirksw Umlage § 2 PLAN'!K213*'Umlage Gesamt § 2_mtlAuft PLAN'!$R$1</f>
        <v>125916.2396815602</v>
      </c>
      <c r="S213" s="83">
        <f>'bezirksw Umlage § 2 PLAN'!L213*'Umlage Gesamt § 2_mtlAuft PLAN'!$S$1</f>
        <v>1653.7102879640834</v>
      </c>
      <c r="T213" s="83">
        <f>'bezirksw Umlage § 2 PLAN'!M213*'Umlage Gesamt § 2_mtlAuft PLAN'!$T$1</f>
        <v>1859.086986081227</v>
      </c>
      <c r="V213" s="83">
        <f t="shared" si="63"/>
        <v>4125.5219400684537</v>
      </c>
      <c r="W213" s="76">
        <f t="shared" si="64"/>
        <v>343.79</v>
      </c>
      <c r="X213" s="83">
        <f t="shared" si="56"/>
        <v>443334.75067269645</v>
      </c>
      <c r="Y213" s="76">
        <f t="shared" si="68"/>
        <v>36944.559999999998</v>
      </c>
      <c r="Z213" s="83">
        <f t="shared" si="57"/>
        <v>17284.98927046845</v>
      </c>
      <c r="AA213" s="76">
        <f t="shared" si="69"/>
        <v>1440.42</v>
      </c>
      <c r="AB213" s="83">
        <f t="shared" si="58"/>
        <v>519952.50341378694</v>
      </c>
      <c r="AC213" s="76">
        <f t="shared" si="70"/>
        <v>43329.38</v>
      </c>
      <c r="AD213" s="83">
        <f t="shared" si="59"/>
        <v>84231.85663757255</v>
      </c>
      <c r="AE213" s="76">
        <f t="shared" si="71"/>
        <v>7019.32</v>
      </c>
      <c r="AF213" s="83">
        <f t="shared" si="60"/>
        <v>142499.61467194406</v>
      </c>
      <c r="AG213" s="76">
        <f t="shared" si="72"/>
        <v>11874.97</v>
      </c>
      <c r="AH213" s="83">
        <f t="shared" si="61"/>
        <v>1940.4859406300441</v>
      </c>
      <c r="AI213" s="76">
        <f t="shared" si="65"/>
        <v>161.71</v>
      </c>
      <c r="AJ213" s="83">
        <f t="shared" si="62"/>
        <v>2042.4986838329708</v>
      </c>
      <c r="AK213" s="76">
        <f t="shared" si="66"/>
        <v>170.21</v>
      </c>
      <c r="AM213" s="83">
        <f t="shared" si="73"/>
        <v>1215412.221231</v>
      </c>
      <c r="AN213" s="83">
        <f t="shared" si="67"/>
        <v>101284.35</v>
      </c>
    </row>
    <row r="214" spans="1:40" x14ac:dyDescent="0.25">
      <c r="A214" s="82">
        <v>62131</v>
      </c>
      <c r="B214" s="82" t="s">
        <v>217</v>
      </c>
      <c r="C214" s="82" t="s">
        <v>212</v>
      </c>
      <c r="D214" s="83">
        <f>'landesw Umlage § 2 PLAN'!F214*'Umlage Gesamt § 2_mtlAuft PLAN'!$D$1</f>
        <v>363.97186196682134</v>
      </c>
      <c r="E214" s="83">
        <f>'landesw Umlage § 2 PLAN'!G214*'Umlage Gesamt § 2_mtlAuft PLAN'!$E$1</f>
        <v>27971.902848417772</v>
      </c>
      <c r="F214" s="83">
        <f>'landesw Umlage § 2 PLAN'!H214*'Umlage Gesamt § 2_mtlAuft PLAN'!$F$1</f>
        <v>1337.796103377955</v>
      </c>
      <c r="G214" s="83">
        <f>'landesw Umlage § 2 PLAN'!I214*'Umlage Gesamt § 2_mtlAuft PLAN'!$G$1</f>
        <v>41027.886894653886</v>
      </c>
      <c r="H214" s="83">
        <f>'landesw Umlage § 2 PLAN'!J214*'Umlage Gesamt § 2_mtlAuft PLAN'!$H$1</f>
        <v>6975.8626988180267</v>
      </c>
      <c r="I214" s="83">
        <f>'landesw Umlage § 2 PLAN'!K214*'Umlage Gesamt § 2_mtlAuft PLAN'!$I$1</f>
        <v>11543.700390002801</v>
      </c>
      <c r="J214" s="83">
        <f>'landesw Umlage § 2 PLAN'!L214*'Umlage Gesamt § 2_mtlAuft PLAN'!$J$1</f>
        <v>199.62475765294914</v>
      </c>
      <c r="K214" s="83">
        <f>'landesw Umlage § 2 PLAN'!M214*'Umlage Gesamt § 2_mtlAuft PLAN'!$K$1</f>
        <v>127.67302723936467</v>
      </c>
      <c r="M214" s="83">
        <f>'bezirksw Umlage § 2 PLAN'!F214*'Umlage Gesamt § 2_mtlAuft PLAN'!$M$1</f>
        <v>2507.8072093108112</v>
      </c>
      <c r="N214" s="83">
        <f>'bezirksw Umlage § 2 PLAN'!G214*'Umlage Gesamt § 2_mtlAuft PLAN'!$N$1</f>
        <v>280633.76621531573</v>
      </c>
      <c r="O214" s="83">
        <f>'bezirksw Umlage § 2 PLAN'!H214*'Umlage Gesamt § 2_mtlAuft PLAN'!$O$1</f>
        <v>10694.29853950403</v>
      </c>
      <c r="P214" s="83">
        <f>'bezirksw Umlage § 2 PLAN'!I214*'Umlage Gesamt § 2_mtlAuft PLAN'!$P$1</f>
        <v>320911.46018765715</v>
      </c>
      <c r="Q214" s="83">
        <f>'bezirksw Umlage § 2 PLAN'!J214*'Umlage Gesamt § 2_mtlAuft PLAN'!$Q$1</f>
        <v>51657.999038110502</v>
      </c>
      <c r="R214" s="83">
        <f>'bezirksw Umlage § 2 PLAN'!K214*'Umlage Gesamt § 2_mtlAuft PLAN'!$R$1</f>
        <v>87650.393599769057</v>
      </c>
      <c r="S214" s="83">
        <f>'bezirksw Umlage § 2 PLAN'!L214*'Umlage Gesamt § 2_mtlAuft PLAN'!$S$1</f>
        <v>1151.1490337275873</v>
      </c>
      <c r="T214" s="83">
        <f>'bezirksw Umlage § 2 PLAN'!M214*'Umlage Gesamt § 2_mtlAuft PLAN'!$T$1</f>
        <v>1294.111915018465</v>
      </c>
      <c r="V214" s="83">
        <f t="shared" si="63"/>
        <v>2871.7790712776327</v>
      </c>
      <c r="W214" s="76">
        <f t="shared" si="64"/>
        <v>239.31</v>
      </c>
      <c r="X214" s="83">
        <f t="shared" si="56"/>
        <v>308605.66906373348</v>
      </c>
      <c r="Y214" s="76">
        <f t="shared" si="68"/>
        <v>25717.14</v>
      </c>
      <c r="Z214" s="83">
        <f t="shared" si="57"/>
        <v>12032.094642881986</v>
      </c>
      <c r="AA214" s="76">
        <f t="shared" si="69"/>
        <v>1002.67</v>
      </c>
      <c r="AB214" s="83">
        <f t="shared" si="58"/>
        <v>361939.34708231105</v>
      </c>
      <c r="AC214" s="76">
        <f t="shared" si="70"/>
        <v>30161.61</v>
      </c>
      <c r="AD214" s="83">
        <f t="shared" si="59"/>
        <v>58633.861736928528</v>
      </c>
      <c r="AE214" s="76">
        <f t="shared" si="71"/>
        <v>4886.16</v>
      </c>
      <c r="AF214" s="83">
        <f t="shared" si="60"/>
        <v>99194.093989771864</v>
      </c>
      <c r="AG214" s="76">
        <f t="shared" si="72"/>
        <v>8266.17</v>
      </c>
      <c r="AH214" s="83">
        <f t="shared" si="61"/>
        <v>1350.7737913805363</v>
      </c>
      <c r="AI214" s="76">
        <f t="shared" si="65"/>
        <v>112.56</v>
      </c>
      <c r="AJ214" s="83">
        <f t="shared" si="62"/>
        <v>1421.7849422578297</v>
      </c>
      <c r="AK214" s="76">
        <f t="shared" si="66"/>
        <v>118.48</v>
      </c>
      <c r="AM214" s="83">
        <f t="shared" si="73"/>
        <v>846049.40432054305</v>
      </c>
      <c r="AN214" s="83">
        <f t="shared" si="67"/>
        <v>70504.12</v>
      </c>
    </row>
    <row r="215" spans="1:40" x14ac:dyDescent="0.25">
      <c r="A215" s="82">
        <v>62132</v>
      </c>
      <c r="B215" s="82" t="s">
        <v>218</v>
      </c>
      <c r="C215" s="82" t="s">
        <v>212</v>
      </c>
      <c r="D215" s="83">
        <f>'landesw Umlage § 2 PLAN'!F215*'Umlage Gesamt § 2_mtlAuft PLAN'!$D$1</f>
        <v>231.31947744091246</v>
      </c>
      <c r="E215" s="83">
        <f>'landesw Umlage § 2 PLAN'!G215*'Umlage Gesamt § 2_mtlAuft PLAN'!$E$1</f>
        <v>17777.324639765142</v>
      </c>
      <c r="F215" s="83">
        <f>'landesw Umlage § 2 PLAN'!H215*'Umlage Gesamt § 2_mtlAuft PLAN'!$F$1</f>
        <v>850.22587703245813</v>
      </c>
      <c r="G215" s="83">
        <f>'landesw Umlage § 2 PLAN'!I215*'Umlage Gesamt § 2_mtlAuft PLAN'!$G$1</f>
        <v>26074.95344747647</v>
      </c>
      <c r="H215" s="83">
        <f>'landesw Umlage § 2 PLAN'!J215*'Umlage Gesamt § 2_mtlAuft PLAN'!$H$1</f>
        <v>4433.4551178498396</v>
      </c>
      <c r="I215" s="83">
        <f>'landesw Umlage § 2 PLAN'!K215*'Umlage Gesamt § 2_mtlAuft PLAN'!$I$1</f>
        <v>7336.5087276810455</v>
      </c>
      <c r="J215" s="83">
        <f>'landesw Umlage § 2 PLAN'!L215*'Umlage Gesamt § 2_mtlAuft PLAN'!$J$1</f>
        <v>126.869957405549</v>
      </c>
      <c r="K215" s="83">
        <f>'landesw Umlage § 2 PLAN'!M215*'Umlage Gesamt § 2_mtlAuft PLAN'!$K$1</f>
        <v>81.141596453962663</v>
      </c>
      <c r="M215" s="83">
        <f>'bezirksw Umlage § 2 PLAN'!F215*'Umlage Gesamt § 2_mtlAuft PLAN'!$M$1</f>
        <v>1593.8173078698339</v>
      </c>
      <c r="N215" s="83">
        <f>'bezirksw Umlage § 2 PLAN'!G215*'Umlage Gesamt § 2_mtlAuft PLAN'!$N$1</f>
        <v>178354.600826587</v>
      </c>
      <c r="O215" s="83">
        <f>'bezirksw Umlage § 2 PLAN'!H215*'Umlage Gesamt § 2_mtlAuft PLAN'!$O$1</f>
        <v>6796.6780079848331</v>
      </c>
      <c r="P215" s="83">
        <f>'bezirksw Umlage § 2 PLAN'!I215*'Umlage Gesamt § 2_mtlAuft PLAN'!$P$1</f>
        <v>203952.77501472333</v>
      </c>
      <c r="Q215" s="83">
        <f>'bezirksw Umlage § 2 PLAN'!J215*'Umlage Gesamt § 2_mtlAuft PLAN'!$Q$1</f>
        <v>32830.838292186891</v>
      </c>
      <c r="R215" s="83">
        <f>'bezirksw Umlage § 2 PLAN'!K215*'Umlage Gesamt § 2_mtlAuft PLAN'!$R$1</f>
        <v>55705.523870515884</v>
      </c>
      <c r="S215" s="83">
        <f>'bezirksw Umlage § 2 PLAN'!L215*'Umlage Gesamt § 2_mtlAuft PLAN'!$S$1</f>
        <v>731.60378799488217</v>
      </c>
      <c r="T215" s="83">
        <f>'bezirksw Umlage § 2 PLAN'!M215*'Umlage Gesamt § 2_mtlAuft PLAN'!$T$1</f>
        <v>822.46273191145224</v>
      </c>
      <c r="V215" s="83">
        <f t="shared" si="63"/>
        <v>1825.1367853107463</v>
      </c>
      <c r="W215" s="76">
        <f t="shared" si="64"/>
        <v>152.09</v>
      </c>
      <c r="X215" s="83">
        <f t="shared" si="56"/>
        <v>196131.92546635214</v>
      </c>
      <c r="Y215" s="76">
        <f t="shared" si="68"/>
        <v>16344.33</v>
      </c>
      <c r="Z215" s="83">
        <f t="shared" si="57"/>
        <v>7646.903885017291</v>
      </c>
      <c r="AA215" s="76">
        <f t="shared" si="69"/>
        <v>637.24</v>
      </c>
      <c r="AB215" s="83">
        <f t="shared" si="58"/>
        <v>230027.7284621998</v>
      </c>
      <c r="AC215" s="76">
        <f t="shared" si="70"/>
        <v>19168.98</v>
      </c>
      <c r="AD215" s="83">
        <f t="shared" si="59"/>
        <v>37264.293410036727</v>
      </c>
      <c r="AE215" s="76">
        <f t="shared" si="71"/>
        <v>3105.36</v>
      </c>
      <c r="AF215" s="83">
        <f t="shared" si="60"/>
        <v>63042.032598196929</v>
      </c>
      <c r="AG215" s="76">
        <f t="shared" si="72"/>
        <v>5253.5</v>
      </c>
      <c r="AH215" s="83">
        <f t="shared" si="61"/>
        <v>858.4737454004312</v>
      </c>
      <c r="AI215" s="76">
        <f t="shared" si="65"/>
        <v>71.540000000000006</v>
      </c>
      <c r="AJ215" s="83">
        <f t="shared" si="62"/>
        <v>903.60432836541486</v>
      </c>
      <c r="AK215" s="76">
        <f t="shared" si="66"/>
        <v>75.3</v>
      </c>
      <c r="AM215" s="83">
        <f t="shared" si="73"/>
        <v>537700.09868087946</v>
      </c>
      <c r="AN215" s="83">
        <f t="shared" si="67"/>
        <v>44808.34</v>
      </c>
    </row>
    <row r="216" spans="1:40" x14ac:dyDescent="0.25">
      <c r="A216" s="82">
        <v>62135</v>
      </c>
      <c r="B216" s="82" t="s">
        <v>219</v>
      </c>
      <c r="C216" s="82" t="s">
        <v>212</v>
      </c>
      <c r="D216" s="83">
        <f>'landesw Umlage § 2 PLAN'!F216*'Umlage Gesamt § 2_mtlAuft PLAN'!$D$1</f>
        <v>214.57713308753537</v>
      </c>
      <c r="E216" s="83">
        <f>'landesw Umlage § 2 PLAN'!G216*'Umlage Gesamt § 2_mtlAuft PLAN'!$E$1</f>
        <v>16490.644875080176</v>
      </c>
      <c r="F216" s="83">
        <f>'landesw Umlage § 2 PLAN'!H216*'Umlage Gesamt § 2_mtlAuft PLAN'!$F$1</f>
        <v>788.68858424194707</v>
      </c>
      <c r="G216" s="83">
        <f>'landesw Umlage § 2 PLAN'!I216*'Umlage Gesamt § 2_mtlAuft PLAN'!$G$1</f>
        <v>24187.711376702555</v>
      </c>
      <c r="H216" s="83">
        <f>'landesw Umlage § 2 PLAN'!J216*'Umlage Gesamt § 2_mtlAuft PLAN'!$H$1</f>
        <v>4112.5723583025192</v>
      </c>
      <c r="I216" s="83">
        <f>'landesw Umlage § 2 PLAN'!K216*'Umlage Gesamt § 2_mtlAuft PLAN'!$I$1</f>
        <v>6805.5099686086805</v>
      </c>
      <c r="J216" s="83">
        <f>'landesw Umlage § 2 PLAN'!L216*'Umlage Gesamt § 2_mtlAuft PLAN'!$J$1</f>
        <v>117.68741671126372</v>
      </c>
      <c r="K216" s="83">
        <f>'landesw Umlage § 2 PLAN'!M216*'Umlage Gesamt § 2_mtlAuft PLAN'!$K$1</f>
        <v>75.268763935732494</v>
      </c>
      <c r="M216" s="83">
        <f>'bezirksw Umlage § 2 PLAN'!F216*'Umlage Gesamt § 2_mtlAuft PLAN'!$M$1</f>
        <v>1478.4606656193109</v>
      </c>
      <c r="N216" s="83">
        <f>'bezirksw Umlage § 2 PLAN'!G216*'Umlage Gesamt § 2_mtlAuft PLAN'!$N$1</f>
        <v>165445.72615212042</v>
      </c>
      <c r="O216" s="83">
        <f>'bezirksw Umlage § 2 PLAN'!H216*'Umlage Gesamt § 2_mtlAuft PLAN'!$O$1</f>
        <v>6304.7508908756654</v>
      </c>
      <c r="P216" s="83">
        <f>'bezirksw Umlage § 2 PLAN'!I216*'Umlage Gesamt § 2_mtlAuft PLAN'!$P$1</f>
        <v>189191.16639922932</v>
      </c>
      <c r="Q216" s="83">
        <f>'bezirksw Umlage § 2 PLAN'!J216*'Umlage Gesamt § 2_mtlAuft PLAN'!$Q$1</f>
        <v>30454.621614807285</v>
      </c>
      <c r="R216" s="83">
        <f>'bezirksw Umlage § 2 PLAN'!K216*'Umlage Gesamt § 2_mtlAuft PLAN'!$R$1</f>
        <v>51673.692771192749</v>
      </c>
      <c r="S216" s="83">
        <f>'bezirksw Umlage § 2 PLAN'!L216*'Umlage Gesamt § 2_mtlAuft PLAN'!$S$1</f>
        <v>678.65207513285475</v>
      </c>
      <c r="T216" s="83">
        <f>'bezirksw Umlage § 2 PLAN'!M216*'Umlage Gesamt § 2_mtlAuft PLAN'!$T$1</f>
        <v>762.93486842231664</v>
      </c>
      <c r="V216" s="83">
        <f t="shared" si="63"/>
        <v>1693.0377987068464</v>
      </c>
      <c r="W216" s="76">
        <f t="shared" si="64"/>
        <v>141.09</v>
      </c>
      <c r="X216" s="83">
        <f t="shared" si="56"/>
        <v>181936.3710272006</v>
      </c>
      <c r="Y216" s="76">
        <f t="shared" si="68"/>
        <v>15161.36</v>
      </c>
      <c r="Z216" s="83">
        <f t="shared" si="57"/>
        <v>7093.4394751176123</v>
      </c>
      <c r="AA216" s="76">
        <f t="shared" si="69"/>
        <v>591.12</v>
      </c>
      <c r="AB216" s="83">
        <f t="shared" si="58"/>
        <v>213378.87777593188</v>
      </c>
      <c r="AC216" s="76">
        <f t="shared" si="70"/>
        <v>17781.57</v>
      </c>
      <c r="AD216" s="83">
        <f t="shared" si="59"/>
        <v>34567.193973109803</v>
      </c>
      <c r="AE216" s="76">
        <f t="shared" si="71"/>
        <v>2880.6</v>
      </c>
      <c r="AF216" s="83">
        <f t="shared" si="60"/>
        <v>58479.202739801432</v>
      </c>
      <c r="AG216" s="76">
        <f t="shared" si="72"/>
        <v>4873.2700000000004</v>
      </c>
      <c r="AH216" s="83">
        <f t="shared" si="61"/>
        <v>796.33949184411847</v>
      </c>
      <c r="AI216" s="76">
        <f t="shared" si="65"/>
        <v>66.36</v>
      </c>
      <c r="AJ216" s="83">
        <f t="shared" si="62"/>
        <v>838.20363235804916</v>
      </c>
      <c r="AK216" s="76">
        <f t="shared" si="66"/>
        <v>69.849999999999994</v>
      </c>
      <c r="AM216" s="83">
        <f t="shared" si="73"/>
        <v>498782.66591407039</v>
      </c>
      <c r="AN216" s="83">
        <f t="shared" si="67"/>
        <v>41565.22</v>
      </c>
    </row>
    <row r="217" spans="1:40" x14ac:dyDescent="0.25">
      <c r="A217" s="82">
        <v>62138</v>
      </c>
      <c r="B217" s="82" t="s">
        <v>220</v>
      </c>
      <c r="C217" s="82" t="s">
        <v>212</v>
      </c>
      <c r="D217" s="83">
        <f>'landesw Umlage § 2 PLAN'!F217*'Umlage Gesamt § 2_mtlAuft PLAN'!$D$1</f>
        <v>343.25479766433006</v>
      </c>
      <c r="E217" s="83">
        <f>'landesw Umlage § 2 PLAN'!G217*'Umlage Gesamt § 2_mtlAuft PLAN'!$E$1</f>
        <v>26379.758590775862</v>
      </c>
      <c r="F217" s="83">
        <f>'landesw Umlage § 2 PLAN'!H217*'Umlage Gesamt § 2_mtlAuft PLAN'!$F$1</f>
        <v>1261.6495360374561</v>
      </c>
      <c r="G217" s="83">
        <f>'landesw Umlage § 2 PLAN'!I217*'Umlage Gesamt § 2_mtlAuft PLAN'!$G$1</f>
        <v>38692.603704357811</v>
      </c>
      <c r="H217" s="83">
        <f>'landesw Umlage § 2 PLAN'!J217*'Umlage Gesamt § 2_mtlAuft PLAN'!$H$1</f>
        <v>6578.8006970582937</v>
      </c>
      <c r="I217" s="83">
        <f>'landesw Umlage § 2 PLAN'!K217*'Umlage Gesamt § 2_mtlAuft PLAN'!$I$1</f>
        <v>10886.639753567719</v>
      </c>
      <c r="J217" s="83">
        <f>'landesw Umlage § 2 PLAN'!L217*'Umlage Gesamt § 2_mtlAuft PLAN'!$J$1</f>
        <v>188.26223386246343</v>
      </c>
      <c r="K217" s="83">
        <f>'landesw Umlage § 2 PLAN'!M217*'Umlage Gesamt § 2_mtlAuft PLAN'!$K$1</f>
        <v>120.40595362351262</v>
      </c>
      <c r="M217" s="83">
        <f>'bezirksw Umlage § 2 PLAN'!F217*'Umlage Gesamt § 2_mtlAuft PLAN'!$M$1</f>
        <v>2365.0642979967511</v>
      </c>
      <c r="N217" s="83">
        <f>'bezirksw Umlage § 2 PLAN'!G217*'Umlage Gesamt § 2_mtlAuft PLAN'!$N$1</f>
        <v>264660.25730526983</v>
      </c>
      <c r="O217" s="83">
        <f>'bezirksw Umlage § 2 PLAN'!H217*'Umlage Gesamt § 2_mtlAuft PLAN'!$O$1</f>
        <v>10085.585356798878</v>
      </c>
      <c r="P217" s="83">
        <f>'bezirksw Umlage § 2 PLAN'!I217*'Umlage Gesamt § 2_mtlAuft PLAN'!$P$1</f>
        <v>302645.36862720543</v>
      </c>
      <c r="Q217" s="83">
        <f>'bezirksw Umlage § 2 PLAN'!J217*'Umlage Gesamt § 2_mtlAuft PLAN'!$Q$1</f>
        <v>48717.656117019178</v>
      </c>
      <c r="R217" s="83">
        <f>'bezirksw Umlage § 2 PLAN'!K217*'Umlage Gesamt § 2_mtlAuft PLAN'!$R$1</f>
        <v>82661.384750204146</v>
      </c>
      <c r="S217" s="83">
        <f>'bezirksw Umlage § 2 PLAN'!L217*'Umlage Gesamt § 2_mtlAuft PLAN'!$S$1</f>
        <v>1085.6263078096724</v>
      </c>
      <c r="T217" s="83">
        <f>'bezirksw Umlage § 2 PLAN'!M217*'Umlage Gesamt § 2_mtlAuft PLAN'!$T$1</f>
        <v>1220.4518259852593</v>
      </c>
      <c r="V217" s="83">
        <f t="shared" si="63"/>
        <v>2708.3190956610811</v>
      </c>
      <c r="W217" s="76">
        <f t="shared" si="64"/>
        <v>225.69</v>
      </c>
      <c r="X217" s="83">
        <f t="shared" si="56"/>
        <v>291040.01589604572</v>
      </c>
      <c r="Y217" s="76">
        <f t="shared" si="68"/>
        <v>24253.33</v>
      </c>
      <c r="Z217" s="83">
        <f t="shared" si="57"/>
        <v>11347.234892836334</v>
      </c>
      <c r="AA217" s="76">
        <f t="shared" si="69"/>
        <v>945.6</v>
      </c>
      <c r="AB217" s="83">
        <f t="shared" si="58"/>
        <v>341337.97233156324</v>
      </c>
      <c r="AC217" s="76">
        <f t="shared" si="70"/>
        <v>28444.83</v>
      </c>
      <c r="AD217" s="83">
        <f t="shared" si="59"/>
        <v>55296.456814077472</v>
      </c>
      <c r="AE217" s="76">
        <f t="shared" si="71"/>
        <v>4608.04</v>
      </c>
      <c r="AF217" s="83">
        <f t="shared" si="60"/>
        <v>93548.024503771871</v>
      </c>
      <c r="AG217" s="76">
        <f t="shared" si="72"/>
        <v>7795.67</v>
      </c>
      <c r="AH217" s="83">
        <f t="shared" si="61"/>
        <v>1273.8885416721359</v>
      </c>
      <c r="AI217" s="76">
        <f t="shared" si="65"/>
        <v>106.16</v>
      </c>
      <c r="AJ217" s="83">
        <f t="shared" si="62"/>
        <v>1340.857779608772</v>
      </c>
      <c r="AK217" s="76">
        <f t="shared" si="66"/>
        <v>111.74</v>
      </c>
      <c r="AM217" s="83">
        <f t="shared" si="73"/>
        <v>797892.76985523663</v>
      </c>
      <c r="AN217" s="83">
        <f t="shared" si="67"/>
        <v>66491.06</v>
      </c>
    </row>
    <row r="218" spans="1:40" x14ac:dyDescent="0.25">
      <c r="A218" s="82">
        <v>62139</v>
      </c>
      <c r="B218" s="82" t="s">
        <v>221</v>
      </c>
      <c r="C218" s="82" t="s">
        <v>212</v>
      </c>
      <c r="D218" s="83">
        <f>'landesw Umlage § 2 PLAN'!F218*'Umlage Gesamt § 2_mtlAuft PLAN'!$D$1</f>
        <v>2830.8731759660027</v>
      </c>
      <c r="E218" s="83">
        <f>'landesw Umlage § 2 PLAN'!G218*'Umlage Gesamt § 2_mtlAuft PLAN'!$E$1</f>
        <v>217557.77775352093</v>
      </c>
      <c r="F218" s="83">
        <f>'landesw Umlage § 2 PLAN'!H218*'Umlage Gesamt § 2_mtlAuft PLAN'!$F$1</f>
        <v>10405.010660713435</v>
      </c>
      <c r="G218" s="83">
        <f>'landesw Umlage § 2 PLAN'!I218*'Umlage Gesamt § 2_mtlAuft PLAN'!$G$1</f>
        <v>319103.63578388438</v>
      </c>
      <c r="H218" s="83">
        <f>'landesw Umlage § 2 PLAN'!J218*'Umlage Gesamt § 2_mtlAuft PLAN'!$H$1</f>
        <v>54256.344121199989</v>
      </c>
      <c r="I218" s="83">
        <f>'landesw Umlage § 2 PLAN'!K218*'Umlage Gesamt § 2_mtlAuft PLAN'!$I$1</f>
        <v>89783.73110728577</v>
      </c>
      <c r="J218" s="83">
        <f>'landesw Umlage § 2 PLAN'!L218*'Umlage Gesamt § 2_mtlAuft PLAN'!$J$1</f>
        <v>1552.6265372402931</v>
      </c>
      <c r="K218" s="83">
        <f>'landesw Umlage § 2 PLAN'!M218*'Umlage Gesamt § 2_mtlAuft PLAN'!$K$1</f>
        <v>993.00573993063483</v>
      </c>
      <c r="M218" s="83">
        <f>'bezirksw Umlage § 2 PLAN'!F218*'Umlage Gesamt § 2_mtlAuft PLAN'!$M$1</f>
        <v>19505.035694158374</v>
      </c>
      <c r="N218" s="83">
        <f>'bezirksw Umlage § 2 PLAN'!G218*'Umlage Gesamt § 2_mtlAuft PLAN'!$N$1</f>
        <v>2182692.3563714121</v>
      </c>
      <c r="O218" s="83">
        <f>'bezirksw Umlage § 2 PLAN'!H218*'Umlage Gesamt § 2_mtlAuft PLAN'!$O$1</f>
        <v>83177.31680591857</v>
      </c>
      <c r="P218" s="83">
        <f>'bezirksw Umlage § 2 PLAN'!I218*'Umlage Gesamt § 2_mtlAuft PLAN'!$P$1</f>
        <v>2495961.1976492107</v>
      </c>
      <c r="Q218" s="83">
        <f>'bezirksw Umlage § 2 PLAN'!J218*'Umlage Gesamt § 2_mtlAuft PLAN'!$Q$1</f>
        <v>401781.72843041143</v>
      </c>
      <c r="R218" s="83">
        <f>'bezirksw Umlage § 2 PLAN'!K218*'Umlage Gesamt § 2_mtlAuft PLAN'!$R$1</f>
        <v>681720.68786753353</v>
      </c>
      <c r="S218" s="83">
        <f>'bezirksw Umlage § 2 PLAN'!L218*'Umlage Gesamt § 2_mtlAuft PLAN'!$S$1</f>
        <v>8953.3210163802996</v>
      </c>
      <c r="T218" s="83">
        <f>'bezirksw Umlage § 2 PLAN'!M218*'Umlage Gesamt § 2_mtlAuft PLAN'!$T$1</f>
        <v>10065.247041700492</v>
      </c>
      <c r="V218" s="83">
        <f t="shared" si="63"/>
        <v>22335.908870124378</v>
      </c>
      <c r="W218" s="76">
        <f t="shared" si="64"/>
        <v>1861.33</v>
      </c>
      <c r="X218" s="83">
        <f t="shared" si="56"/>
        <v>2400250.1341249328</v>
      </c>
      <c r="Y218" s="76">
        <f t="shared" si="68"/>
        <v>200020.84</v>
      </c>
      <c r="Z218" s="83">
        <f t="shared" si="57"/>
        <v>93582.327466632007</v>
      </c>
      <c r="AA218" s="76">
        <f t="shared" si="69"/>
        <v>7798.53</v>
      </c>
      <c r="AB218" s="83">
        <f t="shared" si="58"/>
        <v>2815064.8334330949</v>
      </c>
      <c r="AC218" s="76">
        <f t="shared" si="70"/>
        <v>234588.74</v>
      </c>
      <c r="AD218" s="83">
        <f t="shared" si="59"/>
        <v>456038.0725516114</v>
      </c>
      <c r="AE218" s="76">
        <f t="shared" si="71"/>
        <v>38003.17</v>
      </c>
      <c r="AF218" s="83">
        <f t="shared" si="60"/>
        <v>771504.41897481936</v>
      </c>
      <c r="AG218" s="76">
        <f t="shared" si="72"/>
        <v>64292.03</v>
      </c>
      <c r="AH218" s="83">
        <f t="shared" si="61"/>
        <v>10505.947553620594</v>
      </c>
      <c r="AI218" s="76">
        <f t="shared" si="65"/>
        <v>875.5</v>
      </c>
      <c r="AJ218" s="83">
        <f t="shared" si="62"/>
        <v>11058.252781631127</v>
      </c>
      <c r="AK218" s="76">
        <f t="shared" si="66"/>
        <v>921.52</v>
      </c>
      <c r="AM218" s="83">
        <f t="shared" si="73"/>
        <v>6580339.8957564682</v>
      </c>
      <c r="AN218" s="83">
        <f t="shared" si="67"/>
        <v>548361.66</v>
      </c>
    </row>
    <row r="219" spans="1:40" x14ac:dyDescent="0.25">
      <c r="A219" s="82">
        <v>62140</v>
      </c>
      <c r="B219" s="82" t="s">
        <v>222</v>
      </c>
      <c r="C219" s="82" t="s">
        <v>212</v>
      </c>
      <c r="D219" s="83">
        <f>'landesw Umlage § 2 PLAN'!F219*'Umlage Gesamt § 2_mtlAuft PLAN'!$D$1</f>
        <v>5068.4802758868582</v>
      </c>
      <c r="E219" s="83">
        <f>'landesw Umlage § 2 PLAN'!G219*'Umlage Gesamt § 2_mtlAuft PLAN'!$E$1</f>
        <v>389521.973209986</v>
      </c>
      <c r="F219" s="83">
        <f>'landesw Umlage § 2 PLAN'!H219*'Umlage Gesamt § 2_mtlAuft PLAN'!$F$1</f>
        <v>18629.443294019144</v>
      </c>
      <c r="G219" s="83">
        <f>'landesw Umlage § 2 PLAN'!I219*'Umlage Gesamt § 2_mtlAuft PLAN'!$G$1</f>
        <v>571332.72435720928</v>
      </c>
      <c r="H219" s="83">
        <f>'landesw Umlage § 2 PLAN'!J219*'Umlage Gesamt § 2_mtlAuft PLAN'!$H$1</f>
        <v>97142.186500881449</v>
      </c>
      <c r="I219" s="83">
        <f>'landesw Umlage § 2 PLAN'!K219*'Umlage Gesamt § 2_mtlAuft PLAN'!$I$1</f>
        <v>160751.48617617632</v>
      </c>
      <c r="J219" s="83">
        <f>'landesw Umlage § 2 PLAN'!L219*'Umlage Gesamt § 2_mtlAuft PLAN'!$J$1</f>
        <v>2779.8691395405153</v>
      </c>
      <c r="K219" s="83">
        <f>'landesw Umlage § 2 PLAN'!M219*'Umlage Gesamt § 2_mtlAuft PLAN'!$K$1</f>
        <v>1777.9072723607244</v>
      </c>
      <c r="M219" s="83">
        <f>'bezirksw Umlage § 2 PLAN'!F219*'Umlage Gesamt § 2_mtlAuft PLAN'!$M$1</f>
        <v>34922.401164289433</v>
      </c>
      <c r="N219" s="83">
        <f>'bezirksw Umlage § 2 PLAN'!G219*'Umlage Gesamt § 2_mtlAuft PLAN'!$N$1</f>
        <v>3907957.8875243729</v>
      </c>
      <c r="O219" s="83">
        <f>'bezirksw Umlage § 2 PLAN'!H219*'Umlage Gesamt § 2_mtlAuft PLAN'!$O$1</f>
        <v>148923.16378254231</v>
      </c>
      <c r="P219" s="83">
        <f>'bezirksw Umlage § 2 PLAN'!I219*'Umlage Gesamt § 2_mtlAuft PLAN'!$P$1</f>
        <v>4468843.8207222223</v>
      </c>
      <c r="Q219" s="83">
        <f>'bezirksw Umlage § 2 PLAN'!J219*'Umlage Gesamt § 2_mtlAuft PLAN'!$Q$1</f>
        <v>719362.06222532899</v>
      </c>
      <c r="R219" s="83">
        <f>'bezirksw Umlage § 2 PLAN'!K219*'Umlage Gesamt § 2_mtlAuft PLAN'!$R$1</f>
        <v>1220573.1748973667</v>
      </c>
      <c r="S219" s="83">
        <f>'bezirksw Umlage § 2 PLAN'!L219*'Umlage Gesamt § 2_mtlAuft PLAN'!$S$1</f>
        <v>16030.294596196991</v>
      </c>
      <c r="T219" s="83">
        <f>'bezirksw Umlage § 2 PLAN'!M219*'Umlage Gesamt § 2_mtlAuft PLAN'!$T$1</f>
        <v>18021.120315776436</v>
      </c>
      <c r="V219" s="83">
        <f t="shared" si="63"/>
        <v>39990.881440176294</v>
      </c>
      <c r="W219" s="76">
        <f t="shared" si="64"/>
        <v>3332.57</v>
      </c>
      <c r="X219" s="83">
        <f t="shared" si="56"/>
        <v>4297479.8607343584</v>
      </c>
      <c r="Y219" s="76">
        <f t="shared" si="68"/>
        <v>358123.32</v>
      </c>
      <c r="Z219" s="83">
        <f t="shared" si="57"/>
        <v>167552.60707656146</v>
      </c>
      <c r="AA219" s="76">
        <f t="shared" si="69"/>
        <v>13962.72</v>
      </c>
      <c r="AB219" s="83">
        <f t="shared" si="58"/>
        <v>5040176.5450794315</v>
      </c>
      <c r="AC219" s="76">
        <f t="shared" si="70"/>
        <v>420014.71</v>
      </c>
      <c r="AD219" s="83">
        <f t="shared" si="59"/>
        <v>816504.24872621044</v>
      </c>
      <c r="AE219" s="76">
        <f t="shared" si="71"/>
        <v>68042.02</v>
      </c>
      <c r="AF219" s="83">
        <f t="shared" si="60"/>
        <v>1381324.6610735429</v>
      </c>
      <c r="AG219" s="76">
        <f t="shared" si="72"/>
        <v>115110.39</v>
      </c>
      <c r="AH219" s="83">
        <f t="shared" si="61"/>
        <v>18810.163735737508</v>
      </c>
      <c r="AI219" s="76">
        <f t="shared" si="65"/>
        <v>1567.51</v>
      </c>
      <c r="AJ219" s="83">
        <f t="shared" si="62"/>
        <v>19799.02758813716</v>
      </c>
      <c r="AK219" s="76">
        <f t="shared" si="66"/>
        <v>1649.92</v>
      </c>
      <c r="AM219" s="83">
        <f t="shared" si="73"/>
        <v>11781637.995454155</v>
      </c>
      <c r="AN219" s="83">
        <f t="shared" si="67"/>
        <v>981803.17</v>
      </c>
    </row>
    <row r="220" spans="1:40" x14ac:dyDescent="0.25">
      <c r="A220" s="82">
        <v>62141</v>
      </c>
      <c r="B220" s="82" t="s">
        <v>223</v>
      </c>
      <c r="C220" s="82" t="s">
        <v>212</v>
      </c>
      <c r="D220" s="83">
        <f>'landesw Umlage § 2 PLAN'!F220*'Umlage Gesamt § 2_mtlAuft PLAN'!$D$1</f>
        <v>1278.5457344481038</v>
      </c>
      <c r="E220" s="83">
        <f>'landesw Umlage § 2 PLAN'!G220*'Umlage Gesamt § 2_mtlAuft PLAN'!$E$1</f>
        <v>98258.576577827334</v>
      </c>
      <c r="F220" s="83">
        <f>'landesw Umlage § 2 PLAN'!H220*'Umlage Gesamt § 2_mtlAuft PLAN'!$F$1</f>
        <v>4699.3564070925277</v>
      </c>
      <c r="G220" s="83">
        <f>'landesw Umlage § 2 PLAN'!I220*'Umlage Gesamt § 2_mtlAuft PLAN'!$G$1</f>
        <v>144121.11282206958</v>
      </c>
      <c r="H220" s="83">
        <f>'landesw Umlage § 2 PLAN'!J220*'Umlage Gesamt § 2_mtlAuft PLAN'!$H$1</f>
        <v>24504.530238885483</v>
      </c>
      <c r="I220" s="83">
        <f>'landesw Umlage § 2 PLAN'!K220*'Umlage Gesamt § 2_mtlAuft PLAN'!$I$1</f>
        <v>40550.246971372748</v>
      </c>
      <c r="J220" s="83">
        <f>'landesw Umlage § 2 PLAN'!L220*'Umlage Gesamt § 2_mtlAuft PLAN'!$J$1</f>
        <v>701.23382892351333</v>
      </c>
      <c r="K220" s="83">
        <f>'landesw Umlage § 2 PLAN'!M220*'Umlage Gesamt § 2_mtlAuft PLAN'!$K$1</f>
        <v>448.4846809280175</v>
      </c>
      <c r="M220" s="83">
        <f>'bezirksw Umlage § 2 PLAN'!F220*'Umlage Gesamt § 2_mtlAuft PLAN'!$M$1</f>
        <v>8809.3244157836089</v>
      </c>
      <c r="N220" s="83">
        <f>'bezirksw Umlage § 2 PLAN'!G220*'Umlage Gesamt § 2_mtlAuft PLAN'!$N$1</f>
        <v>985799.01973138179</v>
      </c>
      <c r="O220" s="83">
        <f>'bezirksw Umlage § 2 PLAN'!H220*'Umlage Gesamt § 2_mtlAuft PLAN'!$O$1</f>
        <v>37566.502274958468</v>
      </c>
      <c r="P220" s="83">
        <f>'bezirksw Umlage § 2 PLAN'!I220*'Umlage Gesamt § 2_mtlAuft PLAN'!$P$1</f>
        <v>1127284.8849943334</v>
      </c>
      <c r="Q220" s="83">
        <f>'bezirksw Umlage § 2 PLAN'!J220*'Umlage Gesamt § 2_mtlAuft PLAN'!$Q$1</f>
        <v>181462.1437036281</v>
      </c>
      <c r="R220" s="83">
        <f>'bezirksw Umlage § 2 PLAN'!K220*'Umlage Gesamt § 2_mtlAuft PLAN'!$R$1</f>
        <v>307894.78135509725</v>
      </c>
      <c r="S220" s="83">
        <f>'bezirksw Umlage § 2 PLAN'!L220*'Umlage Gesamt § 2_mtlAuft PLAN'!$S$1</f>
        <v>4043.7100792165852</v>
      </c>
      <c r="T220" s="83">
        <f>'bezirksw Umlage § 2 PLAN'!M220*'Umlage Gesamt § 2_mtlAuft PLAN'!$T$1</f>
        <v>4545.9043451994994</v>
      </c>
      <c r="V220" s="83">
        <f t="shared" si="63"/>
        <v>10087.870150231713</v>
      </c>
      <c r="W220" s="76">
        <f t="shared" si="64"/>
        <v>840.66</v>
      </c>
      <c r="X220" s="83">
        <f t="shared" si="56"/>
        <v>1084057.5963092092</v>
      </c>
      <c r="Y220" s="76">
        <f t="shared" si="68"/>
        <v>90338.13</v>
      </c>
      <c r="Z220" s="83">
        <f t="shared" si="57"/>
        <v>42265.858682050995</v>
      </c>
      <c r="AA220" s="76">
        <f t="shared" si="69"/>
        <v>3522.15</v>
      </c>
      <c r="AB220" s="83">
        <f t="shared" si="58"/>
        <v>1271405.9978164029</v>
      </c>
      <c r="AC220" s="76">
        <f t="shared" si="70"/>
        <v>105950.5</v>
      </c>
      <c r="AD220" s="83">
        <f t="shared" si="59"/>
        <v>205966.67394251359</v>
      </c>
      <c r="AE220" s="76">
        <f t="shared" si="71"/>
        <v>17163.89</v>
      </c>
      <c r="AF220" s="83">
        <f t="shared" si="60"/>
        <v>348445.02832647</v>
      </c>
      <c r="AG220" s="76">
        <f t="shared" si="72"/>
        <v>29037.09</v>
      </c>
      <c r="AH220" s="83">
        <f t="shared" si="61"/>
        <v>4744.9439081400988</v>
      </c>
      <c r="AI220" s="76">
        <f t="shared" si="65"/>
        <v>395.41</v>
      </c>
      <c r="AJ220" s="83">
        <f t="shared" si="62"/>
        <v>4994.3890261275174</v>
      </c>
      <c r="AK220" s="76">
        <f t="shared" si="66"/>
        <v>416.2</v>
      </c>
      <c r="AM220" s="83">
        <f t="shared" si="73"/>
        <v>2971968.3581611458</v>
      </c>
      <c r="AN220" s="83">
        <f t="shared" si="67"/>
        <v>247664.03</v>
      </c>
    </row>
    <row r="221" spans="1:40" x14ac:dyDescent="0.25">
      <c r="A221" s="82">
        <v>62142</v>
      </c>
      <c r="B221" s="82" t="s">
        <v>224</v>
      </c>
      <c r="C221" s="82" t="s">
        <v>212</v>
      </c>
      <c r="D221" s="83">
        <f>'landesw Umlage § 2 PLAN'!F221*'Umlage Gesamt § 2_mtlAuft PLAN'!$D$1</f>
        <v>602.94903309154404</v>
      </c>
      <c r="E221" s="83">
        <f>'landesw Umlage § 2 PLAN'!G221*'Umlage Gesamt § 2_mtlAuft PLAN'!$E$1</f>
        <v>46337.735244274263</v>
      </c>
      <c r="F221" s="83">
        <f>'landesw Umlage § 2 PLAN'!H221*'Umlage Gesamt § 2_mtlAuft PLAN'!$F$1</f>
        <v>2216.1682022521368</v>
      </c>
      <c r="G221" s="83">
        <f>'landesw Umlage § 2 PLAN'!I221*'Umlage Gesamt § 2_mtlAuft PLAN'!$G$1</f>
        <v>67966.036163465338</v>
      </c>
      <c r="H221" s="83">
        <f>'landesw Umlage § 2 PLAN'!J221*'Umlage Gesamt § 2_mtlAuft PLAN'!$H$1</f>
        <v>11556.084710787654</v>
      </c>
      <c r="I221" s="83">
        <f>'landesw Umlage § 2 PLAN'!K221*'Umlage Gesamt § 2_mtlAuft PLAN'!$I$1</f>
        <v>19123.079874468833</v>
      </c>
      <c r="J221" s="83">
        <f>'landesw Umlage § 2 PLAN'!L221*'Umlage Gesamt § 2_mtlAuft PLAN'!$J$1</f>
        <v>330.69466952077602</v>
      </c>
      <c r="K221" s="83">
        <f>'landesw Umlage § 2 PLAN'!M221*'Umlage Gesamt § 2_mtlAuft PLAN'!$K$1</f>
        <v>211.50076797107633</v>
      </c>
      <c r="M221" s="83">
        <f>'bezirksw Umlage § 2 PLAN'!F221*'Umlage Gesamt § 2_mtlAuft PLAN'!$M$1</f>
        <v>4154.3868909619014</v>
      </c>
      <c r="N221" s="83">
        <f>'bezirksw Umlage § 2 PLAN'!G221*'Umlage Gesamt § 2_mtlAuft PLAN'!$N$1</f>
        <v>464892.68999532604</v>
      </c>
      <c r="O221" s="83">
        <f>'bezirksw Umlage § 2 PLAN'!H221*'Umlage Gesamt § 2_mtlAuft PLAN'!$O$1</f>
        <v>17715.976529455071</v>
      </c>
      <c r="P221" s="83">
        <f>'bezirksw Umlage § 2 PLAN'!I221*'Umlage Gesamt § 2_mtlAuft PLAN'!$P$1</f>
        <v>531615.97048340435</v>
      </c>
      <c r="Q221" s="83">
        <f>'bezirksw Umlage § 2 PLAN'!J221*'Umlage Gesamt § 2_mtlAuft PLAN'!$Q$1</f>
        <v>85575.682700197111</v>
      </c>
      <c r="R221" s="83">
        <f>'bezirksw Umlage § 2 PLAN'!K221*'Umlage Gesamt § 2_mtlAuft PLAN'!$R$1</f>
        <v>145200.01569761883</v>
      </c>
      <c r="S221" s="83">
        <f>'bezirksw Umlage § 2 PLAN'!L221*'Umlage Gesamt § 2_mtlAuft PLAN'!$S$1</f>
        <v>1906.9721298774048</v>
      </c>
      <c r="T221" s="83">
        <f>'bezirksw Umlage § 2 PLAN'!M221*'Umlage Gesamt § 2_mtlAuft PLAN'!$T$1</f>
        <v>2143.8017863692949</v>
      </c>
      <c r="V221" s="83">
        <f t="shared" si="63"/>
        <v>4757.3359240534455</v>
      </c>
      <c r="W221" s="76">
        <f t="shared" si="64"/>
        <v>396.44</v>
      </c>
      <c r="X221" s="83">
        <f t="shared" si="56"/>
        <v>511230.4252396003</v>
      </c>
      <c r="Y221" s="76">
        <f t="shared" si="68"/>
        <v>42602.54</v>
      </c>
      <c r="Z221" s="83">
        <f t="shared" si="57"/>
        <v>19932.144731707209</v>
      </c>
      <c r="AA221" s="76">
        <f t="shared" si="69"/>
        <v>1661.01</v>
      </c>
      <c r="AB221" s="83">
        <f t="shared" si="58"/>
        <v>599582.0066468697</v>
      </c>
      <c r="AC221" s="76">
        <f t="shared" si="70"/>
        <v>49965.17</v>
      </c>
      <c r="AD221" s="83">
        <f t="shared" si="59"/>
        <v>97131.767410984758</v>
      </c>
      <c r="AE221" s="76">
        <f t="shared" si="71"/>
        <v>8094.31</v>
      </c>
      <c r="AF221" s="83">
        <f t="shared" si="60"/>
        <v>164323.09557208765</v>
      </c>
      <c r="AG221" s="76">
        <f t="shared" si="72"/>
        <v>13693.59</v>
      </c>
      <c r="AH221" s="83">
        <f t="shared" si="61"/>
        <v>2237.666799398181</v>
      </c>
      <c r="AI221" s="76">
        <f t="shared" si="65"/>
        <v>186.47</v>
      </c>
      <c r="AJ221" s="83">
        <f t="shared" si="62"/>
        <v>2355.302554340371</v>
      </c>
      <c r="AK221" s="76">
        <f t="shared" si="66"/>
        <v>196.28</v>
      </c>
      <c r="AM221" s="83">
        <f t="shared" si="73"/>
        <v>1401549.7448790416</v>
      </c>
      <c r="AN221" s="83">
        <f t="shared" si="67"/>
        <v>116795.81</v>
      </c>
    </row>
    <row r="222" spans="1:40" x14ac:dyDescent="0.25">
      <c r="A222" s="82">
        <v>62143</v>
      </c>
      <c r="B222" s="82" t="s">
        <v>225</v>
      </c>
      <c r="C222" s="82" t="s">
        <v>212</v>
      </c>
      <c r="D222" s="83">
        <f>'landesw Umlage § 2 PLAN'!F222*'Umlage Gesamt § 2_mtlAuft PLAN'!$D$1</f>
        <v>1375.4732914810386</v>
      </c>
      <c r="E222" s="83">
        <f>'landesw Umlage § 2 PLAN'!G222*'Umlage Gesamt § 2_mtlAuft PLAN'!$E$1</f>
        <v>105707.63649693412</v>
      </c>
      <c r="F222" s="83">
        <f>'landesw Umlage § 2 PLAN'!H222*'Umlage Gesamt § 2_mtlAuft PLAN'!$F$1</f>
        <v>5055.6183098888077</v>
      </c>
      <c r="G222" s="83">
        <f>'landesw Umlage § 2 PLAN'!I222*'Umlage Gesamt § 2_mtlAuft PLAN'!$G$1</f>
        <v>155047.04766063922</v>
      </c>
      <c r="H222" s="83">
        <f>'landesw Umlage § 2 PLAN'!J222*'Umlage Gesamt § 2_mtlAuft PLAN'!$H$1</f>
        <v>26362.237936232817</v>
      </c>
      <c r="I222" s="83">
        <f>'landesw Umlage § 2 PLAN'!K222*'Umlage Gesamt § 2_mtlAuft PLAN'!$I$1</f>
        <v>43624.393065735123</v>
      </c>
      <c r="J222" s="83">
        <f>'landesw Umlage § 2 PLAN'!L222*'Umlage Gesamt § 2_mtlAuft PLAN'!$J$1</f>
        <v>754.39491664615662</v>
      </c>
      <c r="K222" s="83">
        <f>'landesw Umlage § 2 PLAN'!M222*'Umlage Gesamt § 2_mtlAuft PLAN'!$K$1</f>
        <v>482.48465708672126</v>
      </c>
      <c r="M222" s="83">
        <f>'bezirksw Umlage § 2 PLAN'!F222*'Umlage Gesamt § 2_mtlAuft PLAN'!$M$1</f>
        <v>9477.1662236490665</v>
      </c>
      <c r="N222" s="83">
        <f>'bezirksw Umlage § 2 PLAN'!G222*'Umlage Gesamt § 2_mtlAuft PLAN'!$N$1</f>
        <v>1060533.2182301709</v>
      </c>
      <c r="O222" s="83">
        <f>'bezirksw Umlage § 2 PLAN'!H222*'Umlage Gesamt § 2_mtlAuft PLAN'!$O$1</f>
        <v>40414.44833873825</v>
      </c>
      <c r="P222" s="83">
        <f>'bezirksw Umlage § 2 PLAN'!I222*'Umlage Gesamt § 2_mtlAuft PLAN'!$P$1</f>
        <v>1212745.2381429977</v>
      </c>
      <c r="Q222" s="83">
        <f>'bezirksw Umlage § 2 PLAN'!J222*'Umlage Gesamt § 2_mtlAuft PLAN'!$Q$1</f>
        <v>195218.93144242914</v>
      </c>
      <c r="R222" s="83">
        <f>'bezirksw Umlage § 2 PLAN'!K222*'Umlage Gesamt § 2_mtlAuft PLAN'!$R$1</f>
        <v>331236.52672709315</v>
      </c>
      <c r="S222" s="83">
        <f>'bezirksw Umlage § 2 PLAN'!L222*'Umlage Gesamt § 2_mtlAuft PLAN'!$S$1</f>
        <v>4350.2669185752538</v>
      </c>
      <c r="T222" s="83">
        <f>'bezirksw Umlage § 2 PLAN'!M222*'Umlage Gesamt § 2_mtlAuft PLAN'!$T$1</f>
        <v>4890.5329265742512</v>
      </c>
      <c r="V222" s="83">
        <f t="shared" si="63"/>
        <v>10852.639515130106</v>
      </c>
      <c r="W222" s="76">
        <f t="shared" si="64"/>
        <v>904.39</v>
      </c>
      <c r="X222" s="83">
        <f t="shared" si="56"/>
        <v>1166240.854727105</v>
      </c>
      <c r="Y222" s="76">
        <f t="shared" si="68"/>
        <v>97186.74</v>
      </c>
      <c r="Z222" s="83">
        <f t="shared" si="57"/>
        <v>45470.066648627057</v>
      </c>
      <c r="AA222" s="76">
        <f t="shared" si="69"/>
        <v>3789.17</v>
      </c>
      <c r="AB222" s="83">
        <f t="shared" si="58"/>
        <v>1367792.285803637</v>
      </c>
      <c r="AC222" s="76">
        <f t="shared" si="70"/>
        <v>113982.69</v>
      </c>
      <c r="AD222" s="83">
        <f t="shared" si="59"/>
        <v>221581.16937866196</v>
      </c>
      <c r="AE222" s="76">
        <f t="shared" si="71"/>
        <v>18465.099999999999</v>
      </c>
      <c r="AF222" s="83">
        <f t="shared" si="60"/>
        <v>374860.91979282827</v>
      </c>
      <c r="AG222" s="76">
        <f t="shared" si="72"/>
        <v>31238.41</v>
      </c>
      <c r="AH222" s="83">
        <f t="shared" si="61"/>
        <v>5104.66183522141</v>
      </c>
      <c r="AI222" s="76">
        <f t="shared" si="65"/>
        <v>425.39</v>
      </c>
      <c r="AJ222" s="83">
        <f t="shared" si="62"/>
        <v>5373.0175836609724</v>
      </c>
      <c r="AK222" s="76">
        <f t="shared" si="66"/>
        <v>447.75</v>
      </c>
      <c r="AM222" s="83">
        <f t="shared" si="73"/>
        <v>3197275.6152848718</v>
      </c>
      <c r="AN222" s="83">
        <f t="shared" si="67"/>
        <v>266439.63</v>
      </c>
    </row>
    <row r="223" spans="1:40" x14ac:dyDescent="0.25">
      <c r="A223" s="82">
        <v>62144</v>
      </c>
      <c r="B223" s="82" t="s">
        <v>226</v>
      </c>
      <c r="C223" s="82" t="s">
        <v>212</v>
      </c>
      <c r="D223" s="83">
        <f>'landesw Umlage § 2 PLAN'!F223*'Umlage Gesamt § 2_mtlAuft PLAN'!$D$1</f>
        <v>355.37875618849409</v>
      </c>
      <c r="E223" s="83">
        <f>'landesw Umlage § 2 PLAN'!G223*'Umlage Gesamt § 2_mtlAuft PLAN'!$E$1</f>
        <v>27311.506963146134</v>
      </c>
      <c r="F223" s="83">
        <f>'landesw Umlage § 2 PLAN'!H223*'Umlage Gesamt § 2_mtlAuft PLAN'!$F$1</f>
        <v>1306.2117293440945</v>
      </c>
      <c r="G223" s="83">
        <f>'landesw Umlage § 2 PLAN'!I223*'Umlage Gesamt § 2_mtlAuft PLAN'!$G$1</f>
        <v>40059.248906975758</v>
      </c>
      <c r="H223" s="83">
        <f>'landesw Umlage § 2 PLAN'!J223*'Umlage Gesamt § 2_mtlAuft PLAN'!$H$1</f>
        <v>6811.167753054624</v>
      </c>
      <c r="I223" s="83">
        <f>'landesw Umlage § 2 PLAN'!K223*'Umlage Gesamt § 2_mtlAuft PLAN'!$I$1</f>
        <v>11271.162183371725</v>
      </c>
      <c r="J223" s="83">
        <f>'landesw Umlage § 2 PLAN'!L223*'Umlage Gesamt § 2_mtlAuft PLAN'!$J$1</f>
        <v>194.91176514519012</v>
      </c>
      <c r="K223" s="83">
        <f>'landesw Umlage § 2 PLAN'!M223*'Umlage Gesamt § 2_mtlAuft PLAN'!$K$1</f>
        <v>124.65876173494192</v>
      </c>
      <c r="M223" s="83">
        <f>'bezirksw Umlage § 2 PLAN'!F223*'Umlage Gesamt § 2_mtlAuft PLAN'!$M$1</f>
        <v>2448.5997406213123</v>
      </c>
      <c r="N223" s="83">
        <f>'bezirksw Umlage § 2 PLAN'!G223*'Umlage Gesamt § 2_mtlAuft PLAN'!$N$1</f>
        <v>274008.21108303912</v>
      </c>
      <c r="O223" s="83">
        <f>'bezirksw Umlage § 2 PLAN'!H223*'Umlage Gesamt § 2_mtlAuft PLAN'!$O$1</f>
        <v>10441.814080737422</v>
      </c>
      <c r="P223" s="83">
        <f>'bezirksw Umlage § 2 PLAN'!I223*'Umlage Gesamt § 2_mtlAuft PLAN'!$P$1</f>
        <v>313334.97856633516</v>
      </c>
      <c r="Q223" s="83">
        <f>'bezirksw Umlage § 2 PLAN'!J223*'Umlage Gesamt § 2_mtlAuft PLAN'!$Q$1</f>
        <v>50438.391984882655</v>
      </c>
      <c r="R223" s="83">
        <f>'bezirksw Umlage § 2 PLAN'!K223*'Umlage Gesamt § 2_mtlAuft PLAN'!$R$1</f>
        <v>85581.032799061097</v>
      </c>
      <c r="S223" s="83">
        <f>'bezirksw Umlage § 2 PLAN'!L223*'Umlage Gesamt § 2_mtlAuft PLAN'!$S$1</f>
        <v>1123.9712586106143</v>
      </c>
      <c r="T223" s="83">
        <f>'bezirksw Umlage § 2 PLAN'!M223*'Umlage Gesamt § 2_mtlAuft PLAN'!$T$1</f>
        <v>1263.5588922802376</v>
      </c>
      <c r="V223" s="83">
        <f t="shared" si="63"/>
        <v>2803.9784968098065</v>
      </c>
      <c r="W223" s="76">
        <f t="shared" si="64"/>
        <v>233.66</v>
      </c>
      <c r="X223" s="83">
        <f t="shared" si="56"/>
        <v>301319.71804618527</v>
      </c>
      <c r="Y223" s="76">
        <f t="shared" si="68"/>
        <v>25109.98</v>
      </c>
      <c r="Z223" s="83">
        <f t="shared" si="57"/>
        <v>11748.025810081517</v>
      </c>
      <c r="AA223" s="76">
        <f t="shared" si="69"/>
        <v>979</v>
      </c>
      <c r="AB223" s="83">
        <f t="shared" si="58"/>
        <v>353394.22747331089</v>
      </c>
      <c r="AC223" s="76">
        <f t="shared" si="70"/>
        <v>29449.52</v>
      </c>
      <c r="AD223" s="83">
        <f t="shared" si="59"/>
        <v>57249.559737937278</v>
      </c>
      <c r="AE223" s="76">
        <f t="shared" si="71"/>
        <v>4770.8</v>
      </c>
      <c r="AF223" s="83">
        <f t="shared" si="60"/>
        <v>96852.194982432819</v>
      </c>
      <c r="AG223" s="76">
        <f t="shared" si="72"/>
        <v>8071.02</v>
      </c>
      <c r="AH223" s="83">
        <f t="shared" si="61"/>
        <v>1318.8830237558045</v>
      </c>
      <c r="AI223" s="76">
        <f t="shared" si="65"/>
        <v>109.91</v>
      </c>
      <c r="AJ223" s="83">
        <f t="shared" si="62"/>
        <v>1388.2176540151795</v>
      </c>
      <c r="AK223" s="76">
        <f t="shared" si="66"/>
        <v>115.68</v>
      </c>
      <c r="AM223" s="83">
        <f t="shared" si="73"/>
        <v>826074.80522452854</v>
      </c>
      <c r="AN223" s="83">
        <f t="shared" si="67"/>
        <v>68839.570000000007</v>
      </c>
    </row>
    <row r="224" spans="1:40" x14ac:dyDescent="0.25">
      <c r="A224" s="82">
        <v>62145</v>
      </c>
      <c r="B224" s="82" t="s">
        <v>227</v>
      </c>
      <c r="C224" s="82" t="s">
        <v>212</v>
      </c>
      <c r="D224" s="83">
        <f>'landesw Umlage § 2 PLAN'!F224*'Umlage Gesamt § 2_mtlAuft PLAN'!$D$1</f>
        <v>1033.0041554531656</v>
      </c>
      <c r="E224" s="83">
        <f>'landesw Umlage § 2 PLAN'!G224*'Umlage Gesamt § 2_mtlAuft PLAN'!$E$1</f>
        <v>79388.257438927511</v>
      </c>
      <c r="F224" s="83">
        <f>'landesw Umlage § 2 PLAN'!H224*'Umlage Gesamt § 2_mtlAuft PLAN'!$F$1</f>
        <v>3796.8565110246218</v>
      </c>
      <c r="G224" s="83">
        <f>'landesw Umlage § 2 PLAN'!I224*'Umlage Gesamt § 2_mtlAuft PLAN'!$G$1</f>
        <v>116443.00584835696</v>
      </c>
      <c r="H224" s="83">
        <f>'landesw Umlage § 2 PLAN'!J224*'Umlage Gesamt § 2_mtlAuft PLAN'!$H$1</f>
        <v>19798.495182593662</v>
      </c>
      <c r="I224" s="83">
        <f>'landesw Umlage § 2 PLAN'!K224*'Umlage Gesamt § 2_mtlAuft PLAN'!$I$1</f>
        <v>32762.671289315891</v>
      </c>
      <c r="J224" s="83">
        <f>'landesw Umlage § 2 PLAN'!L224*'Umlage Gesamt § 2_mtlAuft PLAN'!$J$1</f>
        <v>566.56358838427309</v>
      </c>
      <c r="K224" s="83">
        <f>'landesw Umlage § 2 PLAN'!M224*'Umlage Gesamt § 2_mtlAuft PLAN'!$K$1</f>
        <v>362.35429564489624</v>
      </c>
      <c r="M224" s="83">
        <f>'bezirksw Umlage § 2 PLAN'!F224*'Umlage Gesamt § 2_mtlAuft PLAN'!$M$1</f>
        <v>7117.5152230026642</v>
      </c>
      <c r="N224" s="83">
        <f>'bezirksw Umlage § 2 PLAN'!G224*'Umlage Gesamt § 2_mtlAuft PLAN'!$N$1</f>
        <v>796478.73078529211</v>
      </c>
      <c r="O224" s="83">
        <f>'bezirksw Umlage § 2 PLAN'!H224*'Umlage Gesamt § 2_mtlAuft PLAN'!$O$1</f>
        <v>30351.947458980831</v>
      </c>
      <c r="P224" s="83">
        <f>'bezirksw Umlage § 2 PLAN'!I224*'Umlage Gesamt § 2_mtlAuft PLAN'!$P$1</f>
        <v>910792.58191835694</v>
      </c>
      <c r="Q224" s="83">
        <f>'bezirksw Umlage § 2 PLAN'!J224*'Umlage Gesamt § 2_mtlAuft PLAN'!$Q$1</f>
        <v>146612.78314318758</v>
      </c>
      <c r="R224" s="83">
        <f>'bezirksw Umlage § 2 PLAN'!K224*'Umlage Gesamt § 2_mtlAuft PLAN'!$R$1</f>
        <v>248764.34218401383</v>
      </c>
      <c r="S224" s="83">
        <f>'bezirksw Umlage § 2 PLAN'!L224*'Umlage Gesamt § 2_mtlAuft PLAN'!$S$1</f>
        <v>3267.1254556894651</v>
      </c>
      <c r="T224" s="83">
        <f>'bezirksw Umlage § 2 PLAN'!M224*'Umlage Gesamt § 2_mtlAuft PLAN'!$T$1</f>
        <v>3672.8745420364103</v>
      </c>
      <c r="V224" s="83">
        <f t="shared" si="63"/>
        <v>8150.5193784558296</v>
      </c>
      <c r="W224" s="76">
        <f t="shared" si="64"/>
        <v>679.21</v>
      </c>
      <c r="X224" s="83">
        <f t="shared" si="56"/>
        <v>875866.98822421965</v>
      </c>
      <c r="Y224" s="76">
        <f t="shared" si="68"/>
        <v>72988.92</v>
      </c>
      <c r="Z224" s="83">
        <f t="shared" si="57"/>
        <v>34148.803970005451</v>
      </c>
      <c r="AA224" s="76">
        <f t="shared" si="69"/>
        <v>2845.73</v>
      </c>
      <c r="AB224" s="83">
        <f t="shared" si="58"/>
        <v>1027235.5877667139</v>
      </c>
      <c r="AC224" s="76">
        <f t="shared" si="70"/>
        <v>85602.97</v>
      </c>
      <c r="AD224" s="83">
        <f t="shared" si="59"/>
        <v>166411.27832578126</v>
      </c>
      <c r="AE224" s="76">
        <f t="shared" si="71"/>
        <v>13867.61</v>
      </c>
      <c r="AF224" s="83">
        <f t="shared" si="60"/>
        <v>281527.01347332972</v>
      </c>
      <c r="AG224" s="76">
        <f t="shared" si="72"/>
        <v>23460.58</v>
      </c>
      <c r="AH224" s="83">
        <f t="shared" si="61"/>
        <v>3833.6890440737379</v>
      </c>
      <c r="AI224" s="76">
        <f t="shared" si="65"/>
        <v>319.47000000000003</v>
      </c>
      <c r="AJ224" s="83">
        <f t="shared" si="62"/>
        <v>4035.2288376813067</v>
      </c>
      <c r="AK224" s="76">
        <f t="shared" si="66"/>
        <v>336.27</v>
      </c>
      <c r="AM224" s="83">
        <f t="shared" si="73"/>
        <v>2401209.1090202611</v>
      </c>
      <c r="AN224" s="83">
        <f t="shared" si="67"/>
        <v>200100.76</v>
      </c>
    </row>
    <row r="225" spans="1:40" x14ac:dyDescent="0.25">
      <c r="A225" s="82">
        <v>62146</v>
      </c>
      <c r="B225" s="82" t="s">
        <v>228</v>
      </c>
      <c r="C225" s="82" t="s">
        <v>212</v>
      </c>
      <c r="D225" s="83">
        <f>'landesw Umlage § 2 PLAN'!F225*'Umlage Gesamt § 2_mtlAuft PLAN'!$D$1</f>
        <v>387.82391639592527</v>
      </c>
      <c r="E225" s="83">
        <f>'landesw Umlage § 2 PLAN'!G225*'Umlage Gesamt § 2_mtlAuft PLAN'!$E$1</f>
        <v>29804.976827325758</v>
      </c>
      <c r="F225" s="83">
        <f>'landesw Umlage § 2 PLAN'!H225*'Umlage Gesamt § 2_mtlAuft PLAN'!$F$1</f>
        <v>1425.4654778740608</v>
      </c>
      <c r="G225" s="83">
        <f>'landesw Umlage § 2 PLAN'!I225*'Umlage Gesamt § 2_mtlAuft PLAN'!$G$1</f>
        <v>43716.554601092168</v>
      </c>
      <c r="H225" s="83">
        <f>'landesw Umlage § 2 PLAN'!J225*'Umlage Gesamt § 2_mtlAuft PLAN'!$H$1</f>
        <v>7433.0097317865566</v>
      </c>
      <c r="I225" s="83">
        <f>'landesw Umlage § 2 PLAN'!K225*'Umlage Gesamt § 2_mtlAuft PLAN'!$I$1</f>
        <v>12300.190104695952</v>
      </c>
      <c r="J225" s="83">
        <f>'landesw Umlage § 2 PLAN'!L225*'Umlage Gesamt § 2_mtlAuft PLAN'!$J$1</f>
        <v>212.70670459028921</v>
      </c>
      <c r="K225" s="83">
        <f>'landesw Umlage § 2 PLAN'!M225*'Umlage Gesamt § 2_mtlAuft PLAN'!$K$1</f>
        <v>136.03978388474349</v>
      </c>
      <c r="M225" s="83">
        <f>'bezirksw Umlage § 2 PLAN'!F225*'Umlage Gesamt § 2_mtlAuft PLAN'!$M$1</f>
        <v>2672.150556433709</v>
      </c>
      <c r="N225" s="83">
        <f>'bezirksw Umlage § 2 PLAN'!G225*'Umlage Gesamt § 2_mtlAuft PLAN'!$N$1</f>
        <v>299024.45122662664</v>
      </c>
      <c r="O225" s="83">
        <f>'bezirksw Umlage § 2 PLAN'!H225*'Umlage Gesamt § 2_mtlAuft PLAN'!$O$1</f>
        <v>11395.124667839711</v>
      </c>
      <c r="P225" s="83">
        <f>'bezirksw Umlage § 2 PLAN'!I225*'Umlage Gesamt § 2_mtlAuft PLAN'!$P$1</f>
        <v>341941.65074677509</v>
      </c>
      <c r="Q225" s="83">
        <f>'bezirksw Umlage § 2 PLAN'!J225*'Umlage Gesamt § 2_mtlAuft PLAN'!$Q$1</f>
        <v>55043.286565825838</v>
      </c>
      <c r="R225" s="83">
        <f>'bezirksw Umlage § 2 PLAN'!K225*'Umlage Gesamt § 2_mtlAuft PLAN'!$R$1</f>
        <v>93394.359486518428</v>
      </c>
      <c r="S225" s="83">
        <f>'bezirksw Umlage § 2 PLAN'!L225*'Umlage Gesamt § 2_mtlAuft PLAN'!$S$1</f>
        <v>1226.5869240636919</v>
      </c>
      <c r="T225" s="83">
        <f>'bezirksw Umlage § 2 PLAN'!M225*'Umlage Gesamt § 2_mtlAuft PLAN'!$T$1</f>
        <v>1378.9185472333095</v>
      </c>
      <c r="V225" s="83">
        <f t="shared" si="63"/>
        <v>3059.9744728296341</v>
      </c>
      <c r="W225" s="76">
        <f t="shared" si="64"/>
        <v>255</v>
      </c>
      <c r="X225" s="83">
        <f t="shared" si="56"/>
        <v>328829.4280539524</v>
      </c>
      <c r="Y225" s="76">
        <f t="shared" si="68"/>
        <v>27402.45</v>
      </c>
      <c r="Z225" s="83">
        <f t="shared" si="57"/>
        <v>12820.590145713772</v>
      </c>
      <c r="AA225" s="76">
        <f t="shared" si="69"/>
        <v>1068.3800000000001</v>
      </c>
      <c r="AB225" s="83">
        <f t="shared" si="58"/>
        <v>385658.20534786728</v>
      </c>
      <c r="AC225" s="76">
        <f t="shared" si="70"/>
        <v>32138.18</v>
      </c>
      <c r="AD225" s="83">
        <f t="shared" si="59"/>
        <v>62476.296297612396</v>
      </c>
      <c r="AE225" s="76">
        <f t="shared" si="71"/>
        <v>5206.3599999999997</v>
      </c>
      <c r="AF225" s="83">
        <f t="shared" si="60"/>
        <v>105694.54959121438</v>
      </c>
      <c r="AG225" s="76">
        <f t="shared" si="72"/>
        <v>8807.8799999999992</v>
      </c>
      <c r="AH225" s="83">
        <f t="shared" si="61"/>
        <v>1439.2936286539812</v>
      </c>
      <c r="AI225" s="76">
        <f t="shared" si="65"/>
        <v>119.94</v>
      </c>
      <c r="AJ225" s="83">
        <f t="shared" si="62"/>
        <v>1514.9583311180529</v>
      </c>
      <c r="AK225" s="76">
        <f t="shared" si="66"/>
        <v>126.25</v>
      </c>
      <c r="AM225" s="83">
        <f t="shared" si="73"/>
        <v>901493.29586896184</v>
      </c>
      <c r="AN225" s="83">
        <f t="shared" si="67"/>
        <v>75124.44</v>
      </c>
    </row>
    <row r="226" spans="1:40" x14ac:dyDescent="0.25">
      <c r="A226" s="82">
        <v>62147</v>
      </c>
      <c r="B226" s="82" t="s">
        <v>229</v>
      </c>
      <c r="C226" s="82" t="s">
        <v>212</v>
      </c>
      <c r="D226" s="83">
        <f>'landesw Umlage § 2 PLAN'!F226*'Umlage Gesamt § 2_mtlAuft PLAN'!$D$1</f>
        <v>335.05443830948923</v>
      </c>
      <c r="E226" s="83">
        <f>'landesw Umlage § 2 PLAN'!G226*'Umlage Gesamt § 2_mtlAuft PLAN'!$E$1</f>
        <v>25749.545985998651</v>
      </c>
      <c r="F226" s="83">
        <f>'landesw Umlage § 2 PLAN'!H226*'Umlage Gesamt § 2_mtlAuft PLAN'!$F$1</f>
        <v>1231.5087203932922</v>
      </c>
      <c r="G226" s="83">
        <f>'landesw Umlage § 2 PLAN'!I226*'Umlage Gesamt § 2_mtlAuft PLAN'!$G$1</f>
        <v>37768.237149515182</v>
      </c>
      <c r="H226" s="83">
        <f>'landesw Umlage § 2 PLAN'!J226*'Umlage Gesamt § 2_mtlAuft PLAN'!$H$1</f>
        <v>6421.6331054999328</v>
      </c>
      <c r="I226" s="83">
        <f>'landesw Umlage § 2 PLAN'!K226*'Umlage Gesamt § 2_mtlAuft PLAN'!$I$1</f>
        <v>10626.557858854472</v>
      </c>
      <c r="J226" s="83">
        <f>'landesw Umlage § 2 PLAN'!L226*'Umlage Gesamt § 2_mtlAuft PLAN'!$J$1</f>
        <v>183.76464786768008</v>
      </c>
      <c r="K226" s="83">
        <f>'landesw Umlage § 2 PLAN'!M226*'Umlage Gesamt § 2_mtlAuft PLAN'!$K$1</f>
        <v>117.52945460618305</v>
      </c>
      <c r="M226" s="83">
        <f>'bezirksw Umlage § 2 PLAN'!F226*'Umlage Gesamt § 2_mtlAuft PLAN'!$M$1</f>
        <v>2308.5628964931266</v>
      </c>
      <c r="N226" s="83">
        <f>'bezirksw Umlage § 2 PLAN'!G226*'Umlage Gesamt § 2_mtlAuft PLAN'!$N$1</f>
        <v>258337.52203218505</v>
      </c>
      <c r="O226" s="83">
        <f>'bezirksw Umlage § 2 PLAN'!H226*'Umlage Gesamt § 2_mtlAuft PLAN'!$O$1</f>
        <v>9844.6406568487582</v>
      </c>
      <c r="P226" s="83">
        <f>'bezirksw Umlage § 2 PLAN'!I226*'Umlage Gesamt § 2_mtlAuft PLAN'!$P$1</f>
        <v>295415.16879690817</v>
      </c>
      <c r="Q226" s="83">
        <f>'bezirksw Umlage § 2 PLAN'!J226*'Umlage Gesamt § 2_mtlAuft PLAN'!$Q$1</f>
        <v>47553.790994656665</v>
      </c>
      <c r="R226" s="83">
        <f>'bezirksw Umlage § 2 PLAN'!K226*'Umlage Gesamt § 2_mtlAuft PLAN'!$R$1</f>
        <v>80686.603729420545</v>
      </c>
      <c r="S226" s="83">
        <f>'bezirksw Umlage § 2 PLAN'!L226*'Umlage Gesamt § 2_mtlAuft PLAN'!$S$1</f>
        <v>1059.6906882358592</v>
      </c>
      <c r="T226" s="83">
        <f>'bezirksw Umlage § 2 PLAN'!M226*'Umlage Gesamt § 2_mtlAuft PLAN'!$T$1</f>
        <v>1191.2952239029257</v>
      </c>
      <c r="V226" s="83">
        <f t="shared" si="63"/>
        <v>2643.6173348026159</v>
      </c>
      <c r="W226" s="76">
        <f t="shared" si="64"/>
        <v>220.3</v>
      </c>
      <c r="X226" s="83">
        <f t="shared" si="56"/>
        <v>284087.06801818369</v>
      </c>
      <c r="Y226" s="76">
        <f t="shared" si="68"/>
        <v>23673.919999999998</v>
      </c>
      <c r="Z226" s="83">
        <f t="shared" si="57"/>
        <v>11076.149377242051</v>
      </c>
      <c r="AA226" s="76">
        <f t="shared" si="69"/>
        <v>923.01</v>
      </c>
      <c r="AB226" s="83">
        <f t="shared" si="58"/>
        <v>333183.40594642336</v>
      </c>
      <c r="AC226" s="76">
        <f t="shared" si="70"/>
        <v>27765.279999999999</v>
      </c>
      <c r="AD226" s="83">
        <f t="shared" si="59"/>
        <v>53975.424100156597</v>
      </c>
      <c r="AE226" s="76">
        <f t="shared" si="71"/>
        <v>4497.95</v>
      </c>
      <c r="AF226" s="83">
        <f t="shared" si="60"/>
        <v>91313.161588275019</v>
      </c>
      <c r="AG226" s="76">
        <f t="shared" si="72"/>
        <v>7609.43</v>
      </c>
      <c r="AH226" s="83">
        <f t="shared" si="61"/>
        <v>1243.4553361035391</v>
      </c>
      <c r="AI226" s="76">
        <f t="shared" si="65"/>
        <v>103.62</v>
      </c>
      <c r="AJ226" s="83">
        <f t="shared" si="62"/>
        <v>1308.8246785091087</v>
      </c>
      <c r="AK226" s="76">
        <f t="shared" si="66"/>
        <v>109.07</v>
      </c>
      <c r="AM226" s="83">
        <f t="shared" si="73"/>
        <v>778831.10637969605</v>
      </c>
      <c r="AN226" s="83">
        <f t="shared" si="67"/>
        <v>64902.59</v>
      </c>
    </row>
    <row r="227" spans="1:40" x14ac:dyDescent="0.25">
      <c r="A227" s="82">
        <v>62148</v>
      </c>
      <c r="B227" s="82" t="s">
        <v>230</v>
      </c>
      <c r="C227" s="82" t="s">
        <v>212</v>
      </c>
      <c r="D227" s="83">
        <f>'landesw Umlage § 2 PLAN'!F227*'Umlage Gesamt § 2_mtlAuft PLAN'!$D$1</f>
        <v>249.7619731071874</v>
      </c>
      <c r="E227" s="83">
        <f>'landesw Umlage § 2 PLAN'!G227*'Umlage Gesamt § 2_mtlAuft PLAN'!$E$1</f>
        <v>19194.664140329158</v>
      </c>
      <c r="F227" s="83">
        <f>'landesw Umlage § 2 PLAN'!H227*'Umlage Gesamt § 2_mtlAuft PLAN'!$F$1</f>
        <v>918.01215783335294</v>
      </c>
      <c r="G227" s="83">
        <f>'landesw Umlage § 2 PLAN'!I227*'Umlage Gesamt § 2_mtlAuft PLAN'!$G$1</f>
        <v>28153.841145449256</v>
      </c>
      <c r="H227" s="83">
        <f>'landesw Umlage § 2 PLAN'!J227*'Umlage Gesamt § 2_mtlAuft PLAN'!$H$1</f>
        <v>4786.9228746601393</v>
      </c>
      <c r="I227" s="83">
        <f>'landesw Umlage § 2 PLAN'!K227*'Umlage Gesamt § 2_mtlAuft PLAN'!$I$1</f>
        <v>7921.429340128856</v>
      </c>
      <c r="J227" s="83">
        <f>'landesw Umlage § 2 PLAN'!L227*'Umlage Gesamt § 2_mtlAuft PLAN'!$J$1</f>
        <v>136.98496659335075</v>
      </c>
      <c r="K227" s="83">
        <f>'landesw Umlage § 2 PLAN'!M227*'Umlage Gesamt § 2_mtlAuft PLAN'!$K$1</f>
        <v>87.610803273518485</v>
      </c>
      <c r="M227" s="83">
        <f>'bezirksw Umlage § 2 PLAN'!F227*'Umlage Gesamt § 2_mtlAuft PLAN'!$M$1</f>
        <v>1720.8881845569545</v>
      </c>
      <c r="N227" s="83">
        <f>'bezirksw Umlage § 2 PLAN'!G227*'Umlage Gesamt § 2_mtlAuft PLAN'!$N$1</f>
        <v>192574.34569716206</v>
      </c>
      <c r="O227" s="83">
        <f>'bezirksw Umlage § 2 PLAN'!H227*'Umlage Gesamt § 2_mtlAuft PLAN'!$O$1</f>
        <v>7338.5593320049629</v>
      </c>
      <c r="P227" s="83">
        <f>'bezirksw Umlage § 2 PLAN'!I227*'Umlage Gesamt § 2_mtlAuft PLAN'!$P$1</f>
        <v>220213.39522252482</v>
      </c>
      <c r="Q227" s="83">
        <f>'bezirksw Umlage § 2 PLAN'!J227*'Umlage Gesamt § 2_mtlAuft PLAN'!$Q$1</f>
        <v>35448.354982187593</v>
      </c>
      <c r="R227" s="83">
        <f>'bezirksw Umlage § 2 PLAN'!K227*'Umlage Gesamt § 2_mtlAuft PLAN'!$R$1</f>
        <v>60146.779288931677</v>
      </c>
      <c r="S227" s="83">
        <f>'bezirksw Umlage § 2 PLAN'!L227*'Umlage Gesamt § 2_mtlAuft PLAN'!$S$1</f>
        <v>789.93264053594157</v>
      </c>
      <c r="T227" s="83">
        <f>'bezirksw Umlage § 2 PLAN'!M227*'Umlage Gesamt § 2_mtlAuft PLAN'!$T$1</f>
        <v>888.0355299168607</v>
      </c>
      <c r="V227" s="83">
        <f t="shared" si="63"/>
        <v>1970.6501576641419</v>
      </c>
      <c r="W227" s="76">
        <f t="shared" si="64"/>
        <v>164.22</v>
      </c>
      <c r="X227" s="83">
        <f t="shared" si="56"/>
        <v>211769.0098374912</v>
      </c>
      <c r="Y227" s="76">
        <f t="shared" si="68"/>
        <v>17647.419999999998</v>
      </c>
      <c r="Z227" s="83">
        <f t="shared" si="57"/>
        <v>8256.5714898383158</v>
      </c>
      <c r="AA227" s="76">
        <f t="shared" si="69"/>
        <v>688.05</v>
      </c>
      <c r="AB227" s="83">
        <f t="shared" si="58"/>
        <v>248367.23636797408</v>
      </c>
      <c r="AC227" s="76">
        <f t="shared" si="70"/>
        <v>20697.27</v>
      </c>
      <c r="AD227" s="83">
        <f t="shared" si="59"/>
        <v>40235.27785684773</v>
      </c>
      <c r="AE227" s="76">
        <f t="shared" si="71"/>
        <v>3352.94</v>
      </c>
      <c r="AF227" s="83">
        <f t="shared" si="60"/>
        <v>68068.208629060537</v>
      </c>
      <c r="AG227" s="76">
        <f t="shared" si="72"/>
        <v>5672.35</v>
      </c>
      <c r="AH227" s="83">
        <f t="shared" si="61"/>
        <v>926.91760712929226</v>
      </c>
      <c r="AI227" s="76">
        <f t="shared" si="65"/>
        <v>77.239999999999995</v>
      </c>
      <c r="AJ227" s="83">
        <f t="shared" si="62"/>
        <v>975.64633319037921</v>
      </c>
      <c r="AK227" s="76">
        <f t="shared" si="66"/>
        <v>81.3</v>
      </c>
      <c r="AM227" s="83">
        <f t="shared" si="73"/>
        <v>580569.51827919576</v>
      </c>
      <c r="AN227" s="83">
        <f t="shared" si="67"/>
        <v>48380.79</v>
      </c>
    </row>
    <row r="228" spans="1:40" x14ac:dyDescent="0.25">
      <c r="A228" s="82">
        <v>62202</v>
      </c>
      <c r="B228" s="82" t="s">
        <v>231</v>
      </c>
      <c r="C228" s="82" t="s">
        <v>232</v>
      </c>
      <c r="D228" s="83">
        <f>'landesw Umlage § 2 PLAN'!F228*'Umlage Gesamt § 2_mtlAuft PLAN'!$D$1</f>
        <v>295.88536951032745</v>
      </c>
      <c r="E228" s="83">
        <f>'landesw Umlage § 2 PLAN'!G228*'Umlage Gesamt § 2_mtlAuft PLAN'!$E$1</f>
        <v>22739.331456796888</v>
      </c>
      <c r="F228" s="83">
        <f>'landesw Umlage § 2 PLAN'!H228*'Umlage Gesamt § 2_mtlAuft PLAN'!$F$1</f>
        <v>1087.5409220879433</v>
      </c>
      <c r="G228" s="83">
        <f>'landesw Umlage § 2 PLAN'!I228*'Umlage Gesamt § 2_mtlAuft PLAN'!$G$1</f>
        <v>33352.994400317672</v>
      </c>
      <c r="H228" s="83">
        <f>'landesw Umlage § 2 PLAN'!J228*'Umlage Gesamt § 2_mtlAuft PLAN'!$H$1</f>
        <v>5670.9211012614924</v>
      </c>
      <c r="I228" s="83">
        <f>'landesw Umlage § 2 PLAN'!K228*'Umlage Gesamt § 2_mtlAuft PLAN'!$I$1</f>
        <v>9384.2750287214458</v>
      </c>
      <c r="J228" s="83">
        <f>'landesw Umlage § 2 PLAN'!L228*'Umlage Gesamt § 2_mtlAuft PLAN'!$J$1</f>
        <v>162.2818996566738</v>
      </c>
      <c r="K228" s="83">
        <f>'landesw Umlage § 2 PLAN'!M228*'Umlage Gesamt § 2_mtlAuft PLAN'!$K$1</f>
        <v>103.78983868996207</v>
      </c>
      <c r="M228" s="83">
        <f>'bezirksw Umlage § 2 PLAN'!F228*'Umlage Gesamt § 2_mtlAuft PLAN'!$M$1</f>
        <v>3470.3531097656928</v>
      </c>
      <c r="N228" s="83">
        <f>'bezirksw Umlage § 2 PLAN'!G228*'Umlage Gesamt § 2_mtlAuft PLAN'!$N$1</f>
        <v>188294.23872359566</v>
      </c>
      <c r="O228" s="83">
        <f>'bezirksw Umlage § 2 PLAN'!H228*'Umlage Gesamt § 2_mtlAuft PLAN'!$O$1</f>
        <v>12640.174821846169</v>
      </c>
      <c r="P228" s="83">
        <f>'bezirksw Umlage § 2 PLAN'!I228*'Umlage Gesamt § 2_mtlAuft PLAN'!$P$1</f>
        <v>266935.59590630978</v>
      </c>
      <c r="Q228" s="83">
        <f>'bezirksw Umlage § 2 PLAN'!J228*'Umlage Gesamt § 2_mtlAuft PLAN'!$Q$1</f>
        <v>18919.925523702925</v>
      </c>
      <c r="R228" s="83">
        <f>'bezirksw Umlage § 2 PLAN'!K228*'Umlage Gesamt § 2_mtlAuft PLAN'!$R$1</f>
        <v>75013.072476541653</v>
      </c>
      <c r="S228" s="83">
        <f>'bezirksw Umlage § 2 PLAN'!L228*'Umlage Gesamt § 2_mtlAuft PLAN'!$S$1</f>
        <v>88.357158456050556</v>
      </c>
      <c r="T228" s="83">
        <f>'bezirksw Umlage § 2 PLAN'!M228*'Umlage Gesamt § 2_mtlAuft PLAN'!$T$1</f>
        <v>744.92986438149933</v>
      </c>
      <c r="V228" s="83">
        <f t="shared" si="63"/>
        <v>3766.2384792760204</v>
      </c>
      <c r="W228" s="76">
        <f t="shared" si="64"/>
        <v>313.85000000000002</v>
      </c>
      <c r="X228" s="83">
        <f t="shared" si="56"/>
        <v>211033.57018039253</v>
      </c>
      <c r="Y228" s="76">
        <f t="shared" si="68"/>
        <v>17586.13</v>
      </c>
      <c r="Z228" s="83">
        <f t="shared" si="57"/>
        <v>13727.715743934112</v>
      </c>
      <c r="AA228" s="76">
        <f t="shared" si="69"/>
        <v>1143.98</v>
      </c>
      <c r="AB228" s="83">
        <f t="shared" si="58"/>
        <v>300288.59030662745</v>
      </c>
      <c r="AC228" s="76">
        <f t="shared" si="70"/>
        <v>25024.05</v>
      </c>
      <c r="AD228" s="83">
        <f t="shared" si="59"/>
        <v>24590.846624964419</v>
      </c>
      <c r="AE228" s="76">
        <f t="shared" si="71"/>
        <v>2049.2399999999998</v>
      </c>
      <c r="AF228" s="83">
        <f t="shared" si="60"/>
        <v>84397.347505263097</v>
      </c>
      <c r="AG228" s="76">
        <f t="shared" si="72"/>
        <v>7033.11</v>
      </c>
      <c r="AH228" s="83">
        <f t="shared" si="61"/>
        <v>250.63905811272434</v>
      </c>
      <c r="AI228" s="76">
        <f t="shared" si="65"/>
        <v>20.89</v>
      </c>
      <c r="AJ228" s="83">
        <f t="shared" si="62"/>
        <v>848.71970307146137</v>
      </c>
      <c r="AK228" s="76">
        <f t="shared" si="66"/>
        <v>70.73</v>
      </c>
      <c r="AM228" s="83">
        <f t="shared" si="73"/>
        <v>638903.66760164185</v>
      </c>
      <c r="AN228" s="83">
        <f t="shared" si="67"/>
        <v>53241.97</v>
      </c>
    </row>
    <row r="229" spans="1:40" x14ac:dyDescent="0.25">
      <c r="A229" s="82">
        <v>62205</v>
      </c>
      <c r="B229" s="82" t="s">
        <v>233</v>
      </c>
      <c r="C229" s="82" t="s">
        <v>232</v>
      </c>
      <c r="D229" s="83">
        <f>'landesw Umlage § 2 PLAN'!F229*'Umlage Gesamt § 2_mtlAuft PLAN'!$D$1</f>
        <v>283.95003857665233</v>
      </c>
      <c r="E229" s="83">
        <f>'landesw Umlage § 2 PLAN'!G229*'Umlage Gesamt § 2_mtlAuft PLAN'!$E$1</f>
        <v>21822.079459523236</v>
      </c>
      <c r="F229" s="83">
        <f>'landesw Umlage § 2 PLAN'!H229*'Umlage Gesamt § 2_mtlAuft PLAN'!$F$1</f>
        <v>1043.6720385722926</v>
      </c>
      <c r="G229" s="83">
        <f>'landesw Umlage § 2 PLAN'!I229*'Umlage Gesamt § 2_mtlAuft PLAN'!$G$1</f>
        <v>32007.611806863992</v>
      </c>
      <c r="H229" s="83">
        <f>'landesw Umlage § 2 PLAN'!J229*'Umlage Gesamt § 2_mtlAuft PLAN'!$H$1</f>
        <v>5442.1692702590644</v>
      </c>
      <c r="I229" s="83">
        <f>'landesw Umlage § 2 PLAN'!K229*'Umlage Gesamt § 2_mtlAuft PLAN'!$I$1</f>
        <v>9005.7350954162794</v>
      </c>
      <c r="J229" s="83">
        <f>'landesw Umlage § 2 PLAN'!L229*'Umlage Gesamt § 2_mtlAuft PLAN'!$J$1</f>
        <v>155.73582345103614</v>
      </c>
      <c r="K229" s="83">
        <f>'landesw Umlage § 2 PLAN'!M229*'Umlage Gesamt § 2_mtlAuft PLAN'!$K$1</f>
        <v>99.603196834815463</v>
      </c>
      <c r="M229" s="83">
        <f>'bezirksw Umlage § 2 PLAN'!F229*'Umlage Gesamt § 2_mtlAuft PLAN'!$M$1</f>
        <v>3330.3670979858289</v>
      </c>
      <c r="N229" s="83">
        <f>'bezirksw Umlage § 2 PLAN'!G229*'Umlage Gesamt § 2_mtlAuft PLAN'!$N$1</f>
        <v>180698.88496957338</v>
      </c>
      <c r="O229" s="83">
        <f>'bezirksw Umlage § 2 PLAN'!H229*'Umlage Gesamt § 2_mtlAuft PLAN'!$O$1</f>
        <v>12130.299427169122</v>
      </c>
      <c r="P229" s="83">
        <f>'bezirksw Umlage § 2 PLAN'!I229*'Umlage Gesamt § 2_mtlAuft PLAN'!$P$1</f>
        <v>256168.0318311</v>
      </c>
      <c r="Q229" s="83">
        <f>'bezirksw Umlage § 2 PLAN'!J229*'Umlage Gesamt § 2_mtlAuft PLAN'!$Q$1</f>
        <v>18156.739521165549</v>
      </c>
      <c r="R229" s="83">
        <f>'bezirksw Umlage § 2 PLAN'!K229*'Umlage Gesamt § 2_mtlAuft PLAN'!$R$1</f>
        <v>71987.218762175995</v>
      </c>
      <c r="S229" s="83">
        <f>'bezirksw Umlage § 2 PLAN'!L229*'Umlage Gesamt § 2_mtlAuft PLAN'!$S$1</f>
        <v>84.793035200218796</v>
      </c>
      <c r="T229" s="83">
        <f>'bezirksw Umlage § 2 PLAN'!M229*'Umlage Gesamt § 2_mtlAuft PLAN'!$T$1</f>
        <v>714.88111790753567</v>
      </c>
      <c r="V229" s="83">
        <f t="shared" si="63"/>
        <v>3614.3171365624812</v>
      </c>
      <c r="W229" s="76">
        <f t="shared" si="64"/>
        <v>301.19</v>
      </c>
      <c r="X229" s="83">
        <f t="shared" si="56"/>
        <v>202520.96442909661</v>
      </c>
      <c r="Y229" s="76">
        <f t="shared" si="68"/>
        <v>16876.75</v>
      </c>
      <c r="Z229" s="83">
        <f t="shared" si="57"/>
        <v>13173.971465741415</v>
      </c>
      <c r="AA229" s="76">
        <f t="shared" si="69"/>
        <v>1097.83</v>
      </c>
      <c r="AB229" s="83">
        <f t="shared" si="58"/>
        <v>288175.64363796398</v>
      </c>
      <c r="AC229" s="76">
        <f t="shared" si="70"/>
        <v>24014.639999999999</v>
      </c>
      <c r="AD229" s="83">
        <f t="shared" si="59"/>
        <v>23598.908791424612</v>
      </c>
      <c r="AE229" s="76">
        <f t="shared" si="71"/>
        <v>1966.58</v>
      </c>
      <c r="AF229" s="83">
        <f t="shared" si="60"/>
        <v>80992.953857592278</v>
      </c>
      <c r="AG229" s="76">
        <f t="shared" si="72"/>
        <v>6749.41</v>
      </c>
      <c r="AH229" s="83">
        <f t="shared" si="61"/>
        <v>240.52885865125495</v>
      </c>
      <c r="AI229" s="76">
        <f t="shared" si="65"/>
        <v>20.04</v>
      </c>
      <c r="AJ229" s="83">
        <f t="shared" si="62"/>
        <v>814.4843147423511</v>
      </c>
      <c r="AK229" s="76">
        <f t="shared" si="66"/>
        <v>67.87</v>
      </c>
      <c r="AM229" s="83">
        <f t="shared" si="73"/>
        <v>613131.7724917751</v>
      </c>
      <c r="AN229" s="83">
        <f t="shared" si="67"/>
        <v>51094.31</v>
      </c>
    </row>
    <row r="230" spans="1:40" x14ac:dyDescent="0.25">
      <c r="A230" s="82">
        <v>62206</v>
      </c>
      <c r="B230" s="82" t="s">
        <v>234</v>
      </c>
      <c r="C230" s="82" t="s">
        <v>232</v>
      </c>
      <c r="D230" s="83">
        <f>'landesw Umlage § 2 PLAN'!F230*'Umlage Gesamt § 2_mtlAuft PLAN'!$D$1</f>
        <v>157.01887405059861</v>
      </c>
      <c r="E230" s="83">
        <f>'landesw Umlage § 2 PLAN'!G230*'Umlage Gesamt § 2_mtlAuft PLAN'!$E$1</f>
        <v>12067.187464924595</v>
      </c>
      <c r="F230" s="83">
        <f>'landesw Umlage § 2 PLAN'!H230*'Umlage Gesamt § 2_mtlAuft PLAN'!$F$1</f>
        <v>577.13043180473426</v>
      </c>
      <c r="G230" s="83">
        <f>'landesw Umlage § 2 PLAN'!I230*'Umlage Gesamt § 2_mtlAuft PLAN'!$G$1</f>
        <v>17699.58966075546</v>
      </c>
      <c r="H230" s="83">
        <f>'landesw Umlage § 2 PLAN'!J230*'Umlage Gesamt § 2_mtlAuft PLAN'!$H$1</f>
        <v>3009.414245873284</v>
      </c>
      <c r="I230" s="83">
        <f>'landesw Umlage § 2 PLAN'!K230*'Umlage Gesamt § 2_mtlAuft PLAN'!$I$1</f>
        <v>4979.9971564310808</v>
      </c>
      <c r="J230" s="83">
        <f>'landesw Umlage § 2 PLAN'!L230*'Umlage Gesamt § 2_mtlAuft PLAN'!$J$1</f>
        <v>86.118895317646832</v>
      </c>
      <c r="K230" s="83">
        <f>'landesw Umlage § 2 PLAN'!M230*'Umlage Gesamt § 2_mtlAuft PLAN'!$K$1</f>
        <v>55.078639528414655</v>
      </c>
      <c r="M230" s="83">
        <f>'bezirksw Umlage § 2 PLAN'!F230*'Umlage Gesamt § 2_mtlAuft PLAN'!$M$1</f>
        <v>1841.6285291672157</v>
      </c>
      <c r="N230" s="83">
        <f>'bezirksw Umlage § 2 PLAN'!G230*'Umlage Gesamt § 2_mtlAuft PLAN'!$N$1</f>
        <v>99922.985051687923</v>
      </c>
      <c r="O230" s="83">
        <f>'bezirksw Umlage § 2 PLAN'!H230*'Umlage Gesamt § 2_mtlAuft PLAN'!$O$1</f>
        <v>6707.8207402199259</v>
      </c>
      <c r="P230" s="83">
        <f>'bezirksw Umlage § 2 PLAN'!I230*'Umlage Gesamt § 2_mtlAuft PLAN'!$P$1</f>
        <v>141655.96218089247</v>
      </c>
      <c r="Q230" s="83">
        <f>'bezirksw Umlage § 2 PLAN'!J230*'Umlage Gesamt § 2_mtlAuft PLAN'!$Q$1</f>
        <v>10040.325440117185</v>
      </c>
      <c r="R230" s="83">
        <f>'bezirksw Umlage § 2 PLAN'!K230*'Umlage Gesamt § 2_mtlAuft PLAN'!$R$1</f>
        <v>39807.538300508662</v>
      </c>
      <c r="S230" s="83">
        <f>'bezirksw Umlage § 2 PLAN'!L230*'Umlage Gesamt § 2_mtlAuft PLAN'!$S$1</f>
        <v>46.888906869709693</v>
      </c>
      <c r="T230" s="83">
        <f>'bezirksw Umlage § 2 PLAN'!M230*'Umlage Gesamt § 2_mtlAuft PLAN'!$T$1</f>
        <v>395.31541808039799</v>
      </c>
      <c r="V230" s="83">
        <f t="shared" si="63"/>
        <v>1998.6474032178144</v>
      </c>
      <c r="W230" s="76">
        <f t="shared" si="64"/>
        <v>166.55</v>
      </c>
      <c r="X230" s="83">
        <f t="shared" si="56"/>
        <v>111990.17251661251</v>
      </c>
      <c r="Y230" s="76">
        <f t="shared" si="68"/>
        <v>9332.51</v>
      </c>
      <c r="Z230" s="83">
        <f t="shared" si="57"/>
        <v>7284.9511720246601</v>
      </c>
      <c r="AA230" s="76">
        <f t="shared" si="69"/>
        <v>607.08000000000004</v>
      </c>
      <c r="AB230" s="83">
        <f t="shared" si="58"/>
        <v>159355.55184164795</v>
      </c>
      <c r="AC230" s="76">
        <f t="shared" si="70"/>
        <v>13279.63</v>
      </c>
      <c r="AD230" s="83">
        <f t="shared" si="59"/>
        <v>13049.739685990469</v>
      </c>
      <c r="AE230" s="76">
        <f t="shared" si="71"/>
        <v>1087.48</v>
      </c>
      <c r="AF230" s="83">
        <f t="shared" si="60"/>
        <v>44787.535456939746</v>
      </c>
      <c r="AG230" s="76">
        <f t="shared" si="72"/>
        <v>3732.29</v>
      </c>
      <c r="AH230" s="83">
        <f t="shared" si="61"/>
        <v>133.00780218735653</v>
      </c>
      <c r="AI230" s="76">
        <f t="shared" si="65"/>
        <v>11.08</v>
      </c>
      <c r="AJ230" s="83">
        <f t="shared" si="62"/>
        <v>450.39405760881266</v>
      </c>
      <c r="AK230" s="76">
        <f t="shared" si="66"/>
        <v>37.53</v>
      </c>
      <c r="AM230" s="83">
        <f t="shared" si="73"/>
        <v>339049.99993622932</v>
      </c>
      <c r="AN230" s="83">
        <f t="shared" si="67"/>
        <v>28254.17</v>
      </c>
    </row>
    <row r="231" spans="1:40" x14ac:dyDescent="0.25">
      <c r="A231" s="82">
        <v>62209</v>
      </c>
      <c r="B231" s="82" t="s">
        <v>235</v>
      </c>
      <c r="C231" s="82" t="s">
        <v>232</v>
      </c>
      <c r="D231" s="83">
        <f>'landesw Umlage § 2 PLAN'!F231*'Umlage Gesamt § 2_mtlAuft PLAN'!$D$1</f>
        <v>184.09954976560616</v>
      </c>
      <c r="E231" s="83">
        <f>'landesw Umlage § 2 PLAN'!G231*'Umlage Gesamt § 2_mtlAuft PLAN'!$E$1</f>
        <v>14148.38689082623</v>
      </c>
      <c r="F231" s="83">
        <f>'landesw Umlage § 2 PLAN'!H231*'Umlage Gesamt § 2_mtlAuft PLAN'!$F$1</f>
        <v>676.66675929062546</v>
      </c>
      <c r="G231" s="83">
        <f>'landesw Umlage § 2 PLAN'!I231*'Umlage Gesamt § 2_mtlAuft PLAN'!$G$1</f>
        <v>20752.196239357989</v>
      </c>
      <c r="H231" s="83">
        <f>'landesw Umlage § 2 PLAN'!J231*'Umlage Gesamt § 2_mtlAuft PLAN'!$H$1</f>
        <v>3528.4408391881516</v>
      </c>
      <c r="I231" s="83">
        <f>'landesw Umlage § 2 PLAN'!K231*'Umlage Gesamt § 2_mtlAuft PLAN'!$I$1</f>
        <v>5838.8855472083023</v>
      </c>
      <c r="J231" s="83">
        <f>'landesw Umlage § 2 PLAN'!L231*'Umlage Gesamt § 2_mtlAuft PLAN'!$J$1</f>
        <v>100.97161854046368</v>
      </c>
      <c r="K231" s="83">
        <f>'landesw Umlage § 2 PLAN'!M231*'Umlage Gesamt § 2_mtlAuft PLAN'!$K$1</f>
        <v>64.577922878339479</v>
      </c>
      <c r="M231" s="83">
        <f>'bezirksw Umlage § 2 PLAN'!F231*'Umlage Gesamt § 2_mtlAuft PLAN'!$M$1</f>
        <v>2159.249867923043</v>
      </c>
      <c r="N231" s="83">
        <f>'bezirksw Umlage § 2 PLAN'!G231*'Umlage Gesamt § 2_mtlAuft PLAN'!$N$1</f>
        <v>117156.46714753026</v>
      </c>
      <c r="O231" s="83">
        <f>'bezirksw Umlage § 2 PLAN'!H231*'Umlage Gesamt § 2_mtlAuft PLAN'!$O$1</f>
        <v>7864.7027986262365</v>
      </c>
      <c r="P231" s="83">
        <f>'bezirksw Umlage § 2 PLAN'!I231*'Umlage Gesamt § 2_mtlAuft PLAN'!$P$1</f>
        <v>166087.03263731382</v>
      </c>
      <c r="Q231" s="83">
        <f>'bezirksw Umlage § 2 PLAN'!J231*'Umlage Gesamt § 2_mtlAuft PLAN'!$Q$1</f>
        <v>11771.956742156304</v>
      </c>
      <c r="R231" s="83">
        <f>'bezirksw Umlage § 2 PLAN'!K231*'Umlage Gesamt § 2_mtlAuft PLAN'!$R$1</f>
        <v>46673.050757192264</v>
      </c>
      <c r="S231" s="83">
        <f>'bezirksw Umlage § 2 PLAN'!L231*'Umlage Gesamt § 2_mtlAuft PLAN'!$S$1</f>
        <v>54.975726299841497</v>
      </c>
      <c r="T231" s="83">
        <f>'bezirksw Umlage § 2 PLAN'!M231*'Umlage Gesamt § 2_mtlAuft PLAN'!$T$1</f>
        <v>463.49453799134653</v>
      </c>
      <c r="V231" s="83">
        <f t="shared" si="63"/>
        <v>2343.3494176886493</v>
      </c>
      <c r="W231" s="76">
        <f t="shared" si="64"/>
        <v>195.28</v>
      </c>
      <c r="X231" s="83">
        <f t="shared" si="56"/>
        <v>131304.85403835648</v>
      </c>
      <c r="Y231" s="76">
        <f t="shared" si="68"/>
        <v>10942.07</v>
      </c>
      <c r="Z231" s="83">
        <f t="shared" si="57"/>
        <v>8541.3695579168616</v>
      </c>
      <c r="AA231" s="76">
        <f t="shared" si="69"/>
        <v>711.78</v>
      </c>
      <c r="AB231" s="83">
        <f t="shared" si="58"/>
        <v>186839.22887667181</v>
      </c>
      <c r="AC231" s="76">
        <f t="shared" si="70"/>
        <v>15569.94</v>
      </c>
      <c r="AD231" s="83">
        <f t="shared" si="59"/>
        <v>15300.397581344456</v>
      </c>
      <c r="AE231" s="76">
        <f t="shared" si="71"/>
        <v>1275.03</v>
      </c>
      <c r="AF231" s="83">
        <f t="shared" si="60"/>
        <v>52511.936304400566</v>
      </c>
      <c r="AG231" s="76">
        <f t="shared" si="72"/>
        <v>4375.99</v>
      </c>
      <c r="AH231" s="83">
        <f t="shared" si="61"/>
        <v>155.94734484030516</v>
      </c>
      <c r="AI231" s="76">
        <f t="shared" si="65"/>
        <v>13</v>
      </c>
      <c r="AJ231" s="83">
        <f t="shared" si="62"/>
        <v>528.07246086968598</v>
      </c>
      <c r="AK231" s="76">
        <f t="shared" si="66"/>
        <v>44.01</v>
      </c>
      <c r="AM231" s="83">
        <f t="shared" si="73"/>
        <v>397525.1555820888</v>
      </c>
      <c r="AN231" s="83">
        <f t="shared" si="67"/>
        <v>33127.1</v>
      </c>
    </row>
    <row r="232" spans="1:40" x14ac:dyDescent="0.25">
      <c r="A232" s="82">
        <v>62211</v>
      </c>
      <c r="B232" s="82" t="s">
        <v>236</v>
      </c>
      <c r="C232" s="82" t="s">
        <v>232</v>
      </c>
      <c r="D232" s="83">
        <f>'landesw Umlage § 2 PLAN'!F232*'Umlage Gesamt § 2_mtlAuft PLAN'!$D$1</f>
        <v>354.53951884670408</v>
      </c>
      <c r="E232" s="83">
        <f>'landesw Umlage § 2 PLAN'!G232*'Umlage Gesamt § 2_mtlAuft PLAN'!$E$1</f>
        <v>27247.010039498076</v>
      </c>
      <c r="F232" s="83">
        <f>'landesw Umlage § 2 PLAN'!H232*'Umlage Gesamt § 2_mtlAuft PLAN'!$F$1</f>
        <v>1303.1270720862808</v>
      </c>
      <c r="G232" s="83">
        <f>'landesw Umlage § 2 PLAN'!I232*'Umlage Gesamt § 2_mtlAuft PLAN'!$G$1</f>
        <v>39964.647817345729</v>
      </c>
      <c r="H232" s="83">
        <f>'landesw Umlage § 2 PLAN'!J232*'Umlage Gesamt § 2_mtlAuft PLAN'!$H$1</f>
        <v>6795.0829809065453</v>
      </c>
      <c r="I232" s="83">
        <f>'landesw Umlage § 2 PLAN'!K232*'Umlage Gesamt § 2_mtlAuft PLAN'!$I$1</f>
        <v>11244.545003743127</v>
      </c>
      <c r="J232" s="83">
        <f>'landesw Umlage § 2 PLAN'!L232*'Umlage Gesamt § 2_mtlAuft PLAN'!$J$1</f>
        <v>194.45147530283026</v>
      </c>
      <c r="K232" s="83">
        <f>'landesw Umlage § 2 PLAN'!M232*'Umlage Gesamt § 2_mtlAuft PLAN'!$K$1</f>
        <v>124.36437641784723</v>
      </c>
      <c r="M232" s="83">
        <f>'bezirksw Umlage § 2 PLAN'!F232*'Umlage Gesamt § 2_mtlAuft PLAN'!$M$1</f>
        <v>4158.2905021653914</v>
      </c>
      <c r="N232" s="83">
        <f>'bezirksw Umlage § 2 PLAN'!G232*'Umlage Gesamt § 2_mtlAuft PLAN'!$N$1</f>
        <v>225620.31001786306</v>
      </c>
      <c r="O232" s="83">
        <f>'bezirksw Umlage § 2 PLAN'!H232*'Umlage Gesamt § 2_mtlAuft PLAN'!$O$1</f>
        <v>15145.8705338898</v>
      </c>
      <c r="P232" s="83">
        <f>'bezirksw Umlage § 2 PLAN'!I232*'Umlage Gesamt § 2_mtlAuft PLAN'!$P$1</f>
        <v>319850.95407827542</v>
      </c>
      <c r="Q232" s="83">
        <f>'bezirksw Umlage § 2 PLAN'!J232*'Umlage Gesamt § 2_mtlAuft PLAN'!$Q$1</f>
        <v>22670.473037886997</v>
      </c>
      <c r="R232" s="83">
        <f>'bezirksw Umlage § 2 PLAN'!K232*'Umlage Gesamt § 2_mtlAuft PLAN'!$R$1</f>
        <v>89883.114758459706</v>
      </c>
      <c r="S232" s="83">
        <f>'bezirksw Umlage § 2 PLAN'!L232*'Umlage Gesamt § 2_mtlAuft PLAN'!$S$1</f>
        <v>105.87243464424408</v>
      </c>
      <c r="T232" s="83">
        <f>'bezirksw Umlage § 2 PLAN'!M232*'Umlage Gesamt § 2_mtlAuft PLAN'!$T$1</f>
        <v>892.59930671610664</v>
      </c>
      <c r="V232" s="83">
        <f t="shared" si="63"/>
        <v>4512.8300210120951</v>
      </c>
      <c r="W232" s="76">
        <f t="shared" si="64"/>
        <v>376.07</v>
      </c>
      <c r="X232" s="83">
        <f t="shared" si="56"/>
        <v>252867.32005736112</v>
      </c>
      <c r="Y232" s="76">
        <f t="shared" si="68"/>
        <v>21072.28</v>
      </c>
      <c r="Z232" s="83">
        <f t="shared" si="57"/>
        <v>16448.997605976081</v>
      </c>
      <c r="AA232" s="76">
        <f t="shared" si="69"/>
        <v>1370.75</v>
      </c>
      <c r="AB232" s="83">
        <f t="shared" si="58"/>
        <v>359815.60189562116</v>
      </c>
      <c r="AC232" s="76">
        <f t="shared" si="70"/>
        <v>29984.63</v>
      </c>
      <c r="AD232" s="83">
        <f t="shared" si="59"/>
        <v>29465.556018793541</v>
      </c>
      <c r="AE232" s="76">
        <f t="shared" si="71"/>
        <v>2455.46</v>
      </c>
      <c r="AF232" s="83">
        <f t="shared" si="60"/>
        <v>101127.65976220283</v>
      </c>
      <c r="AG232" s="76">
        <f t="shared" si="72"/>
        <v>8427.2999999999993</v>
      </c>
      <c r="AH232" s="83">
        <f t="shared" si="61"/>
        <v>300.32390994707436</v>
      </c>
      <c r="AI232" s="76">
        <f t="shared" si="65"/>
        <v>25.03</v>
      </c>
      <c r="AJ232" s="83">
        <f t="shared" si="62"/>
        <v>1016.9636831339539</v>
      </c>
      <c r="AK232" s="76">
        <f t="shared" si="66"/>
        <v>84.75</v>
      </c>
      <c r="AM232" s="83">
        <f t="shared" si="73"/>
        <v>765555.25295404787</v>
      </c>
      <c r="AN232" s="83">
        <f t="shared" si="67"/>
        <v>63796.27</v>
      </c>
    </row>
    <row r="233" spans="1:40" x14ac:dyDescent="0.25">
      <c r="A233" s="82">
        <v>62214</v>
      </c>
      <c r="B233" s="82" t="s">
        <v>237</v>
      </c>
      <c r="C233" s="82" t="s">
        <v>232</v>
      </c>
      <c r="D233" s="83">
        <f>'landesw Umlage § 2 PLAN'!F233*'Umlage Gesamt § 2_mtlAuft PLAN'!$D$1</f>
        <v>296.57149128724461</v>
      </c>
      <c r="E233" s="83">
        <f>'landesw Umlage § 2 PLAN'!G233*'Umlage Gesamt § 2_mtlAuft PLAN'!$E$1</f>
        <v>22792.061169424673</v>
      </c>
      <c r="F233" s="83">
        <f>'landesw Umlage § 2 PLAN'!H233*'Umlage Gesamt § 2_mtlAuft PLAN'!$F$1</f>
        <v>1090.0627957147738</v>
      </c>
      <c r="G233" s="83">
        <f>'landesw Umlage § 2 PLAN'!I233*'Umlage Gesamt § 2_mtlAuft PLAN'!$G$1</f>
        <v>33430.335891792311</v>
      </c>
      <c r="H233" s="83">
        <f>'landesw Umlage § 2 PLAN'!J233*'Umlage Gesamt § 2_mtlAuft PLAN'!$H$1</f>
        <v>5684.0712697513836</v>
      </c>
      <c r="I233" s="83">
        <f>'landesw Umlage § 2 PLAN'!K233*'Umlage Gesamt § 2_mtlAuft PLAN'!$I$1</f>
        <v>9406.0360082130701</v>
      </c>
      <c r="J233" s="83">
        <f>'landesw Umlage § 2 PLAN'!L233*'Umlage Gesamt § 2_mtlAuft PLAN'!$J$1</f>
        <v>162.65821142071337</v>
      </c>
      <c r="K233" s="83">
        <f>'landesw Umlage § 2 PLAN'!M233*'Umlage Gesamt § 2_mtlAuft PLAN'!$K$1</f>
        <v>104.03051455935619</v>
      </c>
      <c r="M233" s="83">
        <f>'bezirksw Umlage § 2 PLAN'!F233*'Umlage Gesamt § 2_mtlAuft PLAN'!$M$1</f>
        <v>3478.4004317611766</v>
      </c>
      <c r="N233" s="83">
        <f>'bezirksw Umlage § 2 PLAN'!G233*'Umlage Gesamt § 2_mtlAuft PLAN'!$N$1</f>
        <v>188730.86990231901</v>
      </c>
      <c r="O233" s="83">
        <f>'bezirksw Umlage § 2 PLAN'!H233*'Umlage Gesamt § 2_mtlAuft PLAN'!$O$1</f>
        <v>12669.485832470522</v>
      </c>
      <c r="P233" s="83">
        <f>'bezirksw Umlage § 2 PLAN'!I233*'Umlage Gesamt § 2_mtlAuft PLAN'!$P$1</f>
        <v>267554.58671916672</v>
      </c>
      <c r="Q233" s="83">
        <f>'bezirksw Umlage § 2 PLAN'!J233*'Umlage Gesamt § 2_mtlAuft PLAN'!$Q$1</f>
        <v>18963.79850377269</v>
      </c>
      <c r="R233" s="83">
        <f>'bezirksw Umlage § 2 PLAN'!K233*'Umlage Gesamt § 2_mtlAuft PLAN'!$R$1</f>
        <v>75187.018564733822</v>
      </c>
      <c r="S233" s="83">
        <f>'bezirksw Umlage § 2 PLAN'!L233*'Umlage Gesamt § 2_mtlAuft PLAN'!$S$1</f>
        <v>88.562047838258053</v>
      </c>
      <c r="T233" s="83">
        <f>'bezirksw Umlage § 2 PLAN'!M233*'Umlage Gesamt § 2_mtlAuft PLAN'!$T$1</f>
        <v>746.65726510791558</v>
      </c>
      <c r="V233" s="83">
        <f t="shared" si="63"/>
        <v>3774.9719230484211</v>
      </c>
      <c r="W233" s="76">
        <f t="shared" si="64"/>
        <v>314.58</v>
      </c>
      <c r="X233" s="83">
        <f t="shared" si="56"/>
        <v>211522.93107174369</v>
      </c>
      <c r="Y233" s="76">
        <f t="shared" si="68"/>
        <v>17626.91</v>
      </c>
      <c r="Z233" s="83">
        <f t="shared" si="57"/>
        <v>13759.548628185295</v>
      </c>
      <c r="AA233" s="76">
        <f t="shared" si="69"/>
        <v>1146.6300000000001</v>
      </c>
      <c r="AB233" s="83">
        <f t="shared" si="58"/>
        <v>300984.92261095904</v>
      </c>
      <c r="AC233" s="76">
        <f t="shared" si="70"/>
        <v>25082.080000000002</v>
      </c>
      <c r="AD233" s="83">
        <f t="shared" si="59"/>
        <v>24647.869773524075</v>
      </c>
      <c r="AE233" s="76">
        <f t="shared" si="71"/>
        <v>2053.9899999999998</v>
      </c>
      <c r="AF233" s="83">
        <f t="shared" si="60"/>
        <v>84593.054572946887</v>
      </c>
      <c r="AG233" s="76">
        <f t="shared" si="72"/>
        <v>7049.42</v>
      </c>
      <c r="AH233" s="83">
        <f t="shared" si="61"/>
        <v>251.22025925897142</v>
      </c>
      <c r="AI233" s="76">
        <f t="shared" si="65"/>
        <v>20.94</v>
      </c>
      <c r="AJ233" s="83">
        <f t="shared" si="62"/>
        <v>850.6877796672718</v>
      </c>
      <c r="AK233" s="76">
        <f t="shared" si="66"/>
        <v>70.89</v>
      </c>
      <c r="AM233" s="83">
        <f t="shared" si="73"/>
        <v>640385.20661933371</v>
      </c>
      <c r="AN233" s="83">
        <f t="shared" si="67"/>
        <v>53365.43</v>
      </c>
    </row>
    <row r="234" spans="1:40" x14ac:dyDescent="0.25">
      <c r="A234" s="82">
        <v>62216</v>
      </c>
      <c r="B234" s="82" t="s">
        <v>238</v>
      </c>
      <c r="C234" s="82" t="s">
        <v>232</v>
      </c>
      <c r="D234" s="83">
        <f>'landesw Umlage § 2 PLAN'!F234*'Umlage Gesamt § 2_mtlAuft PLAN'!$D$1</f>
        <v>173.85627145443129</v>
      </c>
      <c r="E234" s="83">
        <f>'landesw Umlage § 2 PLAN'!G234*'Umlage Gesamt § 2_mtlAuft PLAN'!$E$1</f>
        <v>13361.172230272039</v>
      </c>
      <c r="F234" s="83">
        <f>'landesw Umlage § 2 PLAN'!H234*'Umlage Gesamt § 2_mtlAuft PLAN'!$F$1</f>
        <v>639.01709665886187</v>
      </c>
      <c r="G234" s="83">
        <f>'landesw Umlage § 2 PLAN'!I234*'Umlage Gesamt § 2_mtlAuft PLAN'!$G$1</f>
        <v>19597.546366946553</v>
      </c>
      <c r="H234" s="83">
        <f>'landesw Umlage § 2 PLAN'!J234*'Umlage Gesamt § 2_mtlAuft PLAN'!$H$1</f>
        <v>3332.1187864382327</v>
      </c>
      <c r="I234" s="83">
        <f>'landesw Umlage § 2 PLAN'!K234*'Umlage Gesamt § 2_mtlAuft PLAN'!$I$1</f>
        <v>5514.0106099078048</v>
      </c>
      <c r="J234" s="83">
        <f>'landesw Umlage § 2 PLAN'!L234*'Umlage Gesamt § 2_mtlAuft PLAN'!$J$1</f>
        <v>95.353569003913535</v>
      </c>
      <c r="K234" s="83">
        <f>'landesw Umlage § 2 PLAN'!M234*'Umlage Gesamt § 2_mtlAuft PLAN'!$K$1</f>
        <v>60.984814488652376</v>
      </c>
      <c r="M234" s="83">
        <f>'bezirksw Umlage § 2 PLAN'!F234*'Umlage Gesamt § 2_mtlAuft PLAN'!$M$1</f>
        <v>2039.1094473263415</v>
      </c>
      <c r="N234" s="83">
        <f>'bezirksw Umlage § 2 PLAN'!G234*'Umlage Gesamt § 2_mtlAuft PLAN'!$N$1</f>
        <v>110637.89444882414</v>
      </c>
      <c r="O234" s="83">
        <f>'bezirksw Umlage § 2 PLAN'!H234*'Umlage Gesamt § 2_mtlAuft PLAN'!$O$1</f>
        <v>7427.1116165534222</v>
      </c>
      <c r="P234" s="83">
        <f>'bezirksw Umlage § 2 PLAN'!I234*'Umlage Gesamt § 2_mtlAuft PLAN'!$P$1</f>
        <v>156845.96875993206</v>
      </c>
      <c r="Q234" s="83">
        <f>'bezirksw Umlage § 2 PLAN'!J234*'Umlage Gesamt § 2_mtlAuft PLAN'!$Q$1</f>
        <v>11116.966388673396</v>
      </c>
      <c r="R234" s="83">
        <f>'bezirksw Umlage § 2 PLAN'!K234*'Umlage Gesamt § 2_mtlAuft PLAN'!$R$1</f>
        <v>44076.167445167848</v>
      </c>
      <c r="S234" s="83">
        <f>'bezirksw Umlage § 2 PLAN'!L234*'Umlage Gesamt § 2_mtlAuft PLAN'!$S$1</f>
        <v>51.916883051364103</v>
      </c>
      <c r="T234" s="83">
        <f>'bezirksw Umlage § 2 PLAN'!M234*'Umlage Gesamt § 2_mtlAuft PLAN'!$T$1</f>
        <v>437.70575385580958</v>
      </c>
      <c r="V234" s="83">
        <f t="shared" si="63"/>
        <v>2212.9657187807729</v>
      </c>
      <c r="W234" s="76">
        <f t="shared" si="64"/>
        <v>184.41</v>
      </c>
      <c r="X234" s="83">
        <f t="shared" si="56"/>
        <v>123999.06667909618</v>
      </c>
      <c r="Y234" s="76">
        <f t="shared" si="68"/>
        <v>10333.26</v>
      </c>
      <c r="Z234" s="83">
        <f t="shared" si="57"/>
        <v>8066.1287132122843</v>
      </c>
      <c r="AA234" s="76">
        <f t="shared" si="69"/>
        <v>672.18</v>
      </c>
      <c r="AB234" s="83">
        <f t="shared" si="58"/>
        <v>176443.51512687863</v>
      </c>
      <c r="AC234" s="76">
        <f t="shared" si="70"/>
        <v>14703.63</v>
      </c>
      <c r="AD234" s="83">
        <f t="shared" si="59"/>
        <v>14449.085175111628</v>
      </c>
      <c r="AE234" s="76">
        <f t="shared" si="71"/>
        <v>1204.0899999999999</v>
      </c>
      <c r="AF234" s="83">
        <f t="shared" si="60"/>
        <v>49590.178055075652</v>
      </c>
      <c r="AG234" s="76">
        <f t="shared" si="72"/>
        <v>4132.51</v>
      </c>
      <c r="AH234" s="83">
        <f t="shared" si="61"/>
        <v>147.27045205527764</v>
      </c>
      <c r="AI234" s="76">
        <f t="shared" si="65"/>
        <v>12.27</v>
      </c>
      <c r="AJ234" s="83">
        <f t="shared" si="62"/>
        <v>498.69056834446195</v>
      </c>
      <c r="AK234" s="76">
        <f t="shared" si="66"/>
        <v>41.56</v>
      </c>
      <c r="AM234" s="83">
        <f t="shared" si="73"/>
        <v>375406.90048855491</v>
      </c>
      <c r="AN234" s="83">
        <f t="shared" si="67"/>
        <v>31283.91</v>
      </c>
    </row>
    <row r="235" spans="1:40" x14ac:dyDescent="0.25">
      <c r="A235" s="82">
        <v>62219</v>
      </c>
      <c r="B235" s="82" t="s">
        <v>239</v>
      </c>
      <c r="C235" s="82" t="s">
        <v>232</v>
      </c>
      <c r="D235" s="83">
        <f>'landesw Umlage § 2 PLAN'!F235*'Umlage Gesamt § 2_mtlAuft PLAN'!$D$1</f>
        <v>1346.5262794543696</v>
      </c>
      <c r="E235" s="83">
        <f>'landesw Umlage § 2 PLAN'!G235*'Umlage Gesamt § 2_mtlAuft PLAN'!$E$1</f>
        <v>103483.00571425079</v>
      </c>
      <c r="F235" s="83">
        <f>'landesw Umlage § 2 PLAN'!H235*'Umlage Gesamt § 2_mtlAuft PLAN'!$F$1</f>
        <v>4949.2221734280101</v>
      </c>
      <c r="G235" s="83">
        <f>'landesw Umlage § 2 PLAN'!I235*'Umlage Gesamt § 2_mtlAuft PLAN'!$G$1</f>
        <v>151784.06263495443</v>
      </c>
      <c r="H235" s="83">
        <f>'landesw Umlage § 2 PLAN'!J235*'Umlage Gesamt § 2_mtlAuft PLAN'!$H$1</f>
        <v>25807.441254017085</v>
      </c>
      <c r="I235" s="83">
        <f>'landesw Umlage § 2 PLAN'!K235*'Umlage Gesamt § 2_mtlAuft PLAN'!$I$1</f>
        <v>42706.312112399966</v>
      </c>
      <c r="J235" s="83">
        <f>'landesw Umlage § 2 PLAN'!L235*'Umlage Gesamt § 2_mtlAuft PLAN'!$J$1</f>
        <v>738.51857876285192</v>
      </c>
      <c r="K235" s="83">
        <f>'landesw Umlage § 2 PLAN'!M235*'Umlage Gesamt § 2_mtlAuft PLAN'!$K$1</f>
        <v>472.3307055284659</v>
      </c>
      <c r="M235" s="83">
        <f>'bezirksw Umlage § 2 PLAN'!F235*'Umlage Gesamt § 2_mtlAuft PLAN'!$M$1</f>
        <v>15793.013588401162</v>
      </c>
      <c r="N235" s="83">
        <f>'bezirksw Umlage § 2 PLAN'!G235*'Umlage Gesamt § 2_mtlAuft PLAN'!$N$1</f>
        <v>856896.51073581236</v>
      </c>
      <c r="O235" s="83">
        <f>'bezirksw Umlage § 2 PLAN'!H235*'Umlage Gesamt § 2_mtlAuft PLAN'!$O$1</f>
        <v>57523.383473407077</v>
      </c>
      <c r="P235" s="83">
        <f>'bezirksw Umlage § 2 PLAN'!I235*'Umlage Gesamt § 2_mtlAuft PLAN'!$P$1</f>
        <v>1214780.5597975426</v>
      </c>
      <c r="Q235" s="83">
        <f>'bezirksw Umlage § 2 PLAN'!J235*'Umlage Gesamt § 2_mtlAuft PLAN'!$Q$1</f>
        <v>86101.509395841393</v>
      </c>
      <c r="R235" s="83">
        <f>'bezirksw Umlage § 2 PLAN'!K235*'Umlage Gesamt § 2_mtlAuft PLAN'!$R$1</f>
        <v>341372.31441838184</v>
      </c>
      <c r="S235" s="83">
        <f>'bezirksw Umlage § 2 PLAN'!L235*'Umlage Gesamt § 2_mtlAuft PLAN'!$S$1</f>
        <v>402.09908328986603</v>
      </c>
      <c r="T235" s="83">
        <f>'bezirksw Umlage § 2 PLAN'!M235*'Umlage Gesamt § 2_mtlAuft PLAN'!$T$1</f>
        <v>3390.0548729397647</v>
      </c>
      <c r="V235" s="83">
        <f t="shared" si="63"/>
        <v>17139.539867855532</v>
      </c>
      <c r="W235" s="76">
        <f t="shared" si="64"/>
        <v>1428.29</v>
      </c>
      <c r="X235" s="83">
        <f t="shared" si="56"/>
        <v>960379.51645006309</v>
      </c>
      <c r="Y235" s="76">
        <f t="shared" si="68"/>
        <v>80031.63</v>
      </c>
      <c r="Z235" s="83">
        <f t="shared" si="57"/>
        <v>62472.605646835087</v>
      </c>
      <c r="AA235" s="76">
        <f t="shared" si="69"/>
        <v>5206.05</v>
      </c>
      <c r="AB235" s="83">
        <f t="shared" si="58"/>
        <v>1366564.6224324971</v>
      </c>
      <c r="AC235" s="76">
        <f t="shared" si="70"/>
        <v>113880.39</v>
      </c>
      <c r="AD235" s="83">
        <f t="shared" si="59"/>
        <v>111908.95064985848</v>
      </c>
      <c r="AE235" s="76">
        <f t="shared" si="71"/>
        <v>9325.75</v>
      </c>
      <c r="AF235" s="83">
        <f t="shared" si="60"/>
        <v>384078.6265307818</v>
      </c>
      <c r="AG235" s="76">
        <f t="shared" si="72"/>
        <v>32006.55</v>
      </c>
      <c r="AH235" s="83">
        <f t="shared" si="61"/>
        <v>1140.6176620527181</v>
      </c>
      <c r="AI235" s="76">
        <f t="shared" si="65"/>
        <v>95.05</v>
      </c>
      <c r="AJ235" s="83">
        <f t="shared" si="62"/>
        <v>3862.3855784682305</v>
      </c>
      <c r="AK235" s="76">
        <f t="shared" si="66"/>
        <v>321.87</v>
      </c>
      <c r="AM235" s="83">
        <f t="shared" si="73"/>
        <v>2907546.8648184123</v>
      </c>
      <c r="AN235" s="83">
        <f t="shared" si="67"/>
        <v>242295.57</v>
      </c>
    </row>
    <row r="236" spans="1:40" x14ac:dyDescent="0.25">
      <c r="A236" s="82">
        <v>62220</v>
      </c>
      <c r="B236" s="82" t="s">
        <v>240</v>
      </c>
      <c r="C236" s="82" t="s">
        <v>232</v>
      </c>
      <c r="D236" s="83">
        <f>'landesw Umlage § 2 PLAN'!F236*'Umlage Gesamt § 2_mtlAuft PLAN'!$D$1</f>
        <v>355.84382035983208</v>
      </c>
      <c r="E236" s="83">
        <f>'landesw Umlage § 2 PLAN'!G236*'Umlage Gesamt § 2_mtlAuft PLAN'!$E$1</f>
        <v>27347.247994743055</v>
      </c>
      <c r="F236" s="83">
        <f>'landesw Umlage § 2 PLAN'!H236*'Umlage Gesamt § 2_mtlAuft PLAN'!$F$1</f>
        <v>1307.9210950980148</v>
      </c>
      <c r="G236" s="83">
        <f>'landesw Umlage § 2 PLAN'!I236*'Umlage Gesamt § 2_mtlAuft PLAN'!$G$1</f>
        <v>40111.672190790341</v>
      </c>
      <c r="H236" s="83">
        <f>'landesw Umlage § 2 PLAN'!J236*'Umlage Gesamt § 2_mtlAuft PLAN'!$H$1</f>
        <v>6820.081144842281</v>
      </c>
      <c r="I236" s="83">
        <f>'landesw Umlage § 2 PLAN'!K236*'Umlage Gesamt § 2_mtlAuft PLAN'!$I$1</f>
        <v>11285.912118784425</v>
      </c>
      <c r="J236" s="83">
        <f>'landesw Umlage § 2 PLAN'!L236*'Umlage Gesamt § 2_mtlAuft PLAN'!$J$1</f>
        <v>195.16683519921776</v>
      </c>
      <c r="K236" s="83">
        <f>'landesw Umlage § 2 PLAN'!M236*'Umlage Gesamt § 2_mtlAuft PLAN'!$K$1</f>
        <v>124.82189563846521</v>
      </c>
      <c r="M236" s="83">
        <f>'bezirksw Umlage § 2 PLAN'!F236*'Umlage Gesamt § 2_mtlAuft PLAN'!$M$1</f>
        <v>4173.5882737978545</v>
      </c>
      <c r="N236" s="83">
        <f>'bezirksw Umlage § 2 PLAN'!G236*'Umlage Gesamt § 2_mtlAuft PLAN'!$N$1</f>
        <v>226450.3357162844</v>
      </c>
      <c r="O236" s="83">
        <f>'bezirksw Umlage § 2 PLAN'!H236*'Umlage Gesamt § 2_mtlAuft PLAN'!$O$1</f>
        <v>15201.590082219005</v>
      </c>
      <c r="P236" s="83">
        <f>'bezirksw Umlage § 2 PLAN'!I236*'Umlage Gesamt § 2_mtlAuft PLAN'!$P$1</f>
        <v>321027.64119269582</v>
      </c>
      <c r="Q236" s="83">
        <f>'bezirksw Umlage § 2 PLAN'!J236*'Umlage Gesamt § 2_mtlAuft PLAN'!$Q$1</f>
        <v>22753.87455087723</v>
      </c>
      <c r="R236" s="83">
        <f>'bezirksw Umlage § 2 PLAN'!K236*'Umlage Gesamt § 2_mtlAuft PLAN'!$R$1</f>
        <v>90213.782219637156</v>
      </c>
      <c r="S236" s="83">
        <f>'bezirksw Umlage § 2 PLAN'!L236*'Umlage Gesamt § 2_mtlAuft PLAN'!$S$1</f>
        <v>106.2619245864492</v>
      </c>
      <c r="T236" s="83">
        <f>'bezirksw Umlage § 2 PLAN'!M236*'Umlage Gesamt § 2_mtlAuft PLAN'!$T$1</f>
        <v>895.88305525323437</v>
      </c>
      <c r="V236" s="83">
        <f t="shared" si="63"/>
        <v>4529.4320941576862</v>
      </c>
      <c r="W236" s="76">
        <f t="shared" si="64"/>
        <v>377.45</v>
      </c>
      <c r="X236" s="83">
        <f t="shared" si="56"/>
        <v>253797.58371102746</v>
      </c>
      <c r="Y236" s="76">
        <f t="shared" si="68"/>
        <v>21149.8</v>
      </c>
      <c r="Z236" s="83">
        <f t="shared" si="57"/>
        <v>16509.511177317021</v>
      </c>
      <c r="AA236" s="76">
        <f t="shared" si="69"/>
        <v>1375.79</v>
      </c>
      <c r="AB236" s="83">
        <f t="shared" si="58"/>
        <v>361139.31338348618</v>
      </c>
      <c r="AC236" s="76">
        <f t="shared" si="70"/>
        <v>30094.94</v>
      </c>
      <c r="AD236" s="83">
        <f t="shared" si="59"/>
        <v>29573.955695719509</v>
      </c>
      <c r="AE236" s="76">
        <f t="shared" si="71"/>
        <v>2464.5</v>
      </c>
      <c r="AF236" s="83">
        <f t="shared" si="60"/>
        <v>101499.69433842158</v>
      </c>
      <c r="AG236" s="76">
        <f t="shared" si="72"/>
        <v>8458.31</v>
      </c>
      <c r="AH236" s="83">
        <f t="shared" si="61"/>
        <v>301.42875978566695</v>
      </c>
      <c r="AI236" s="76">
        <f t="shared" si="65"/>
        <v>25.12</v>
      </c>
      <c r="AJ236" s="83">
        <f t="shared" si="62"/>
        <v>1020.7049508916996</v>
      </c>
      <c r="AK236" s="76">
        <f t="shared" si="66"/>
        <v>85.06</v>
      </c>
      <c r="AM236" s="83">
        <f t="shared" si="73"/>
        <v>768371.62411080673</v>
      </c>
      <c r="AN236" s="83">
        <f t="shared" si="67"/>
        <v>64030.97</v>
      </c>
    </row>
    <row r="237" spans="1:40" x14ac:dyDescent="0.25">
      <c r="A237" s="82">
        <v>62226</v>
      </c>
      <c r="B237" s="82" t="s">
        <v>241</v>
      </c>
      <c r="C237" s="82" t="s">
        <v>232</v>
      </c>
      <c r="D237" s="83">
        <f>'landesw Umlage § 2 PLAN'!F237*'Umlage Gesamt § 2_mtlAuft PLAN'!$D$1</f>
        <v>301.00051774877267</v>
      </c>
      <c r="E237" s="83">
        <f>'landesw Umlage § 2 PLAN'!G237*'Umlage Gesamt § 2_mtlAuft PLAN'!$E$1</f>
        <v>23132.439948227708</v>
      </c>
      <c r="F237" s="83">
        <f>'landesw Umlage § 2 PLAN'!H237*'Umlage Gesamt § 2_mtlAuft PLAN'!$F$1</f>
        <v>1106.3418957253405</v>
      </c>
      <c r="G237" s="83">
        <f>'landesw Umlage § 2 PLAN'!I237*'Umlage Gesamt § 2_mtlAuft PLAN'!$G$1</f>
        <v>33929.587662890939</v>
      </c>
      <c r="H237" s="83">
        <f>'landesw Umlage § 2 PLAN'!J237*'Umlage Gesamt § 2_mtlAuft PLAN'!$H$1</f>
        <v>5768.9577231109779</v>
      </c>
      <c r="I237" s="83">
        <f>'landesw Umlage § 2 PLAN'!K237*'Umlage Gesamt § 2_mtlAuft PLAN'!$I$1</f>
        <v>9546.5066319997368</v>
      </c>
      <c r="J237" s="83">
        <f>'landesw Umlage § 2 PLAN'!L237*'Umlage Gesamt § 2_mtlAuft PLAN'!$J$1</f>
        <v>165.0873644031536</v>
      </c>
      <c r="K237" s="83">
        <f>'landesw Umlage § 2 PLAN'!M237*'Umlage Gesamt § 2_mtlAuft PLAN'!$K$1</f>
        <v>105.5841160191253</v>
      </c>
      <c r="M237" s="83">
        <f>'bezirksw Umlage § 2 PLAN'!F237*'Umlage Gesamt § 2_mtlAuft PLAN'!$M$1</f>
        <v>3530.3471899920255</v>
      </c>
      <c r="N237" s="83">
        <f>'bezirksw Umlage § 2 PLAN'!G237*'Umlage Gesamt § 2_mtlAuft PLAN'!$N$1</f>
        <v>191549.3944114566</v>
      </c>
      <c r="O237" s="83">
        <f>'bezirksw Umlage § 2 PLAN'!H237*'Umlage Gesamt § 2_mtlAuft PLAN'!$O$1</f>
        <v>12858.693121958837</v>
      </c>
      <c r="P237" s="83">
        <f>'bezirksw Umlage § 2 PLAN'!I237*'Umlage Gesamt § 2_mtlAuft PLAN'!$P$1</f>
        <v>271550.27200684883</v>
      </c>
      <c r="Q237" s="83">
        <f>'bezirksw Umlage § 2 PLAN'!J237*'Umlage Gesamt § 2_mtlAuft PLAN'!$Q$1</f>
        <v>19247.005648936032</v>
      </c>
      <c r="R237" s="83">
        <f>'bezirksw Umlage § 2 PLAN'!K237*'Umlage Gesamt § 2_mtlAuft PLAN'!$R$1</f>
        <v>76309.86855055418</v>
      </c>
      <c r="S237" s="83">
        <f>'bezirksw Umlage § 2 PLAN'!L237*'Umlage Gesamt § 2_mtlAuft PLAN'!$S$1</f>
        <v>89.884641765476943</v>
      </c>
      <c r="T237" s="83">
        <f>'bezirksw Umlage § 2 PLAN'!M237*'Umlage Gesamt § 2_mtlAuft PLAN'!$T$1</f>
        <v>757.8079147219479</v>
      </c>
      <c r="V237" s="83">
        <f t="shared" si="63"/>
        <v>3831.3477077407983</v>
      </c>
      <c r="W237" s="76">
        <f t="shared" si="64"/>
        <v>319.27999999999997</v>
      </c>
      <c r="X237" s="83">
        <f t="shared" si="56"/>
        <v>214681.83435968432</v>
      </c>
      <c r="Y237" s="76">
        <f t="shared" si="68"/>
        <v>17890.150000000001</v>
      </c>
      <c r="Z237" s="83">
        <f t="shared" si="57"/>
        <v>13965.035017684177</v>
      </c>
      <c r="AA237" s="76">
        <f t="shared" si="69"/>
        <v>1163.75</v>
      </c>
      <c r="AB237" s="83">
        <f t="shared" si="58"/>
        <v>305479.85966973979</v>
      </c>
      <c r="AC237" s="76">
        <f t="shared" si="70"/>
        <v>25456.65</v>
      </c>
      <c r="AD237" s="83">
        <f t="shared" si="59"/>
        <v>25015.963372047008</v>
      </c>
      <c r="AE237" s="76">
        <f t="shared" si="71"/>
        <v>2084.66</v>
      </c>
      <c r="AF237" s="83">
        <f t="shared" si="60"/>
        <v>85856.375182553922</v>
      </c>
      <c r="AG237" s="76">
        <f t="shared" si="72"/>
        <v>7154.7</v>
      </c>
      <c r="AH237" s="83">
        <f t="shared" si="61"/>
        <v>254.97200616863054</v>
      </c>
      <c r="AI237" s="76">
        <f t="shared" si="65"/>
        <v>21.25</v>
      </c>
      <c r="AJ237" s="83">
        <f t="shared" si="62"/>
        <v>863.3920307410732</v>
      </c>
      <c r="AK237" s="76">
        <f t="shared" si="66"/>
        <v>71.95</v>
      </c>
      <c r="AM237" s="83">
        <f t="shared" si="73"/>
        <v>649948.77934635978</v>
      </c>
      <c r="AN237" s="83">
        <f t="shared" si="67"/>
        <v>54162.400000000001</v>
      </c>
    </row>
    <row r="238" spans="1:40" x14ac:dyDescent="0.25">
      <c r="A238" s="82">
        <v>62232</v>
      </c>
      <c r="B238" s="82" t="s">
        <v>242</v>
      </c>
      <c r="C238" s="82" t="s">
        <v>232</v>
      </c>
      <c r="D238" s="83">
        <f>'landesw Umlage § 2 PLAN'!F238*'Umlage Gesamt § 2_mtlAuft PLAN'!$D$1</f>
        <v>195.8286178125143</v>
      </c>
      <c r="E238" s="83">
        <f>'landesw Umlage § 2 PLAN'!G238*'Umlage Gesamt § 2_mtlAuft PLAN'!$E$1</f>
        <v>15049.787208251049</v>
      </c>
      <c r="F238" s="83">
        <f>'landesw Umlage § 2 PLAN'!H238*'Umlage Gesamt § 2_mtlAuft PLAN'!$F$1</f>
        <v>719.77751363470429</v>
      </c>
      <c r="G238" s="83">
        <f>'landesw Umlage § 2 PLAN'!I238*'Umlage Gesamt § 2_mtlAuft PLAN'!$G$1</f>
        <v>22074.328325634793</v>
      </c>
      <c r="H238" s="83">
        <f>'landesw Umlage § 2 PLAN'!J238*'Umlage Gesamt § 2_mtlAuft PLAN'!$H$1</f>
        <v>3753.2394481745337</v>
      </c>
      <c r="I238" s="83">
        <f>'landesw Umlage § 2 PLAN'!K238*'Umlage Gesamt § 2_mtlAuft PLAN'!$I$1</f>
        <v>6210.8836644688208</v>
      </c>
      <c r="J238" s="83">
        <f>'landesw Umlage § 2 PLAN'!L238*'Umlage Gesamt § 2_mtlAuft PLAN'!$J$1</f>
        <v>107.40456737806481</v>
      </c>
      <c r="K238" s="83">
        <f>'landesw Umlage § 2 PLAN'!M238*'Umlage Gesamt § 2_mtlAuft PLAN'!$K$1</f>
        <v>68.692212417517567</v>
      </c>
      <c r="M238" s="83">
        <f>'bezirksw Umlage § 2 PLAN'!F238*'Umlage Gesamt § 2_mtlAuft PLAN'!$M$1</f>
        <v>2296.816682526292</v>
      </c>
      <c r="N238" s="83">
        <f>'bezirksw Umlage § 2 PLAN'!G238*'Umlage Gesamt § 2_mtlAuft PLAN'!$N$1</f>
        <v>124620.56022683585</v>
      </c>
      <c r="O238" s="83">
        <f>'bezirksw Umlage § 2 PLAN'!H238*'Umlage Gesamt § 2_mtlAuft PLAN'!$O$1</f>
        <v>8365.7666763556626</v>
      </c>
      <c r="P238" s="83">
        <f>'bezirksw Umlage § 2 PLAN'!I238*'Umlage Gesamt § 2_mtlAuft PLAN'!$P$1</f>
        <v>176668.51482992287</v>
      </c>
      <c r="Q238" s="83">
        <f>'bezirksw Umlage § 2 PLAN'!J238*'Umlage Gesamt § 2_mtlAuft PLAN'!$Q$1</f>
        <v>12521.953588155138</v>
      </c>
      <c r="R238" s="83">
        <f>'bezirksw Umlage § 2 PLAN'!K238*'Umlage Gesamt § 2_mtlAuft PLAN'!$R$1</f>
        <v>49646.612555604537</v>
      </c>
      <c r="S238" s="83">
        <f>'bezirksw Umlage § 2 PLAN'!L238*'Umlage Gesamt § 2_mtlAuft PLAN'!$S$1</f>
        <v>58.478255423459714</v>
      </c>
      <c r="T238" s="83">
        <f>'bezirksw Umlage § 2 PLAN'!M238*'Umlage Gesamt § 2_mtlAuft PLAN'!$T$1</f>
        <v>493.0239908465669</v>
      </c>
      <c r="V238" s="83">
        <f t="shared" si="63"/>
        <v>2492.6453003388065</v>
      </c>
      <c r="W238" s="76">
        <f t="shared" si="64"/>
        <v>207.72</v>
      </c>
      <c r="X238" s="83">
        <f t="shared" si="56"/>
        <v>139670.34743508691</v>
      </c>
      <c r="Y238" s="76">
        <f t="shared" si="68"/>
        <v>11639.2</v>
      </c>
      <c r="Z238" s="83">
        <f t="shared" si="57"/>
        <v>9085.5441899903672</v>
      </c>
      <c r="AA238" s="76">
        <f t="shared" si="69"/>
        <v>757.13</v>
      </c>
      <c r="AB238" s="83">
        <f t="shared" si="58"/>
        <v>198742.84315555767</v>
      </c>
      <c r="AC238" s="76">
        <f t="shared" si="70"/>
        <v>16561.900000000001</v>
      </c>
      <c r="AD238" s="83">
        <f t="shared" si="59"/>
        <v>16275.193036329672</v>
      </c>
      <c r="AE238" s="76">
        <f t="shared" si="71"/>
        <v>1356.27</v>
      </c>
      <c r="AF238" s="83">
        <f t="shared" si="60"/>
        <v>55857.496220073357</v>
      </c>
      <c r="AG238" s="76">
        <f t="shared" si="72"/>
        <v>4654.79</v>
      </c>
      <c r="AH238" s="83">
        <f t="shared" si="61"/>
        <v>165.88282280152453</v>
      </c>
      <c r="AI238" s="76">
        <f t="shared" si="65"/>
        <v>13.82</v>
      </c>
      <c r="AJ238" s="83">
        <f t="shared" si="62"/>
        <v>561.71620326408447</v>
      </c>
      <c r="AK238" s="76">
        <f t="shared" si="66"/>
        <v>46.81</v>
      </c>
      <c r="AM238" s="83">
        <f t="shared" si="73"/>
        <v>422851.66836344241</v>
      </c>
      <c r="AN238" s="83">
        <f t="shared" si="67"/>
        <v>35237.64</v>
      </c>
    </row>
    <row r="239" spans="1:40" x14ac:dyDescent="0.25">
      <c r="A239" s="82">
        <v>62233</v>
      </c>
      <c r="B239" s="82" t="s">
        <v>243</v>
      </c>
      <c r="C239" s="82" t="s">
        <v>232</v>
      </c>
      <c r="D239" s="83">
        <f>'landesw Umlage § 2 PLAN'!F239*'Umlage Gesamt § 2_mtlAuft PLAN'!$D$1</f>
        <v>474.91126333864145</v>
      </c>
      <c r="E239" s="83">
        <f>'landesw Umlage § 2 PLAN'!G239*'Umlage Gesamt § 2_mtlAuft PLAN'!$E$1</f>
        <v>36497.798615374224</v>
      </c>
      <c r="F239" s="83">
        <f>'landesw Umlage § 2 PLAN'!H239*'Umlage Gesamt § 2_mtlAuft PLAN'!$F$1</f>
        <v>1745.5592146918539</v>
      </c>
      <c r="G239" s="83">
        <f>'landesw Umlage § 2 PLAN'!I239*'Umlage Gesamt § 2_mtlAuft PLAN'!$G$1</f>
        <v>53533.274500849009</v>
      </c>
      <c r="H239" s="83">
        <f>'landesw Umlage § 2 PLAN'!J239*'Umlage Gesamt § 2_mtlAuft PLAN'!$H$1</f>
        <v>9102.120557535216</v>
      </c>
      <c r="I239" s="83">
        <f>'landesw Umlage § 2 PLAN'!K239*'Umlage Gesamt § 2_mtlAuft PLAN'!$I$1</f>
        <v>15062.244938919877</v>
      </c>
      <c r="J239" s="83">
        <f>'landesw Umlage § 2 PLAN'!L239*'Umlage Gesamt § 2_mtlAuft PLAN'!$J$1</f>
        <v>260.47081040367425</v>
      </c>
      <c r="K239" s="83">
        <f>'landesw Umlage § 2 PLAN'!M239*'Umlage Gesamt § 2_mtlAuft PLAN'!$K$1</f>
        <v>166.58803879197299</v>
      </c>
      <c r="M239" s="83">
        <f>'bezirksw Umlage § 2 PLAN'!F239*'Umlage Gesamt § 2_mtlAuft PLAN'!$M$1</f>
        <v>5570.09554854818</v>
      </c>
      <c r="N239" s="83">
        <f>'bezirksw Umlage § 2 PLAN'!G239*'Umlage Gesamt § 2_mtlAuft PLAN'!$N$1</f>
        <v>302221.95487259259</v>
      </c>
      <c r="O239" s="83">
        <f>'bezirksw Umlage § 2 PLAN'!H239*'Umlage Gesamt § 2_mtlAuft PLAN'!$O$1</f>
        <v>20288.131864710958</v>
      </c>
      <c r="P239" s="83">
        <f>'bezirksw Umlage § 2 PLAN'!I239*'Umlage Gesamt § 2_mtlAuft PLAN'!$P$1</f>
        <v>428445.38508854504</v>
      </c>
      <c r="Q239" s="83">
        <f>'bezirksw Umlage § 2 PLAN'!J239*'Umlage Gesamt § 2_mtlAuft PLAN'!$Q$1</f>
        <v>30367.455300695914</v>
      </c>
      <c r="R239" s="83">
        <f>'bezirksw Umlage § 2 PLAN'!K239*'Umlage Gesamt § 2_mtlAuft PLAN'!$R$1</f>
        <v>120399.8463178628</v>
      </c>
      <c r="S239" s="83">
        <f>'bezirksw Umlage § 2 PLAN'!L239*'Umlage Gesamt § 2_mtlAuft PLAN'!$S$1</f>
        <v>141.81779185912362</v>
      </c>
      <c r="T239" s="83">
        <f>'bezirksw Umlage § 2 PLAN'!M239*'Umlage Gesamt § 2_mtlAuft PLAN'!$T$1</f>
        <v>1195.6508142919608</v>
      </c>
      <c r="V239" s="83">
        <f t="shared" si="63"/>
        <v>6045.0068118868212</v>
      </c>
      <c r="W239" s="76">
        <f t="shared" si="64"/>
        <v>503.75</v>
      </c>
      <c r="X239" s="83">
        <f t="shared" si="56"/>
        <v>338719.75348796684</v>
      </c>
      <c r="Y239" s="76">
        <f t="shared" si="68"/>
        <v>28226.65</v>
      </c>
      <c r="Z239" s="83">
        <f t="shared" si="57"/>
        <v>22033.691079402812</v>
      </c>
      <c r="AA239" s="76">
        <f t="shared" si="69"/>
        <v>1836.14</v>
      </c>
      <c r="AB239" s="83">
        <f t="shared" si="58"/>
        <v>481978.65958939405</v>
      </c>
      <c r="AC239" s="76">
        <f t="shared" si="70"/>
        <v>40164.89</v>
      </c>
      <c r="AD239" s="83">
        <f t="shared" si="59"/>
        <v>39469.575858231132</v>
      </c>
      <c r="AE239" s="76">
        <f t="shared" si="71"/>
        <v>3289.13</v>
      </c>
      <c r="AF239" s="83">
        <f t="shared" si="60"/>
        <v>135462.09125678267</v>
      </c>
      <c r="AG239" s="76">
        <f t="shared" si="72"/>
        <v>11288.51</v>
      </c>
      <c r="AH239" s="83">
        <f t="shared" si="61"/>
        <v>402.28860226279789</v>
      </c>
      <c r="AI239" s="76">
        <f t="shared" si="65"/>
        <v>33.520000000000003</v>
      </c>
      <c r="AJ239" s="83">
        <f t="shared" si="62"/>
        <v>1362.2388530839339</v>
      </c>
      <c r="AK239" s="76">
        <f t="shared" si="66"/>
        <v>113.52</v>
      </c>
      <c r="AM239" s="83">
        <f t="shared" si="73"/>
        <v>1025473.3055390111</v>
      </c>
      <c r="AN239" s="83">
        <f t="shared" si="67"/>
        <v>85456.11</v>
      </c>
    </row>
    <row r="240" spans="1:40" x14ac:dyDescent="0.25">
      <c r="A240" s="82">
        <v>62235</v>
      </c>
      <c r="B240" s="82" t="s">
        <v>244</v>
      </c>
      <c r="C240" s="82" t="s">
        <v>232</v>
      </c>
      <c r="D240" s="83">
        <f>'landesw Umlage § 2 PLAN'!F240*'Umlage Gesamt § 2_mtlAuft PLAN'!$D$1</f>
        <v>279.89452722024413</v>
      </c>
      <c r="E240" s="83">
        <f>'landesw Umlage § 2 PLAN'!G240*'Umlage Gesamt § 2_mtlAuft PLAN'!$E$1</f>
        <v>21510.405999247767</v>
      </c>
      <c r="F240" s="83">
        <f>'landesw Umlage § 2 PLAN'!H240*'Umlage Gesamt § 2_mtlAuft PLAN'!$F$1</f>
        <v>1028.7658113148061</v>
      </c>
      <c r="G240" s="83">
        <f>'landesw Umlage § 2 PLAN'!I240*'Umlage Gesamt § 2_mtlAuft PLAN'!$G$1</f>
        <v>31550.463662687209</v>
      </c>
      <c r="H240" s="83">
        <f>'landesw Umlage § 2 PLAN'!J240*'Umlage Gesamt § 2_mtlAuft PLAN'!$H$1</f>
        <v>5364.441584819524</v>
      </c>
      <c r="I240" s="83">
        <f>'landesw Umlage § 2 PLAN'!K240*'Umlage Gesamt § 2_mtlAuft PLAN'!$I$1</f>
        <v>8877.1108447018159</v>
      </c>
      <c r="J240" s="83">
        <f>'landesw Umlage § 2 PLAN'!L240*'Umlage Gesamt § 2_mtlAuft PLAN'!$J$1</f>
        <v>153.5115293330596</v>
      </c>
      <c r="K240" s="83">
        <f>'landesw Umlage § 2 PLAN'!M240*'Umlage Gesamt § 2_mtlAuft PLAN'!$K$1</f>
        <v>98.180615954309204</v>
      </c>
      <c r="M240" s="83">
        <f>'bezirksw Umlage § 2 PLAN'!F240*'Umlage Gesamt § 2_mtlAuft PLAN'!$M$1</f>
        <v>3282.8011893682683</v>
      </c>
      <c r="N240" s="83">
        <f>'bezirksw Umlage § 2 PLAN'!G240*'Umlage Gesamt § 2_mtlAuft PLAN'!$N$1</f>
        <v>178118.05637114166</v>
      </c>
      <c r="O240" s="83">
        <f>'bezirksw Umlage § 2 PLAN'!H240*'Umlage Gesamt § 2_mtlAuft PLAN'!$O$1</f>
        <v>11957.048642171476</v>
      </c>
      <c r="P240" s="83">
        <f>'bezirksw Umlage § 2 PLAN'!I240*'Umlage Gesamt § 2_mtlAuft PLAN'!$P$1</f>
        <v>252509.31649002311</v>
      </c>
      <c r="Q240" s="83">
        <f>'bezirksw Umlage § 2 PLAN'!J240*'Umlage Gesamt § 2_mtlAuft PLAN'!$Q$1</f>
        <v>17897.416213119734</v>
      </c>
      <c r="R240" s="83">
        <f>'bezirksw Umlage § 2 PLAN'!K240*'Umlage Gesamt § 2_mtlAuft PLAN'!$R$1</f>
        <v>70959.062595444426</v>
      </c>
      <c r="S240" s="83">
        <f>'bezirksw Umlage § 2 PLAN'!L240*'Umlage Gesamt § 2_mtlAuft PLAN'!$S$1</f>
        <v>83.581980188842266</v>
      </c>
      <c r="T240" s="83">
        <f>'bezirksw Umlage § 2 PLAN'!M240*'Umlage Gesamt § 2_mtlAuft PLAN'!$T$1</f>
        <v>704.67084110430426</v>
      </c>
      <c r="V240" s="83">
        <f t="shared" si="63"/>
        <v>3562.6957165885124</v>
      </c>
      <c r="W240" s="76">
        <f t="shared" si="64"/>
        <v>296.89</v>
      </c>
      <c r="X240" s="83">
        <f t="shared" si="56"/>
        <v>199628.46237038943</v>
      </c>
      <c r="Y240" s="76">
        <f t="shared" si="68"/>
        <v>16635.71</v>
      </c>
      <c r="Z240" s="83">
        <f t="shared" si="57"/>
        <v>12985.814453486282</v>
      </c>
      <c r="AA240" s="76">
        <f t="shared" si="69"/>
        <v>1082.1500000000001</v>
      </c>
      <c r="AB240" s="83">
        <f t="shared" si="58"/>
        <v>284059.78015271033</v>
      </c>
      <c r="AC240" s="76">
        <f t="shared" si="70"/>
        <v>23671.65</v>
      </c>
      <c r="AD240" s="83">
        <f t="shared" si="59"/>
        <v>23261.857797939258</v>
      </c>
      <c r="AE240" s="76">
        <f t="shared" si="71"/>
        <v>1938.49</v>
      </c>
      <c r="AF240" s="83">
        <f t="shared" si="60"/>
        <v>79836.173440146245</v>
      </c>
      <c r="AG240" s="76">
        <f t="shared" si="72"/>
        <v>6653.01</v>
      </c>
      <c r="AH240" s="83">
        <f t="shared" si="61"/>
        <v>237.09350952190186</v>
      </c>
      <c r="AI240" s="76">
        <f t="shared" si="65"/>
        <v>19.760000000000002</v>
      </c>
      <c r="AJ240" s="83">
        <f t="shared" si="62"/>
        <v>802.85145705861351</v>
      </c>
      <c r="AK240" s="76">
        <f t="shared" si="66"/>
        <v>66.900000000000006</v>
      </c>
      <c r="AM240" s="83">
        <f t="shared" si="73"/>
        <v>604374.7288978406</v>
      </c>
      <c r="AN240" s="83">
        <f t="shared" si="67"/>
        <v>50364.56</v>
      </c>
    </row>
    <row r="241" spans="1:40" x14ac:dyDescent="0.25">
      <c r="A241" s="82">
        <v>62242</v>
      </c>
      <c r="B241" s="82" t="s">
        <v>245</v>
      </c>
      <c r="C241" s="82" t="s">
        <v>232</v>
      </c>
      <c r="D241" s="83">
        <f>'landesw Umlage § 2 PLAN'!F241*'Umlage Gesamt § 2_mtlAuft PLAN'!$D$1</f>
        <v>142.70971558087871</v>
      </c>
      <c r="E241" s="83">
        <f>'landesw Umlage § 2 PLAN'!G241*'Umlage Gesamt § 2_mtlAuft PLAN'!$E$1</f>
        <v>10967.502482698948</v>
      </c>
      <c r="F241" s="83">
        <f>'landesw Umlage § 2 PLAN'!H241*'Umlage Gesamt § 2_mtlAuft PLAN'!$F$1</f>
        <v>524.53643088398746</v>
      </c>
      <c r="G241" s="83">
        <f>'landesw Umlage § 2 PLAN'!I241*'Umlage Gesamt § 2_mtlAuft PLAN'!$G$1</f>
        <v>16086.622844911706</v>
      </c>
      <c r="H241" s="83">
        <f>'landesw Umlage § 2 PLAN'!J241*'Umlage Gesamt § 2_mtlAuft PLAN'!$H$1</f>
        <v>2735.1657798490228</v>
      </c>
      <c r="I241" s="83">
        <f>'landesw Umlage § 2 PLAN'!K241*'Umlage Gesamt § 2_mtlAuft PLAN'!$I$1</f>
        <v>4526.1691123759201</v>
      </c>
      <c r="J241" s="83">
        <f>'landesw Umlage § 2 PLAN'!L241*'Umlage Gesamt § 2_mtlAuft PLAN'!$J$1</f>
        <v>78.27086476852746</v>
      </c>
      <c r="K241" s="83">
        <f>'landesw Umlage § 2 PLAN'!M241*'Umlage Gesamt § 2_mtlAuft PLAN'!$K$1</f>
        <v>50.0593131189367</v>
      </c>
      <c r="M241" s="83">
        <f>'bezirksw Umlage § 2 PLAN'!F241*'Umlage Gesamt § 2_mtlAuft PLAN'!$M$1</f>
        <v>1673.8005873000557</v>
      </c>
      <c r="N241" s="83">
        <f>'bezirksw Umlage § 2 PLAN'!G241*'Umlage Gesamt § 2_mtlAuft PLAN'!$N$1</f>
        <v>90816.985301547698</v>
      </c>
      <c r="O241" s="83">
        <f>'bezirksw Umlage § 2 PLAN'!H241*'Umlage Gesamt § 2_mtlAuft PLAN'!$O$1</f>
        <v>6096.5358196099969</v>
      </c>
      <c r="P241" s="83">
        <f>'bezirksw Umlage § 2 PLAN'!I241*'Umlage Gesamt § 2_mtlAuft PLAN'!$P$1</f>
        <v>128746.82865613003</v>
      </c>
      <c r="Q241" s="83">
        <f>'bezirksw Umlage § 2 PLAN'!J241*'Umlage Gesamt § 2_mtlAuft PLAN'!$Q$1</f>
        <v>9125.348761810983</v>
      </c>
      <c r="R241" s="83">
        <f>'bezirksw Umlage § 2 PLAN'!K241*'Umlage Gesamt § 2_mtlAuft PLAN'!$R$1</f>
        <v>36179.870115549784</v>
      </c>
      <c r="S241" s="83">
        <f>'bezirksw Umlage § 2 PLAN'!L241*'Umlage Gesamt § 2_mtlAuft PLAN'!$S$1</f>
        <v>42.615912282737909</v>
      </c>
      <c r="T241" s="83">
        <f>'bezirksw Umlage § 2 PLAN'!M241*'Umlage Gesamt § 2_mtlAuft PLAN'!$T$1</f>
        <v>359.29025233495292</v>
      </c>
      <c r="V241" s="83">
        <f t="shared" si="63"/>
        <v>1816.5103028809344</v>
      </c>
      <c r="W241" s="76">
        <f t="shared" si="64"/>
        <v>151.38</v>
      </c>
      <c r="X241" s="83">
        <f t="shared" si="56"/>
        <v>101784.48778424665</v>
      </c>
      <c r="Y241" s="76">
        <f t="shared" si="68"/>
        <v>8482.0400000000009</v>
      </c>
      <c r="Z241" s="83">
        <f t="shared" si="57"/>
        <v>6621.072250493984</v>
      </c>
      <c r="AA241" s="76">
        <f t="shared" si="69"/>
        <v>551.76</v>
      </c>
      <c r="AB241" s="83">
        <f t="shared" si="58"/>
        <v>144833.45150104174</v>
      </c>
      <c r="AC241" s="76">
        <f t="shared" si="70"/>
        <v>12069.45</v>
      </c>
      <c r="AD241" s="83">
        <f t="shared" si="59"/>
        <v>11860.514541660006</v>
      </c>
      <c r="AE241" s="76">
        <f t="shared" si="71"/>
        <v>988.38</v>
      </c>
      <c r="AF241" s="83">
        <f t="shared" si="60"/>
        <v>40706.039227925707</v>
      </c>
      <c r="AG241" s="76">
        <f t="shared" si="72"/>
        <v>3392.17</v>
      </c>
      <c r="AH241" s="83">
        <f t="shared" si="61"/>
        <v>120.88677705126537</v>
      </c>
      <c r="AI241" s="76">
        <f t="shared" si="65"/>
        <v>10.07</v>
      </c>
      <c r="AJ241" s="83">
        <f t="shared" si="62"/>
        <v>409.34956545388962</v>
      </c>
      <c r="AK241" s="76">
        <f t="shared" si="66"/>
        <v>34.11</v>
      </c>
      <c r="AM241" s="83">
        <f t="shared" si="73"/>
        <v>308152.3119507542</v>
      </c>
      <c r="AN241" s="83">
        <f t="shared" si="67"/>
        <v>25679.360000000001</v>
      </c>
    </row>
    <row r="242" spans="1:40" x14ac:dyDescent="0.25">
      <c r="A242" s="82">
        <v>62244</v>
      </c>
      <c r="B242" s="82" t="s">
        <v>246</v>
      </c>
      <c r="C242" s="82" t="s">
        <v>232</v>
      </c>
      <c r="D242" s="83">
        <f>'landesw Umlage § 2 PLAN'!F242*'Umlage Gesamt § 2_mtlAuft PLAN'!$D$1</f>
        <v>401.05549395213376</v>
      </c>
      <c r="E242" s="83">
        <f>'landesw Umlage § 2 PLAN'!G242*'Umlage Gesamt § 2_mtlAuft PLAN'!$E$1</f>
        <v>30821.847746779713</v>
      </c>
      <c r="F242" s="83">
        <f>'landesw Umlage § 2 PLAN'!H242*'Umlage Gesamt § 2_mtlAuft PLAN'!$F$1</f>
        <v>1474.0987782632335</v>
      </c>
      <c r="G242" s="83">
        <f>'landesw Umlage § 2 PLAN'!I242*'Umlage Gesamt § 2_mtlAuft PLAN'!$G$1</f>
        <v>45208.053599065395</v>
      </c>
      <c r="H242" s="83">
        <f>'landesw Umlage § 2 PLAN'!J242*'Umlage Gesamt § 2_mtlAuft PLAN'!$H$1</f>
        <v>7686.6053471786236</v>
      </c>
      <c r="I242" s="83">
        <f>'landesw Umlage § 2 PLAN'!K242*'Umlage Gesamt § 2_mtlAuft PLAN'!$I$1</f>
        <v>12719.841684822439</v>
      </c>
      <c r="J242" s="83">
        <f>'landesw Umlage § 2 PLAN'!L242*'Umlage Gesamt § 2_mtlAuft PLAN'!$J$1</f>
        <v>219.96372289041568</v>
      </c>
      <c r="K242" s="83">
        <f>'landesw Umlage § 2 PLAN'!M242*'Umlage Gesamt § 2_mtlAuft PLAN'!$K$1</f>
        <v>140.68111948861377</v>
      </c>
      <c r="M242" s="83">
        <f>'bezirksw Umlage § 2 PLAN'!F242*'Umlage Gesamt § 2_mtlAuft PLAN'!$M$1</f>
        <v>4703.8627929753866</v>
      </c>
      <c r="N242" s="83">
        <f>'bezirksw Umlage § 2 PLAN'!G242*'Umlage Gesamt § 2_mtlAuft PLAN'!$N$1</f>
        <v>255221.94302681414</v>
      </c>
      <c r="O242" s="83">
        <f>'bezirksw Umlage § 2 PLAN'!H242*'Umlage Gesamt § 2_mtlAuft PLAN'!$O$1</f>
        <v>17133.025418615358</v>
      </c>
      <c r="P242" s="83">
        <f>'bezirksw Umlage § 2 PLAN'!I242*'Umlage Gesamt § 2_mtlAuft PLAN'!$P$1</f>
        <v>361815.7513052554</v>
      </c>
      <c r="Q242" s="83">
        <f>'bezirksw Umlage § 2 PLAN'!J242*'Umlage Gesamt § 2_mtlAuft PLAN'!$Q$1</f>
        <v>25644.864053277943</v>
      </c>
      <c r="R242" s="83">
        <f>'bezirksw Umlage § 2 PLAN'!K242*'Umlage Gesamt § 2_mtlAuft PLAN'!$R$1</f>
        <v>101675.8783468561</v>
      </c>
      <c r="S242" s="83">
        <f>'bezirksw Umlage § 2 PLAN'!L242*'Umlage Gesamt § 2_mtlAuft PLAN'!$S$1</f>
        <v>119.76301460069811</v>
      </c>
      <c r="T242" s="83">
        <f>'bezirksw Umlage § 2 PLAN'!M242*'Umlage Gesamt § 2_mtlAuft PLAN'!$T$1</f>
        <v>1009.7093182188938</v>
      </c>
      <c r="V242" s="83">
        <f t="shared" si="63"/>
        <v>5104.9182869275201</v>
      </c>
      <c r="W242" s="76">
        <f t="shared" si="64"/>
        <v>425.41</v>
      </c>
      <c r="X242" s="83">
        <f t="shared" si="56"/>
        <v>286043.79077359388</v>
      </c>
      <c r="Y242" s="76">
        <f t="shared" si="68"/>
        <v>23836.98</v>
      </c>
      <c r="Z242" s="83">
        <f t="shared" si="57"/>
        <v>18607.124196878591</v>
      </c>
      <c r="AA242" s="76">
        <f t="shared" si="69"/>
        <v>1550.59</v>
      </c>
      <c r="AB242" s="83">
        <f t="shared" si="58"/>
        <v>407023.8049043208</v>
      </c>
      <c r="AC242" s="76">
        <f t="shared" si="70"/>
        <v>33918.65</v>
      </c>
      <c r="AD242" s="83">
        <f t="shared" si="59"/>
        <v>33331.469400456568</v>
      </c>
      <c r="AE242" s="76">
        <f t="shared" si="71"/>
        <v>2777.62</v>
      </c>
      <c r="AF242" s="83">
        <f t="shared" si="60"/>
        <v>114395.72003167855</v>
      </c>
      <c r="AG242" s="76">
        <f t="shared" si="72"/>
        <v>9532.98</v>
      </c>
      <c r="AH242" s="83">
        <f t="shared" si="61"/>
        <v>339.72673749111379</v>
      </c>
      <c r="AI242" s="76">
        <f t="shared" si="65"/>
        <v>28.31</v>
      </c>
      <c r="AJ242" s="83">
        <f t="shared" si="62"/>
        <v>1150.3904377075075</v>
      </c>
      <c r="AK242" s="76">
        <f t="shared" si="66"/>
        <v>95.87</v>
      </c>
      <c r="AM242" s="83">
        <f t="shared" si="73"/>
        <v>865996.94476905442</v>
      </c>
      <c r="AN242" s="83">
        <f t="shared" si="67"/>
        <v>72166.41</v>
      </c>
    </row>
    <row r="243" spans="1:40" x14ac:dyDescent="0.25">
      <c r="A243" s="82">
        <v>62245</v>
      </c>
      <c r="B243" s="82" t="s">
        <v>247</v>
      </c>
      <c r="C243" s="82" t="s">
        <v>232</v>
      </c>
      <c r="D243" s="83">
        <f>'landesw Umlage § 2 PLAN'!F243*'Umlage Gesamt § 2_mtlAuft PLAN'!$D$1</f>
        <v>188.8131403421533</v>
      </c>
      <c r="E243" s="83">
        <f>'landesw Umlage § 2 PLAN'!G243*'Umlage Gesamt § 2_mtlAuft PLAN'!$E$1</f>
        <v>14510.63494198578</v>
      </c>
      <c r="F243" s="83">
        <f>'landesw Umlage § 2 PLAN'!H243*'Umlage Gesamt § 2_mtlAuft PLAN'!$F$1</f>
        <v>693.99178840729553</v>
      </c>
      <c r="G243" s="83">
        <f>'landesw Umlage § 2 PLAN'!I243*'Umlage Gesamt § 2_mtlAuft PLAN'!$G$1</f>
        <v>21283.524842611147</v>
      </c>
      <c r="H243" s="83">
        <f>'landesw Umlage § 2 PLAN'!J243*'Umlage Gesamt § 2_mtlAuft PLAN'!$H$1</f>
        <v>3618.7812311699709</v>
      </c>
      <c r="I243" s="83">
        <f>'landesw Umlage § 2 PLAN'!K243*'Umlage Gesamt § 2_mtlAuft PLAN'!$I$1</f>
        <v>5988.3813820862215</v>
      </c>
      <c r="J243" s="83">
        <f>'landesw Umlage § 2 PLAN'!L243*'Umlage Gesamt § 2_mtlAuft PLAN'!$J$1</f>
        <v>103.55684414398634</v>
      </c>
      <c r="K243" s="83">
        <f>'landesw Umlage § 2 PLAN'!M243*'Umlage Gesamt § 2_mtlAuft PLAN'!$K$1</f>
        <v>66.231342938952778</v>
      </c>
      <c r="M243" s="83">
        <f>'bezirksw Umlage § 2 PLAN'!F243*'Umlage Gesamt § 2_mtlAuft PLAN'!$M$1</f>
        <v>2214.5341955751801</v>
      </c>
      <c r="N243" s="83">
        <f>'bezirksw Umlage § 2 PLAN'!G243*'Umlage Gesamt § 2_mtlAuft PLAN'!$N$1</f>
        <v>120156.08132492093</v>
      </c>
      <c r="O243" s="83">
        <f>'bezirksw Umlage § 2 PLAN'!H243*'Umlage Gesamt § 2_mtlAuft PLAN'!$O$1</f>
        <v>8066.0666207873819</v>
      </c>
      <c r="P243" s="83">
        <f>'bezirksw Umlage § 2 PLAN'!I243*'Umlage Gesamt § 2_mtlAuft PLAN'!$P$1</f>
        <v>170339.43995130595</v>
      </c>
      <c r="Q243" s="83">
        <f>'bezirksw Umlage § 2 PLAN'!J243*'Umlage Gesamt § 2_mtlAuft PLAN'!$Q$1</f>
        <v>12073.359892995049</v>
      </c>
      <c r="R243" s="83">
        <f>'bezirksw Umlage § 2 PLAN'!K243*'Umlage Gesamt § 2_mtlAuft PLAN'!$R$1</f>
        <v>47868.043642877783</v>
      </c>
      <c r="S243" s="83">
        <f>'bezirksw Umlage § 2 PLAN'!L243*'Umlage Gesamt § 2_mtlAuft PLAN'!$S$1</f>
        <v>56.383296637496827</v>
      </c>
      <c r="T243" s="83">
        <f>'bezirksw Umlage § 2 PLAN'!M243*'Umlage Gesamt § 2_mtlAuft PLAN'!$T$1</f>
        <v>475.36161474052199</v>
      </c>
      <c r="V243" s="83">
        <f t="shared" si="63"/>
        <v>2403.3473359173336</v>
      </c>
      <c r="W243" s="76">
        <f t="shared" si="64"/>
        <v>200.28</v>
      </c>
      <c r="X243" s="83">
        <f t="shared" si="56"/>
        <v>134666.7162669067</v>
      </c>
      <c r="Y243" s="76">
        <f t="shared" si="68"/>
        <v>11222.23</v>
      </c>
      <c r="Z243" s="83">
        <f t="shared" si="57"/>
        <v>8760.0584091946766</v>
      </c>
      <c r="AA243" s="76">
        <f t="shared" si="69"/>
        <v>730</v>
      </c>
      <c r="AB243" s="83">
        <f t="shared" si="58"/>
        <v>191622.96479391708</v>
      </c>
      <c r="AC243" s="76">
        <f t="shared" si="70"/>
        <v>15968.58</v>
      </c>
      <c r="AD243" s="83">
        <f t="shared" si="59"/>
        <v>15692.14112416502</v>
      </c>
      <c r="AE243" s="76">
        <f t="shared" si="71"/>
        <v>1307.68</v>
      </c>
      <c r="AF243" s="83">
        <f t="shared" si="60"/>
        <v>53856.425024964003</v>
      </c>
      <c r="AG243" s="76">
        <f t="shared" si="72"/>
        <v>4488.04</v>
      </c>
      <c r="AH243" s="83">
        <f t="shared" si="61"/>
        <v>159.94014078148317</v>
      </c>
      <c r="AI243" s="76">
        <f t="shared" si="65"/>
        <v>13.33</v>
      </c>
      <c r="AJ243" s="83">
        <f t="shared" si="62"/>
        <v>541.59295767947481</v>
      </c>
      <c r="AK243" s="76">
        <f t="shared" si="66"/>
        <v>45.13</v>
      </c>
      <c r="AM243" s="83">
        <f t="shared" si="73"/>
        <v>407703.18605352571</v>
      </c>
      <c r="AN243" s="83">
        <f t="shared" si="67"/>
        <v>33975.269999999997</v>
      </c>
    </row>
    <row r="244" spans="1:40" x14ac:dyDescent="0.25">
      <c r="A244" s="82">
        <v>62247</v>
      </c>
      <c r="B244" s="82" t="s">
        <v>248</v>
      </c>
      <c r="C244" s="82" t="s">
        <v>232</v>
      </c>
      <c r="D244" s="83">
        <f>'landesw Umlage § 2 PLAN'!F244*'Umlage Gesamt § 2_mtlAuft PLAN'!$D$1</f>
        <v>182.91914828048363</v>
      </c>
      <c r="E244" s="83">
        <f>'landesw Umlage § 2 PLAN'!G244*'Umlage Gesamt § 2_mtlAuft PLAN'!$E$1</f>
        <v>14057.670879194029</v>
      </c>
      <c r="F244" s="83">
        <f>'landesw Umlage § 2 PLAN'!H244*'Umlage Gesamt § 2_mtlAuft PLAN'!$F$1</f>
        <v>672.32813679743276</v>
      </c>
      <c r="G244" s="83">
        <f>'landesw Umlage § 2 PLAN'!I244*'Umlage Gesamt § 2_mtlAuft PLAN'!$G$1</f>
        <v>20619.138210201043</v>
      </c>
      <c r="H244" s="83">
        <f>'landesw Umlage § 2 PLAN'!J244*'Umlage Gesamt § 2_mtlAuft PLAN'!$H$1</f>
        <v>3505.8173356975262</v>
      </c>
      <c r="I244" s="83">
        <f>'landesw Umlage § 2 PLAN'!K244*'Umlage Gesamt § 2_mtlAuft PLAN'!$I$1</f>
        <v>5801.4480348398019</v>
      </c>
      <c r="J244" s="83">
        <f>'landesw Umlage § 2 PLAN'!L244*'Umlage Gesamt § 2_mtlAuft PLAN'!$J$1</f>
        <v>100.32421310882553</v>
      </c>
      <c r="K244" s="83">
        <f>'landesw Umlage § 2 PLAN'!M244*'Umlage Gesamt § 2_mtlAuft PLAN'!$K$1</f>
        <v>64.16386496147453</v>
      </c>
      <c r="M244" s="83">
        <f>'bezirksw Umlage § 2 PLAN'!F244*'Umlage Gesamt § 2_mtlAuft PLAN'!$M$1</f>
        <v>2145.4052835441453</v>
      </c>
      <c r="N244" s="83">
        <f>'bezirksw Umlage § 2 PLAN'!G244*'Umlage Gesamt § 2_mtlAuft PLAN'!$N$1</f>
        <v>116405.28840761085</v>
      </c>
      <c r="O244" s="83">
        <f>'bezirksw Umlage § 2 PLAN'!H244*'Umlage Gesamt § 2_mtlAuft PLAN'!$O$1</f>
        <v>7814.2762393252196</v>
      </c>
      <c r="P244" s="83">
        <f>'bezirksw Umlage § 2 PLAN'!I244*'Umlage Gesamt § 2_mtlAuft PLAN'!$P$1</f>
        <v>165022.12302599597</v>
      </c>
      <c r="Q244" s="83">
        <f>'bezirksw Umlage § 2 PLAN'!J244*'Umlage Gesamt § 2_mtlAuft PLAN'!$Q$1</f>
        <v>11696.477821980065</v>
      </c>
      <c r="R244" s="83">
        <f>'bezirksw Umlage § 2 PLAN'!K244*'Umlage Gesamt § 2_mtlAuft PLAN'!$R$1</f>
        <v>46373.794520557611</v>
      </c>
      <c r="S244" s="83">
        <f>'bezirksw Umlage § 2 PLAN'!L244*'Umlage Gesamt § 2_mtlAuft PLAN'!$S$1</f>
        <v>54.623235329316877</v>
      </c>
      <c r="T244" s="83">
        <f>'bezirksw Umlage § 2 PLAN'!M244*'Umlage Gesamt § 2_mtlAuft PLAN'!$T$1</f>
        <v>460.52272387399677</v>
      </c>
      <c r="V244" s="83">
        <f t="shared" si="63"/>
        <v>2328.3244318246288</v>
      </c>
      <c r="W244" s="76">
        <f t="shared" si="64"/>
        <v>194.03</v>
      </c>
      <c r="X244" s="83">
        <f t="shared" si="56"/>
        <v>130462.95928680488</v>
      </c>
      <c r="Y244" s="76">
        <f t="shared" si="68"/>
        <v>10871.91</v>
      </c>
      <c r="Z244" s="83">
        <f t="shared" si="57"/>
        <v>8486.604376122652</v>
      </c>
      <c r="AA244" s="76">
        <f t="shared" si="69"/>
        <v>707.22</v>
      </c>
      <c r="AB244" s="83">
        <f t="shared" si="58"/>
        <v>185641.26123619702</v>
      </c>
      <c r="AC244" s="76">
        <f t="shared" si="70"/>
        <v>15470.11</v>
      </c>
      <c r="AD244" s="83">
        <f t="shared" si="59"/>
        <v>15202.29515767759</v>
      </c>
      <c r="AE244" s="76">
        <f t="shared" si="71"/>
        <v>1266.8599999999999</v>
      </c>
      <c r="AF244" s="83">
        <f t="shared" si="60"/>
        <v>52175.24255539741</v>
      </c>
      <c r="AG244" s="76">
        <f t="shared" si="72"/>
        <v>4347.9399999999996</v>
      </c>
      <c r="AH244" s="83">
        <f t="shared" si="61"/>
        <v>154.9474484381424</v>
      </c>
      <c r="AI244" s="76">
        <f t="shared" si="65"/>
        <v>12.91</v>
      </c>
      <c r="AJ244" s="83">
        <f t="shared" si="62"/>
        <v>524.6865888354713</v>
      </c>
      <c r="AK244" s="76">
        <f t="shared" si="66"/>
        <v>43.72</v>
      </c>
      <c r="AM244" s="83">
        <f t="shared" si="73"/>
        <v>394976.32108129782</v>
      </c>
      <c r="AN244" s="83">
        <f t="shared" si="67"/>
        <v>32914.69</v>
      </c>
    </row>
    <row r="245" spans="1:40" x14ac:dyDescent="0.25">
      <c r="A245" s="82">
        <v>62252</v>
      </c>
      <c r="B245" s="82" t="s">
        <v>249</v>
      </c>
      <c r="C245" s="82" t="s">
        <v>232</v>
      </c>
      <c r="D245" s="83">
        <f>'landesw Umlage § 2 PLAN'!F245*'Umlage Gesamt § 2_mtlAuft PLAN'!$D$1</f>
        <v>186.78191806978745</v>
      </c>
      <c r="E245" s="83">
        <f>'landesw Umlage § 2 PLAN'!G245*'Umlage Gesamt § 2_mtlAuft PLAN'!$E$1</f>
        <v>14354.531797750584</v>
      </c>
      <c r="F245" s="83">
        <f>'landesw Umlage § 2 PLAN'!H245*'Umlage Gesamt § 2_mtlAuft PLAN'!$F$1</f>
        <v>686.5259331447993</v>
      </c>
      <c r="G245" s="83">
        <f>'landesw Umlage § 2 PLAN'!I245*'Umlage Gesamt § 2_mtlAuft PLAN'!$G$1</f>
        <v>21054.560006708187</v>
      </c>
      <c r="H245" s="83">
        <f>'landesw Umlage § 2 PLAN'!J245*'Umlage Gesamt § 2_mtlAuft PLAN'!$H$1</f>
        <v>3579.8509479161053</v>
      </c>
      <c r="I245" s="83">
        <f>'landesw Umlage § 2 PLAN'!K245*'Umlage Gesamt § 2_mtlAuft PLAN'!$I$1</f>
        <v>5923.9593105255644</v>
      </c>
      <c r="J245" s="83">
        <f>'landesw Umlage § 2 PLAN'!L245*'Umlage Gesamt § 2_mtlAuft PLAN'!$J$1</f>
        <v>102.44279578961859</v>
      </c>
      <c r="K245" s="83">
        <f>'landesw Umlage § 2 PLAN'!M245*'Umlage Gesamt § 2_mtlAuft PLAN'!$K$1</f>
        <v>65.518836496538256</v>
      </c>
      <c r="M245" s="83">
        <f>'bezirksw Umlage § 2 PLAN'!F245*'Umlage Gesamt § 2_mtlAuft PLAN'!$M$1</f>
        <v>2190.7105825956132</v>
      </c>
      <c r="N245" s="83">
        <f>'bezirksw Umlage § 2 PLAN'!G245*'Umlage Gesamt § 2_mtlAuft PLAN'!$N$1</f>
        <v>118863.46096965802</v>
      </c>
      <c r="O245" s="83">
        <f>'bezirksw Umlage § 2 PLAN'!H245*'Umlage Gesamt § 2_mtlAuft PLAN'!$O$1</f>
        <v>7979.2931359502563</v>
      </c>
      <c r="P245" s="83">
        <f>'bezirksw Umlage § 2 PLAN'!I245*'Umlage Gesamt § 2_mtlAuft PLAN'!$P$1</f>
        <v>168506.95486226806</v>
      </c>
      <c r="Q245" s="83">
        <f>'bezirksw Umlage § 2 PLAN'!J245*'Umlage Gesamt § 2_mtlAuft PLAN'!$Q$1</f>
        <v>11943.476573049733</v>
      </c>
      <c r="R245" s="83">
        <f>'bezirksw Umlage § 2 PLAN'!K245*'Umlage Gesamt § 2_mtlAuft PLAN'!$R$1</f>
        <v>47353.086706057606</v>
      </c>
      <c r="S245" s="83">
        <f>'bezirksw Umlage § 2 PLAN'!L245*'Umlage Gesamt § 2_mtlAuft PLAN'!$S$1</f>
        <v>55.776733938989949</v>
      </c>
      <c r="T245" s="83">
        <f>'bezirksw Umlage § 2 PLAN'!M245*'Umlage Gesamt § 2_mtlAuft PLAN'!$T$1</f>
        <v>470.24774873766324</v>
      </c>
      <c r="V245" s="83">
        <f t="shared" si="63"/>
        <v>2377.4925006654007</v>
      </c>
      <c r="W245" s="76">
        <f t="shared" si="64"/>
        <v>198.12</v>
      </c>
      <c r="X245" s="83">
        <f t="shared" si="56"/>
        <v>133217.99276740861</v>
      </c>
      <c r="Y245" s="76">
        <f t="shared" si="68"/>
        <v>11101.5</v>
      </c>
      <c r="Z245" s="83">
        <f t="shared" si="57"/>
        <v>8665.819069095056</v>
      </c>
      <c r="AA245" s="76">
        <f t="shared" si="69"/>
        <v>722.15</v>
      </c>
      <c r="AB245" s="83">
        <f t="shared" si="58"/>
        <v>189561.51486897626</v>
      </c>
      <c r="AC245" s="76">
        <f t="shared" si="70"/>
        <v>15796.79</v>
      </c>
      <c r="AD245" s="83">
        <f t="shared" si="59"/>
        <v>15523.327520965839</v>
      </c>
      <c r="AE245" s="76">
        <f t="shared" si="71"/>
        <v>1293.6099999999999</v>
      </c>
      <c r="AF245" s="83">
        <f t="shared" si="60"/>
        <v>53277.046016583168</v>
      </c>
      <c r="AG245" s="76">
        <f t="shared" si="72"/>
        <v>4439.75</v>
      </c>
      <c r="AH245" s="83">
        <f t="shared" si="61"/>
        <v>158.21952972860853</v>
      </c>
      <c r="AI245" s="76">
        <f t="shared" si="65"/>
        <v>13.18</v>
      </c>
      <c r="AJ245" s="83">
        <f t="shared" si="62"/>
        <v>535.76658523420156</v>
      </c>
      <c r="AK245" s="76">
        <f t="shared" si="66"/>
        <v>44.65</v>
      </c>
      <c r="AM245" s="83">
        <f t="shared" si="73"/>
        <v>403317.17885865708</v>
      </c>
      <c r="AN245" s="83">
        <f t="shared" si="67"/>
        <v>33609.760000000002</v>
      </c>
    </row>
    <row r="246" spans="1:40" x14ac:dyDescent="0.25">
      <c r="A246" s="82">
        <v>62256</v>
      </c>
      <c r="B246" s="82" t="s">
        <v>250</v>
      </c>
      <c r="C246" s="82" t="s">
        <v>232</v>
      </c>
      <c r="D246" s="83">
        <f>'landesw Umlage § 2 PLAN'!F246*'Umlage Gesamt § 2_mtlAuft PLAN'!$D$1</f>
        <v>322.70265991748272</v>
      </c>
      <c r="E246" s="83">
        <f>'landesw Umlage § 2 PLAN'!G246*'Umlage Gesamt § 2_mtlAuft PLAN'!$E$1</f>
        <v>24800.289240382732</v>
      </c>
      <c r="F246" s="83">
        <f>'landesw Umlage § 2 PLAN'!H246*'Umlage Gesamt § 2_mtlAuft PLAN'!$F$1</f>
        <v>1186.1091641932017</v>
      </c>
      <c r="G246" s="83">
        <f>'landesw Umlage § 2 PLAN'!I246*'Umlage Gesamt § 2_mtlAuft PLAN'!$G$1</f>
        <v>36375.911478853122</v>
      </c>
      <c r="H246" s="83">
        <f>'landesw Umlage § 2 PLAN'!J246*'Umlage Gesamt § 2_mtlAuft PLAN'!$H$1</f>
        <v>6184.8996676917122</v>
      </c>
      <c r="I246" s="83">
        <f>'landesw Umlage § 2 PLAN'!K246*'Umlage Gesamt § 2_mtlAuft PLAN'!$I$1</f>
        <v>10234.809913640973</v>
      </c>
      <c r="J246" s="83">
        <f>'landesw Umlage § 2 PLAN'!L246*'Umlage Gesamt § 2_mtlAuft PLAN'!$J$1</f>
        <v>176.9901660306418</v>
      </c>
      <c r="K246" s="83">
        <f>'landesw Umlage § 2 PLAN'!M246*'Umlage Gesamt § 2_mtlAuft PLAN'!$K$1</f>
        <v>113.19673248152333</v>
      </c>
      <c r="M246" s="83">
        <f>'bezirksw Umlage § 2 PLAN'!F246*'Umlage Gesamt § 2_mtlAuft PLAN'!$M$1</f>
        <v>3784.8852791459458</v>
      </c>
      <c r="N246" s="83">
        <f>'bezirksw Umlage § 2 PLAN'!G246*'Umlage Gesamt § 2_mtlAuft PLAN'!$N$1</f>
        <v>205360.10882795928</v>
      </c>
      <c r="O246" s="83">
        <f>'bezirksw Umlage § 2 PLAN'!H246*'Umlage Gesamt § 2_mtlAuft PLAN'!$O$1</f>
        <v>13785.805102774368</v>
      </c>
      <c r="P246" s="83">
        <f>'bezirksw Umlage § 2 PLAN'!I246*'Umlage Gesamt § 2_mtlAuft PLAN'!$P$1</f>
        <v>291129.05098411045</v>
      </c>
      <c r="Q246" s="83">
        <f>'bezirksw Umlage § 2 PLAN'!J246*'Umlage Gesamt § 2_mtlAuft PLAN'!$Q$1</f>
        <v>20634.715065648088</v>
      </c>
      <c r="R246" s="83">
        <f>'bezirksw Umlage § 2 PLAN'!K246*'Umlage Gesamt § 2_mtlAuft PLAN'!$R$1</f>
        <v>81811.811299841895</v>
      </c>
      <c r="S246" s="83">
        <f>'bezirksw Umlage § 2 PLAN'!L246*'Umlage Gesamt § 2_mtlAuft PLAN'!$S$1</f>
        <v>96.365325881794931</v>
      </c>
      <c r="T246" s="83">
        <f>'bezirksw Umlage § 2 PLAN'!M246*'Umlage Gesamt § 2_mtlAuft PLAN'!$T$1</f>
        <v>812.44587755627106</v>
      </c>
      <c r="V246" s="83">
        <f t="shared" si="63"/>
        <v>4107.5879390634282</v>
      </c>
      <c r="W246" s="76">
        <f t="shared" si="64"/>
        <v>342.3</v>
      </c>
      <c r="X246" s="83">
        <f t="shared" si="56"/>
        <v>230160.39806834201</v>
      </c>
      <c r="Y246" s="76">
        <f t="shared" si="68"/>
        <v>19180.03</v>
      </c>
      <c r="Z246" s="83">
        <f t="shared" si="57"/>
        <v>14971.914266967569</v>
      </c>
      <c r="AA246" s="76">
        <f t="shared" si="69"/>
        <v>1247.6600000000001</v>
      </c>
      <c r="AB246" s="83">
        <f t="shared" si="58"/>
        <v>327504.96246296359</v>
      </c>
      <c r="AC246" s="76">
        <f t="shared" si="70"/>
        <v>27292.080000000002</v>
      </c>
      <c r="AD246" s="83">
        <f t="shared" si="59"/>
        <v>26819.6147333398</v>
      </c>
      <c r="AE246" s="76">
        <f t="shared" si="71"/>
        <v>2234.9699999999998</v>
      </c>
      <c r="AF246" s="83">
        <f t="shared" si="60"/>
        <v>92046.621213482867</v>
      </c>
      <c r="AG246" s="76">
        <f t="shared" si="72"/>
        <v>7670.55</v>
      </c>
      <c r="AH246" s="83">
        <f t="shared" si="61"/>
        <v>273.35549191243672</v>
      </c>
      <c r="AI246" s="76">
        <f t="shared" si="65"/>
        <v>22.78</v>
      </c>
      <c r="AJ246" s="83">
        <f t="shared" si="62"/>
        <v>925.64261003779438</v>
      </c>
      <c r="AK246" s="76">
        <f t="shared" si="66"/>
        <v>77.14</v>
      </c>
      <c r="AM246" s="83">
        <f t="shared" si="73"/>
        <v>696810.09678610961</v>
      </c>
      <c r="AN246" s="83">
        <f t="shared" si="67"/>
        <v>58067.51</v>
      </c>
    </row>
    <row r="247" spans="1:40" x14ac:dyDescent="0.25">
      <c r="A247" s="82">
        <v>62262</v>
      </c>
      <c r="B247" s="82" t="s">
        <v>251</v>
      </c>
      <c r="C247" s="82" t="s">
        <v>232</v>
      </c>
      <c r="D247" s="83">
        <f>'landesw Umlage § 2 PLAN'!F247*'Umlage Gesamt § 2_mtlAuft PLAN'!$D$1</f>
        <v>193.4054204205095</v>
      </c>
      <c r="E247" s="83">
        <f>'landesw Umlage § 2 PLAN'!G247*'Umlage Gesamt § 2_mtlAuft PLAN'!$E$1</f>
        <v>14863.560059631862</v>
      </c>
      <c r="F247" s="83">
        <f>'landesw Umlage § 2 PLAN'!H247*'Umlage Gesamt § 2_mtlAuft PLAN'!$F$1</f>
        <v>710.87093494693977</v>
      </c>
      <c r="G247" s="83">
        <f>'landesw Umlage § 2 PLAN'!I247*'Umlage Gesamt § 2_mtlAuft PLAN'!$G$1</f>
        <v>21801.179000339816</v>
      </c>
      <c r="H247" s="83">
        <f>'landesw Umlage § 2 PLAN'!J247*'Umlage Gesamt § 2_mtlAuft PLAN'!$H$1</f>
        <v>3706.7965934785288</v>
      </c>
      <c r="I247" s="83">
        <f>'landesw Umlage § 2 PLAN'!K247*'Umlage Gesamt § 2_mtlAuft PLAN'!$I$1</f>
        <v>6134.029743597076</v>
      </c>
      <c r="J247" s="83">
        <f>'landesw Umlage § 2 PLAN'!L247*'Umlage Gesamt § 2_mtlAuft PLAN'!$J$1</f>
        <v>106.07553554161942</v>
      </c>
      <c r="K247" s="83">
        <f>'landesw Umlage § 2 PLAN'!M247*'Umlage Gesamt § 2_mtlAuft PLAN'!$K$1</f>
        <v>67.842210043806631</v>
      </c>
      <c r="M247" s="83">
        <f>'bezirksw Umlage § 2 PLAN'!F247*'Umlage Gesamt § 2_mtlAuft PLAN'!$M$1</f>
        <v>2268.3957078128851</v>
      </c>
      <c r="N247" s="83">
        <f>'bezirksw Umlage § 2 PLAN'!G247*'Umlage Gesamt § 2_mtlAuft PLAN'!$N$1</f>
        <v>123078.49645747934</v>
      </c>
      <c r="O247" s="83">
        <f>'bezirksw Umlage § 2 PLAN'!H247*'Umlage Gesamt § 2_mtlAuft PLAN'!$O$1</f>
        <v>8262.2480782124949</v>
      </c>
      <c r="P247" s="83">
        <f>'bezirksw Umlage § 2 PLAN'!I247*'Umlage Gesamt § 2_mtlAuft PLAN'!$P$1</f>
        <v>174482.40592935815</v>
      </c>
      <c r="Q247" s="83">
        <f>'bezirksw Umlage § 2 PLAN'!J247*'Umlage Gesamt § 2_mtlAuft PLAN'!$Q$1</f>
        <v>12367.0060344392</v>
      </c>
      <c r="R247" s="83">
        <f>'bezirksw Umlage § 2 PLAN'!K247*'Umlage Gesamt § 2_mtlAuft PLAN'!$R$1</f>
        <v>49032.281803488462</v>
      </c>
      <c r="S247" s="83">
        <f>'bezirksw Umlage § 2 PLAN'!L247*'Umlage Gesamt § 2_mtlAuft PLAN'!$S$1</f>
        <v>57.754641287721981</v>
      </c>
      <c r="T247" s="83">
        <f>'bezirksw Umlage § 2 PLAN'!M247*'Umlage Gesamt § 2_mtlAuft PLAN'!$T$1</f>
        <v>486.9232765477048</v>
      </c>
      <c r="V247" s="83">
        <f t="shared" si="63"/>
        <v>2461.8011282333946</v>
      </c>
      <c r="W247" s="76">
        <f t="shared" si="64"/>
        <v>205.15</v>
      </c>
      <c r="X247" s="83">
        <f t="shared" si="56"/>
        <v>137942.0565171112</v>
      </c>
      <c r="Y247" s="76">
        <f t="shared" si="68"/>
        <v>11495.17</v>
      </c>
      <c r="Z247" s="83">
        <f t="shared" si="57"/>
        <v>8973.119013159434</v>
      </c>
      <c r="AA247" s="76">
        <f t="shared" si="69"/>
        <v>747.76</v>
      </c>
      <c r="AB247" s="83">
        <f t="shared" si="58"/>
        <v>196283.58492969797</v>
      </c>
      <c r="AC247" s="76">
        <f t="shared" si="70"/>
        <v>16356.97</v>
      </c>
      <c r="AD247" s="83">
        <f t="shared" si="59"/>
        <v>16073.802627917728</v>
      </c>
      <c r="AE247" s="76">
        <f t="shared" si="71"/>
        <v>1339.48</v>
      </c>
      <c r="AF247" s="83">
        <f t="shared" si="60"/>
        <v>55166.311547085541</v>
      </c>
      <c r="AG247" s="76">
        <f t="shared" si="72"/>
        <v>4597.1899999999996</v>
      </c>
      <c r="AH247" s="83">
        <f t="shared" si="61"/>
        <v>163.83017682934138</v>
      </c>
      <c r="AI247" s="76">
        <f t="shared" si="65"/>
        <v>13.65</v>
      </c>
      <c r="AJ247" s="83">
        <f t="shared" si="62"/>
        <v>554.76548659151149</v>
      </c>
      <c r="AK247" s="76">
        <f t="shared" si="66"/>
        <v>46.23</v>
      </c>
      <c r="AM247" s="83">
        <f t="shared" si="73"/>
        <v>417619.27142662613</v>
      </c>
      <c r="AN247" s="83">
        <f t="shared" si="67"/>
        <v>34801.61</v>
      </c>
    </row>
    <row r="248" spans="1:40" x14ac:dyDescent="0.25">
      <c r="A248" s="82">
        <v>62264</v>
      </c>
      <c r="B248" s="82" t="s">
        <v>252</v>
      </c>
      <c r="C248" s="82" t="s">
        <v>232</v>
      </c>
      <c r="D248" s="83">
        <f>'landesw Umlage § 2 PLAN'!F248*'Umlage Gesamt § 2_mtlAuft PLAN'!$D$1</f>
        <v>644.01624861048845</v>
      </c>
      <c r="E248" s="83">
        <f>'landesw Umlage § 2 PLAN'!G248*'Umlage Gesamt § 2_mtlAuft PLAN'!$E$1</f>
        <v>49493.825818263911</v>
      </c>
      <c r="F248" s="83">
        <f>'landesw Umlage § 2 PLAN'!H248*'Umlage Gesamt § 2_mtlAuft PLAN'!$F$1</f>
        <v>2367.1127302190671</v>
      </c>
      <c r="G248" s="83">
        <f>'landesw Umlage § 2 PLAN'!I248*'Umlage Gesamt § 2_mtlAuft PLAN'!$G$1</f>
        <v>72595.243114477445</v>
      </c>
      <c r="H248" s="83">
        <f>'landesw Umlage § 2 PLAN'!J248*'Umlage Gesamt § 2_mtlAuft PLAN'!$H$1</f>
        <v>12343.176480285592</v>
      </c>
      <c r="I248" s="83">
        <f>'landesw Umlage § 2 PLAN'!K248*'Umlage Gesamt § 2_mtlAuft PLAN'!$I$1</f>
        <v>20425.564163338346</v>
      </c>
      <c r="J248" s="83">
        <f>'landesw Umlage § 2 PLAN'!L248*'Umlage Gesamt § 2_mtlAuft PLAN'!$J$1</f>
        <v>353.21847919427768</v>
      </c>
      <c r="K248" s="83">
        <f>'landesw Umlage § 2 PLAN'!M248*'Umlage Gesamt § 2_mtlAuft PLAN'!$K$1</f>
        <v>225.90621046122411</v>
      </c>
      <c r="M248" s="83">
        <f>'bezirksw Umlage § 2 PLAN'!F248*'Umlage Gesamt § 2_mtlAuft PLAN'!$M$1</f>
        <v>7553.4785474651035</v>
      </c>
      <c r="N248" s="83">
        <f>'bezirksw Umlage § 2 PLAN'!G248*'Umlage Gesamt § 2_mtlAuft PLAN'!$N$1</f>
        <v>409836.2465789484</v>
      </c>
      <c r="O248" s="83">
        <f>'bezirksw Umlage § 2 PLAN'!H248*'Umlage Gesamt § 2_mtlAuft PLAN'!$O$1</f>
        <v>27512.26930894934</v>
      </c>
      <c r="P248" s="83">
        <f>'bezirksw Umlage § 2 PLAN'!I248*'Umlage Gesamt § 2_mtlAuft PLAN'!$P$1</f>
        <v>581004.93911101122</v>
      </c>
      <c r="Q248" s="83">
        <f>'bezirksw Umlage § 2 PLAN'!J248*'Umlage Gesamt § 2_mtlAuft PLAN'!$Q$1</f>
        <v>41180.608152170542</v>
      </c>
      <c r="R248" s="83">
        <f>'bezirksw Umlage § 2 PLAN'!K248*'Umlage Gesamt § 2_mtlAuft PLAN'!$R$1</f>
        <v>163271.46426009026</v>
      </c>
      <c r="S248" s="83">
        <f>'bezirksw Umlage § 2 PLAN'!L248*'Umlage Gesamt § 2_mtlAuft PLAN'!$S$1</f>
        <v>192.31584792759423</v>
      </c>
      <c r="T248" s="83">
        <f>'bezirksw Umlage § 2 PLAN'!M248*'Umlage Gesamt § 2_mtlAuft PLAN'!$T$1</f>
        <v>1621.3945878123191</v>
      </c>
      <c r="V248" s="83">
        <f t="shared" si="63"/>
        <v>8197.4947960755926</v>
      </c>
      <c r="W248" s="76">
        <f t="shared" si="64"/>
        <v>683.12</v>
      </c>
      <c r="X248" s="83">
        <f t="shared" si="56"/>
        <v>459330.07239721232</v>
      </c>
      <c r="Y248" s="76">
        <f t="shared" si="68"/>
        <v>38277.51</v>
      </c>
      <c r="Z248" s="83">
        <f t="shared" si="57"/>
        <v>29879.382039168406</v>
      </c>
      <c r="AA248" s="76">
        <f t="shared" si="69"/>
        <v>2489.9499999999998</v>
      </c>
      <c r="AB248" s="83">
        <f t="shared" si="58"/>
        <v>653600.18222548871</v>
      </c>
      <c r="AC248" s="76">
        <f t="shared" si="70"/>
        <v>54466.68</v>
      </c>
      <c r="AD248" s="83">
        <f t="shared" si="59"/>
        <v>53523.784632456132</v>
      </c>
      <c r="AE248" s="76">
        <f t="shared" si="71"/>
        <v>4460.32</v>
      </c>
      <c r="AF248" s="83">
        <f t="shared" si="60"/>
        <v>183697.02842342859</v>
      </c>
      <c r="AG248" s="76">
        <f t="shared" si="72"/>
        <v>15308.09</v>
      </c>
      <c r="AH248" s="83">
        <f t="shared" si="61"/>
        <v>545.53432712187191</v>
      </c>
      <c r="AI248" s="76">
        <f t="shared" si="65"/>
        <v>45.46</v>
      </c>
      <c r="AJ248" s="83">
        <f t="shared" si="62"/>
        <v>1847.3007982735433</v>
      </c>
      <c r="AK248" s="76">
        <f t="shared" si="66"/>
        <v>153.94</v>
      </c>
      <c r="AM248" s="83">
        <f t="shared" si="73"/>
        <v>1390620.779639225</v>
      </c>
      <c r="AN248" s="83">
        <f t="shared" si="67"/>
        <v>115885.06</v>
      </c>
    </row>
    <row r="249" spans="1:40" x14ac:dyDescent="0.25">
      <c r="A249" s="82">
        <v>62265</v>
      </c>
      <c r="B249" s="82" t="s">
        <v>253</v>
      </c>
      <c r="C249" s="82" t="s">
        <v>232</v>
      </c>
      <c r="D249" s="83">
        <f>'landesw Umlage § 2 PLAN'!F249*'Umlage Gesamt § 2_mtlAuft PLAN'!$D$1</f>
        <v>267.0283628738942</v>
      </c>
      <c r="E249" s="83">
        <f>'landesw Umlage § 2 PLAN'!G249*'Umlage Gesamt § 2_mtlAuft PLAN'!$E$1</f>
        <v>20521.617752862163</v>
      </c>
      <c r="F249" s="83">
        <f>'landesw Umlage § 2 PLAN'!H249*'Umlage Gesamt § 2_mtlAuft PLAN'!$F$1</f>
        <v>981.47560477258639</v>
      </c>
      <c r="G249" s="83">
        <f>'landesw Umlage § 2 PLAN'!I249*'Umlage Gesamt § 2_mtlAuft PLAN'!$G$1</f>
        <v>30100.155024218358</v>
      </c>
      <c r="H249" s="83">
        <f>'landesw Umlage § 2 PLAN'!J249*'Umlage Gesamt § 2_mtlAuft PLAN'!$H$1</f>
        <v>5117.849456912817</v>
      </c>
      <c r="I249" s="83">
        <f>'landesw Umlage § 2 PLAN'!K249*'Umlage Gesamt § 2_mtlAuft PLAN'!$I$1</f>
        <v>8469.048678631576</v>
      </c>
      <c r="J249" s="83">
        <f>'landesw Umlage § 2 PLAN'!L249*'Umlage Gesamt § 2_mtlAuft PLAN'!$J$1</f>
        <v>146.4549263152218</v>
      </c>
      <c r="K249" s="83">
        <f>'landesw Umlage § 2 PLAN'!M249*'Umlage Gesamt § 2_mtlAuft PLAN'!$K$1</f>
        <v>93.667458969642595</v>
      </c>
      <c r="M249" s="83">
        <f>'bezirksw Umlage § 2 PLAN'!F249*'Umlage Gesamt § 2_mtlAuft PLAN'!$M$1</f>
        <v>3131.8977042652191</v>
      </c>
      <c r="N249" s="83">
        <f>'bezirksw Umlage § 2 PLAN'!G249*'Umlage Gesamt § 2_mtlAuft PLAN'!$N$1</f>
        <v>169930.34291677954</v>
      </c>
      <c r="O249" s="83">
        <f>'bezirksw Umlage § 2 PLAN'!H249*'Umlage Gesamt § 2_mtlAuft PLAN'!$O$1</f>
        <v>11407.408195624184</v>
      </c>
      <c r="P249" s="83">
        <f>'bezirksw Umlage § 2 PLAN'!I249*'Umlage Gesamt § 2_mtlAuft PLAN'!$P$1</f>
        <v>240901.99284132358</v>
      </c>
      <c r="Q249" s="83">
        <f>'bezirksw Umlage § 2 PLAN'!J249*'Umlage Gesamt § 2_mtlAuft PLAN'!$Q$1</f>
        <v>17074.709529070034</v>
      </c>
      <c r="R249" s="83">
        <f>'bezirksw Umlage § 2 PLAN'!K249*'Umlage Gesamt § 2_mtlAuft PLAN'!$R$1</f>
        <v>67697.223322333099</v>
      </c>
      <c r="S249" s="83">
        <f>'bezirksw Umlage § 2 PLAN'!L249*'Umlage Gesamt § 2_mtlAuft PLAN'!$S$1</f>
        <v>79.739891870134954</v>
      </c>
      <c r="T249" s="83">
        <f>'bezirksw Umlage § 2 PLAN'!M249*'Umlage Gesamt § 2_mtlAuft PLAN'!$T$1</f>
        <v>672.27860056365807</v>
      </c>
      <c r="V249" s="83">
        <f t="shared" si="63"/>
        <v>3398.9260671391135</v>
      </c>
      <c r="W249" s="76">
        <f t="shared" si="64"/>
        <v>283.24</v>
      </c>
      <c r="X249" s="83">
        <f t="shared" si="56"/>
        <v>190451.9606696417</v>
      </c>
      <c r="Y249" s="76">
        <f t="shared" si="68"/>
        <v>15871</v>
      </c>
      <c r="Z249" s="83">
        <f t="shared" si="57"/>
        <v>12388.88380039677</v>
      </c>
      <c r="AA249" s="76">
        <f t="shared" si="69"/>
        <v>1032.4100000000001</v>
      </c>
      <c r="AB249" s="83">
        <f t="shared" si="58"/>
        <v>271002.14786554192</v>
      </c>
      <c r="AC249" s="76">
        <f t="shared" si="70"/>
        <v>22583.51</v>
      </c>
      <c r="AD249" s="83">
        <f t="shared" si="59"/>
        <v>22192.558985982851</v>
      </c>
      <c r="AE249" s="76">
        <f t="shared" si="71"/>
        <v>1849.38</v>
      </c>
      <c r="AF249" s="83">
        <f t="shared" si="60"/>
        <v>76166.272000964673</v>
      </c>
      <c r="AG249" s="76">
        <f t="shared" si="72"/>
        <v>6347.19</v>
      </c>
      <c r="AH249" s="83">
        <f t="shared" si="61"/>
        <v>226.19481818535675</v>
      </c>
      <c r="AI249" s="76">
        <f t="shared" si="65"/>
        <v>18.850000000000001</v>
      </c>
      <c r="AJ249" s="83">
        <f t="shared" si="62"/>
        <v>765.94605953330063</v>
      </c>
      <c r="AK249" s="76">
        <f t="shared" si="66"/>
        <v>63.83</v>
      </c>
      <c r="AM249" s="83">
        <f t="shared" si="73"/>
        <v>576592.89026738575</v>
      </c>
      <c r="AN249" s="83">
        <f t="shared" si="67"/>
        <v>48049.41</v>
      </c>
    </row>
    <row r="250" spans="1:40" x14ac:dyDescent="0.25">
      <c r="A250" s="82">
        <v>62266</v>
      </c>
      <c r="B250" s="82" t="s">
        <v>254</v>
      </c>
      <c r="C250" s="82" t="s">
        <v>232</v>
      </c>
      <c r="D250" s="83">
        <f>'landesw Umlage § 2 PLAN'!F250*'Umlage Gesamt § 2_mtlAuft PLAN'!$D$1</f>
        <v>342.77303294860678</v>
      </c>
      <c r="E250" s="83">
        <f>'landesw Umlage § 2 PLAN'!G250*'Umlage Gesamt § 2_mtlAuft PLAN'!$E$1</f>
        <v>26342.734091818205</v>
      </c>
      <c r="F250" s="83">
        <f>'landesw Umlage § 2 PLAN'!H250*'Umlage Gesamt § 2_mtlAuft PLAN'!$F$1</f>
        <v>1259.8787866285409</v>
      </c>
      <c r="G250" s="83">
        <f>'landesw Umlage § 2 PLAN'!I250*'Umlage Gesamt § 2_mtlAuft PLAN'!$G$1</f>
        <v>38638.297890277237</v>
      </c>
      <c r="H250" s="83">
        <f>'landesw Umlage § 2 PLAN'!J250*'Umlage Gesamt § 2_mtlAuft PLAN'!$H$1</f>
        <v>6569.5672236467508</v>
      </c>
      <c r="I250" s="83">
        <f>'landesw Umlage § 2 PLAN'!K250*'Umlage Gesamt § 2_mtlAuft PLAN'!$I$1</f>
        <v>10871.360145120154</v>
      </c>
      <c r="J250" s="83">
        <f>'landesw Umlage § 2 PLAN'!L250*'Umlage Gesamt § 2_mtlAuft PLAN'!$J$1</f>
        <v>187.99800419343819</v>
      </c>
      <c r="K250" s="83">
        <f>'landesw Umlage § 2 PLAN'!M250*'Umlage Gesamt § 2_mtlAuft PLAN'!$K$1</f>
        <v>120.23696154994647</v>
      </c>
      <c r="M250" s="83">
        <f>'bezirksw Umlage § 2 PLAN'!F250*'Umlage Gesamt § 2_mtlAuft PLAN'!$M$1</f>
        <v>4020.2848245103805</v>
      </c>
      <c r="N250" s="83">
        <f>'bezirksw Umlage § 2 PLAN'!G250*'Umlage Gesamt § 2_mtlAuft PLAN'!$N$1</f>
        <v>218132.40512989654</v>
      </c>
      <c r="O250" s="83">
        <f>'bezirksw Umlage § 2 PLAN'!H250*'Umlage Gesamt § 2_mtlAuft PLAN'!$O$1</f>
        <v>14643.208171648377</v>
      </c>
      <c r="P250" s="83">
        <f>'bezirksw Umlage § 2 PLAN'!I250*'Umlage Gesamt § 2_mtlAuft PLAN'!$P$1</f>
        <v>309235.7150411788</v>
      </c>
      <c r="Q250" s="83">
        <f>'bezirksw Umlage § 2 PLAN'!J250*'Umlage Gesamt § 2_mtlAuft PLAN'!$Q$1</f>
        <v>21918.083566125937</v>
      </c>
      <c r="R250" s="83">
        <f>'bezirksw Umlage § 2 PLAN'!K250*'Umlage Gesamt § 2_mtlAuft PLAN'!$R$1</f>
        <v>86900.06675940218</v>
      </c>
      <c r="S250" s="83">
        <f>'bezirksw Umlage § 2 PLAN'!L250*'Umlage Gesamt § 2_mtlAuft PLAN'!$S$1</f>
        <v>102.35873181841788</v>
      </c>
      <c r="T250" s="83">
        <f>'bezirksw Umlage § 2 PLAN'!M250*'Umlage Gesamt § 2_mtlAuft PLAN'!$T$1</f>
        <v>862.97564955853113</v>
      </c>
      <c r="V250" s="83">
        <f t="shared" si="63"/>
        <v>4363.0578574589872</v>
      </c>
      <c r="W250" s="76">
        <f t="shared" si="64"/>
        <v>363.59</v>
      </c>
      <c r="X250" s="83">
        <f t="shared" si="56"/>
        <v>244475.13922171475</v>
      </c>
      <c r="Y250" s="76">
        <f t="shared" si="68"/>
        <v>20372.93</v>
      </c>
      <c r="Z250" s="83">
        <f t="shared" si="57"/>
        <v>15903.086958276917</v>
      </c>
      <c r="AA250" s="76">
        <f t="shared" si="69"/>
        <v>1325.26</v>
      </c>
      <c r="AB250" s="83">
        <f t="shared" si="58"/>
        <v>347874.01293145603</v>
      </c>
      <c r="AC250" s="76">
        <f t="shared" si="70"/>
        <v>28989.5</v>
      </c>
      <c r="AD250" s="83">
        <f t="shared" si="59"/>
        <v>28487.650789772688</v>
      </c>
      <c r="AE250" s="76">
        <f t="shared" si="71"/>
        <v>2373.9699999999998</v>
      </c>
      <c r="AF250" s="83">
        <f t="shared" si="60"/>
        <v>97771.426904522334</v>
      </c>
      <c r="AG250" s="76">
        <f t="shared" si="72"/>
        <v>8147.62</v>
      </c>
      <c r="AH250" s="83">
        <f t="shared" si="61"/>
        <v>290.35673601185607</v>
      </c>
      <c r="AI250" s="76">
        <f t="shared" si="65"/>
        <v>24.2</v>
      </c>
      <c r="AJ250" s="83">
        <f t="shared" si="62"/>
        <v>983.21261110847763</v>
      </c>
      <c r="AK250" s="76">
        <f t="shared" si="66"/>
        <v>81.93</v>
      </c>
      <c r="AM250" s="83">
        <f t="shared" si="73"/>
        <v>740147.94401032198</v>
      </c>
      <c r="AN250" s="83">
        <f t="shared" si="67"/>
        <v>61679</v>
      </c>
    </row>
    <row r="251" spans="1:40" x14ac:dyDescent="0.25">
      <c r="A251" s="82">
        <v>62267</v>
      </c>
      <c r="B251" s="82" t="s">
        <v>255</v>
      </c>
      <c r="C251" s="82" t="s">
        <v>232</v>
      </c>
      <c r="D251" s="83">
        <f>'landesw Umlage § 2 PLAN'!F251*'Umlage Gesamt § 2_mtlAuft PLAN'!$D$1</f>
        <v>1560.1274631955976</v>
      </c>
      <c r="E251" s="83">
        <f>'landesw Umlage § 2 PLAN'!G251*'Umlage Gesamt § 2_mtlAuft PLAN'!$E$1</f>
        <v>119898.64709825785</v>
      </c>
      <c r="F251" s="83">
        <f>'landesw Umlage § 2 PLAN'!H251*'Umlage Gesamt § 2_mtlAuft PLAN'!$F$1</f>
        <v>5734.3236088570538</v>
      </c>
      <c r="G251" s="83">
        <f>'landesw Umlage § 2 PLAN'!I251*'Umlage Gesamt § 2_mtlAuft PLAN'!$G$1</f>
        <v>175861.76237729919</v>
      </c>
      <c r="H251" s="83">
        <f>'landesw Umlage § 2 PLAN'!J251*'Umlage Gesamt § 2_mtlAuft PLAN'!$H$1</f>
        <v>29901.308626159262</v>
      </c>
      <c r="I251" s="83">
        <f>'landesw Umlage § 2 PLAN'!K251*'Umlage Gesamt § 2_mtlAuft PLAN'!$I$1</f>
        <v>49480.868955157886</v>
      </c>
      <c r="J251" s="83">
        <f>'landesw Umlage § 2 PLAN'!L251*'Umlage Gesamt § 2_mtlAuft PLAN'!$J$1</f>
        <v>855.67072428395988</v>
      </c>
      <c r="K251" s="83">
        <f>'landesw Umlage § 2 PLAN'!M251*'Umlage Gesamt § 2_mtlAuft PLAN'!$K$1</f>
        <v>547.25712869422227</v>
      </c>
      <c r="M251" s="83">
        <f>'bezirksw Umlage § 2 PLAN'!F251*'Umlage Gesamt § 2_mtlAuft PLAN'!$M$1</f>
        <v>18298.27950767511</v>
      </c>
      <c r="N251" s="83">
        <f>'bezirksw Umlage § 2 PLAN'!G251*'Umlage Gesamt § 2_mtlAuft PLAN'!$N$1</f>
        <v>992827.09881988983</v>
      </c>
      <c r="O251" s="83">
        <f>'bezirksw Umlage § 2 PLAN'!H251*'Umlage Gesamt § 2_mtlAuft PLAN'!$O$1</f>
        <v>66648.391273254267</v>
      </c>
      <c r="P251" s="83">
        <f>'bezirksw Umlage § 2 PLAN'!I251*'Umlage Gesamt § 2_mtlAuft PLAN'!$P$1</f>
        <v>1407482.7517397089</v>
      </c>
      <c r="Q251" s="83">
        <f>'bezirksw Umlage § 2 PLAN'!J251*'Umlage Gesamt § 2_mtlAuft PLAN'!$Q$1</f>
        <v>99759.901816010577</v>
      </c>
      <c r="R251" s="83">
        <f>'bezirksw Umlage § 2 PLAN'!K251*'Umlage Gesamt § 2_mtlAuft PLAN'!$R$1</f>
        <v>395524.64071816718</v>
      </c>
      <c r="S251" s="83">
        <f>'bezirksw Umlage § 2 PLAN'!L251*'Umlage Gesamt § 2_mtlAuft PLAN'!$S$1</f>
        <v>465.88457450714941</v>
      </c>
      <c r="T251" s="83">
        <f>'bezirksw Umlage § 2 PLAN'!M251*'Umlage Gesamt § 2_mtlAuft PLAN'!$T$1</f>
        <v>3927.8236078366981</v>
      </c>
      <c r="V251" s="83">
        <f t="shared" si="63"/>
        <v>19858.406970870707</v>
      </c>
      <c r="W251" s="76">
        <f t="shared" si="64"/>
        <v>1654.87</v>
      </c>
      <c r="X251" s="83">
        <f t="shared" si="56"/>
        <v>1112725.7459181477</v>
      </c>
      <c r="Y251" s="76">
        <f t="shared" si="68"/>
        <v>92727.15</v>
      </c>
      <c r="Z251" s="83">
        <f t="shared" si="57"/>
        <v>72382.714882111322</v>
      </c>
      <c r="AA251" s="76">
        <f t="shared" si="69"/>
        <v>6031.89</v>
      </c>
      <c r="AB251" s="83">
        <f t="shared" si="58"/>
        <v>1583344.5141170081</v>
      </c>
      <c r="AC251" s="76">
        <f t="shared" si="70"/>
        <v>131945.38</v>
      </c>
      <c r="AD251" s="83">
        <f t="shared" si="59"/>
        <v>129661.21044216983</v>
      </c>
      <c r="AE251" s="76">
        <f t="shared" si="71"/>
        <v>10805.1</v>
      </c>
      <c r="AF251" s="83">
        <f t="shared" si="60"/>
        <v>445005.50967332505</v>
      </c>
      <c r="AG251" s="76">
        <f t="shared" si="72"/>
        <v>37083.79</v>
      </c>
      <c r="AH251" s="83">
        <f t="shared" si="61"/>
        <v>1321.5552987911092</v>
      </c>
      <c r="AI251" s="76">
        <f t="shared" si="65"/>
        <v>110.13</v>
      </c>
      <c r="AJ251" s="83">
        <f t="shared" si="62"/>
        <v>4475.0807365309201</v>
      </c>
      <c r="AK251" s="76">
        <f t="shared" si="66"/>
        <v>372.92</v>
      </c>
      <c r="AM251" s="83">
        <f t="shared" si="73"/>
        <v>3368774.7380389553</v>
      </c>
      <c r="AN251" s="83">
        <f t="shared" si="67"/>
        <v>280731.23</v>
      </c>
    </row>
    <row r="252" spans="1:40" x14ac:dyDescent="0.25">
      <c r="A252" s="82">
        <v>62268</v>
      </c>
      <c r="B252" s="82" t="s">
        <v>256</v>
      </c>
      <c r="C252" s="82" t="s">
        <v>232</v>
      </c>
      <c r="D252" s="83">
        <f>'landesw Umlage § 2 PLAN'!F252*'Umlage Gesamt § 2_mtlAuft PLAN'!$D$1</f>
        <v>477.41125780956725</v>
      </c>
      <c r="E252" s="83">
        <f>'landesw Umlage § 2 PLAN'!G252*'Umlage Gesamt § 2_mtlAuft PLAN'!$E$1</f>
        <v>36689.927759875762</v>
      </c>
      <c r="F252" s="83">
        <f>'landesw Umlage § 2 PLAN'!H252*'Umlage Gesamt § 2_mtlAuft PLAN'!$F$1</f>
        <v>1754.7480647408606</v>
      </c>
      <c r="G252" s="83">
        <f>'landesw Umlage § 2 PLAN'!I252*'Umlage Gesamt § 2_mtlAuft PLAN'!$G$1</f>
        <v>53815.08059936481</v>
      </c>
      <c r="H252" s="83">
        <f>'landesw Umlage § 2 PLAN'!J252*'Umlage Gesamt § 2_mtlAuft PLAN'!$H$1</f>
        <v>9150.0353004022672</v>
      </c>
      <c r="I252" s="83">
        <f>'landesw Umlage § 2 PLAN'!K252*'Umlage Gesamt § 2_mtlAuft PLAN'!$I$1</f>
        <v>15141.534549366912</v>
      </c>
      <c r="J252" s="83">
        <f>'landesw Umlage § 2 PLAN'!L252*'Umlage Gesamt § 2_mtlAuft PLAN'!$J$1</f>
        <v>261.84196252432298</v>
      </c>
      <c r="K252" s="83">
        <f>'landesw Umlage § 2 PLAN'!M252*'Umlage Gesamt § 2_mtlAuft PLAN'!$K$1</f>
        <v>167.46497982928278</v>
      </c>
      <c r="M252" s="83">
        <f>'bezirksw Umlage § 2 PLAN'!F252*'Umlage Gesamt § 2_mtlAuft PLAN'!$M$1</f>
        <v>5599.4172537779186</v>
      </c>
      <c r="N252" s="83">
        <f>'bezirksw Umlage § 2 PLAN'!G252*'Umlage Gesamt § 2_mtlAuft PLAN'!$N$1</f>
        <v>303812.8904315058</v>
      </c>
      <c r="O252" s="83">
        <f>'bezirksw Umlage § 2 PLAN'!H252*'Umlage Gesamt § 2_mtlAuft PLAN'!$O$1</f>
        <v>20394.931221564755</v>
      </c>
      <c r="P252" s="83">
        <f>'bezirksw Umlage § 2 PLAN'!I252*'Umlage Gesamt § 2_mtlAuft PLAN'!$P$1</f>
        <v>430700.77715123288</v>
      </c>
      <c r="Q252" s="83">
        <f>'bezirksw Umlage § 2 PLAN'!J252*'Umlage Gesamt § 2_mtlAuft PLAN'!$Q$1</f>
        <v>30527.313523080691</v>
      </c>
      <c r="R252" s="83">
        <f>'bezirksw Umlage § 2 PLAN'!K252*'Umlage Gesamt § 2_mtlAuft PLAN'!$R$1</f>
        <v>121033.64672086635</v>
      </c>
      <c r="S252" s="83">
        <f>'bezirksw Umlage § 2 PLAN'!L252*'Umlage Gesamt § 2_mtlAuft PLAN'!$S$1</f>
        <v>142.56433910467481</v>
      </c>
      <c r="T252" s="83">
        <f>'bezirksw Umlage § 2 PLAN'!M252*'Umlage Gesamt § 2_mtlAuft PLAN'!$T$1</f>
        <v>1201.9448752158355</v>
      </c>
      <c r="V252" s="83">
        <f t="shared" si="63"/>
        <v>6076.828511587486</v>
      </c>
      <c r="W252" s="76">
        <f t="shared" si="64"/>
        <v>506.4</v>
      </c>
      <c r="X252" s="83">
        <f t="shared" si="56"/>
        <v>340502.81819138158</v>
      </c>
      <c r="Y252" s="76">
        <f t="shared" si="68"/>
        <v>28375.23</v>
      </c>
      <c r="Z252" s="83">
        <f t="shared" si="57"/>
        <v>22149.679286305614</v>
      </c>
      <c r="AA252" s="76">
        <f t="shared" si="69"/>
        <v>1845.81</v>
      </c>
      <c r="AB252" s="83">
        <f t="shared" si="58"/>
        <v>484515.8577505977</v>
      </c>
      <c r="AC252" s="76">
        <f t="shared" si="70"/>
        <v>40376.32</v>
      </c>
      <c r="AD252" s="83">
        <f t="shared" si="59"/>
        <v>39677.348823482957</v>
      </c>
      <c r="AE252" s="76">
        <f t="shared" si="71"/>
        <v>3306.45</v>
      </c>
      <c r="AF252" s="83">
        <f t="shared" si="60"/>
        <v>136175.18127023327</v>
      </c>
      <c r="AG252" s="76">
        <f t="shared" si="72"/>
        <v>11347.93</v>
      </c>
      <c r="AH252" s="83">
        <f t="shared" si="61"/>
        <v>404.40630162899777</v>
      </c>
      <c r="AI252" s="76">
        <f t="shared" si="65"/>
        <v>33.700000000000003</v>
      </c>
      <c r="AJ252" s="83">
        <f t="shared" si="62"/>
        <v>1369.4098550451183</v>
      </c>
      <c r="AK252" s="76">
        <f t="shared" si="66"/>
        <v>114.12</v>
      </c>
      <c r="AM252" s="83">
        <f t="shared" si="73"/>
        <v>1030871.5299902628</v>
      </c>
      <c r="AN252" s="83">
        <f t="shared" si="67"/>
        <v>85905.96</v>
      </c>
    </row>
    <row r="253" spans="1:40" x14ac:dyDescent="0.25">
      <c r="A253" s="82">
        <v>62269</v>
      </c>
      <c r="B253" s="82" t="s">
        <v>257</v>
      </c>
      <c r="C253" s="82" t="s">
        <v>232</v>
      </c>
      <c r="D253" s="83">
        <f>'landesw Umlage § 2 PLAN'!F253*'Umlage Gesamt § 2_mtlAuft PLAN'!$D$1</f>
        <v>383.30077911384944</v>
      </c>
      <c r="E253" s="83">
        <f>'landesw Umlage § 2 PLAN'!G253*'Umlage Gesamt § 2_mtlAuft PLAN'!$E$1</f>
        <v>29457.365459950841</v>
      </c>
      <c r="F253" s="83">
        <f>'landesw Umlage § 2 PLAN'!H253*'Umlage Gesamt § 2_mtlAuft PLAN'!$F$1</f>
        <v>1408.8404690112707</v>
      </c>
      <c r="G253" s="83">
        <f>'landesw Umlage § 2 PLAN'!I253*'Umlage Gesamt § 2_mtlAuft PLAN'!$G$1</f>
        <v>43206.694405264956</v>
      </c>
      <c r="H253" s="83">
        <f>'landesw Umlage § 2 PLAN'!J253*'Umlage Gesamt § 2_mtlAuft PLAN'!$H$1</f>
        <v>7346.3195561307739</v>
      </c>
      <c r="I253" s="83">
        <f>'landesw Umlage § 2 PLAN'!K253*'Umlage Gesamt § 2_mtlAuft PLAN'!$I$1</f>
        <v>12156.734670187956</v>
      </c>
      <c r="J253" s="83">
        <f>'landesw Umlage § 2 PLAN'!L253*'Umlage Gesamt § 2_mtlAuft PLAN'!$J$1</f>
        <v>210.225935393225</v>
      </c>
      <c r="K253" s="83">
        <f>'landesw Umlage § 2 PLAN'!M253*'Umlage Gesamt § 2_mtlAuft PLAN'!$K$1</f>
        <v>134.45317049572691</v>
      </c>
      <c r="M253" s="83">
        <f>'bezirksw Umlage § 2 PLAN'!F253*'Umlage Gesamt § 2_mtlAuft PLAN'!$M$1</f>
        <v>4495.6229264554158</v>
      </c>
      <c r="N253" s="83">
        <f>'bezirksw Umlage § 2 PLAN'!G253*'Umlage Gesamt § 2_mtlAuft PLAN'!$N$1</f>
        <v>243923.27516850835</v>
      </c>
      <c r="O253" s="83">
        <f>'bezirksw Umlage § 2 PLAN'!H253*'Umlage Gesamt § 2_mtlAuft PLAN'!$O$1</f>
        <v>16374.546890801208</v>
      </c>
      <c r="P253" s="83">
        <f>'bezirksw Umlage § 2 PLAN'!I253*'Umlage Gesamt § 2_mtlAuft PLAN'!$P$1</f>
        <v>345798.17871169536</v>
      </c>
      <c r="Q253" s="83">
        <f>'bezirksw Umlage § 2 PLAN'!J253*'Umlage Gesamt § 2_mtlAuft PLAN'!$Q$1</f>
        <v>24509.566681221844</v>
      </c>
      <c r="R253" s="83">
        <f>'bezirksw Umlage § 2 PLAN'!K253*'Umlage Gesamt § 2_mtlAuft PLAN'!$R$1</f>
        <v>97174.690224007514</v>
      </c>
      <c r="S253" s="83">
        <f>'bezirksw Umlage § 2 PLAN'!L253*'Umlage Gesamt § 2_mtlAuft PLAN'!$S$1</f>
        <v>114.46110949161996</v>
      </c>
      <c r="T253" s="83">
        <f>'bezirksw Umlage § 2 PLAN'!M253*'Umlage Gesamt § 2_mtlAuft PLAN'!$T$1</f>
        <v>965.00951660821067</v>
      </c>
      <c r="V253" s="83">
        <f t="shared" si="63"/>
        <v>4878.9237055692656</v>
      </c>
      <c r="W253" s="76">
        <f t="shared" si="64"/>
        <v>406.58</v>
      </c>
      <c r="X253" s="83">
        <f t="shared" si="56"/>
        <v>273380.64062845916</v>
      </c>
      <c r="Y253" s="76">
        <f t="shared" si="68"/>
        <v>22781.72</v>
      </c>
      <c r="Z253" s="83">
        <f t="shared" si="57"/>
        <v>17783.387359812477</v>
      </c>
      <c r="AA253" s="76">
        <f t="shared" si="69"/>
        <v>1481.95</v>
      </c>
      <c r="AB253" s="83">
        <f t="shared" si="58"/>
        <v>389004.87311696034</v>
      </c>
      <c r="AC253" s="76">
        <f t="shared" si="70"/>
        <v>32417.07</v>
      </c>
      <c r="AD253" s="83">
        <f t="shared" si="59"/>
        <v>31855.886237352617</v>
      </c>
      <c r="AE253" s="76">
        <f t="shared" si="71"/>
        <v>2654.66</v>
      </c>
      <c r="AF253" s="83">
        <f t="shared" si="60"/>
        <v>109331.42489419547</v>
      </c>
      <c r="AG253" s="76">
        <f t="shared" si="72"/>
        <v>9110.9500000000007</v>
      </c>
      <c r="AH253" s="83">
        <f t="shared" si="61"/>
        <v>324.68704488484497</v>
      </c>
      <c r="AI253" s="76">
        <f t="shared" si="65"/>
        <v>27.06</v>
      </c>
      <c r="AJ253" s="83">
        <f t="shared" si="62"/>
        <v>1099.4626871039377</v>
      </c>
      <c r="AK253" s="76">
        <f t="shared" si="66"/>
        <v>91.62</v>
      </c>
      <c r="AM253" s="83">
        <f t="shared" si="73"/>
        <v>827659.28567433823</v>
      </c>
      <c r="AN253" s="83">
        <f t="shared" si="67"/>
        <v>68971.61</v>
      </c>
    </row>
    <row r="254" spans="1:40" x14ac:dyDescent="0.25">
      <c r="A254" s="82">
        <v>62270</v>
      </c>
      <c r="B254" s="82" t="s">
        <v>258</v>
      </c>
      <c r="C254" s="82" t="s">
        <v>232</v>
      </c>
      <c r="D254" s="83">
        <f>'landesw Umlage § 2 PLAN'!F254*'Umlage Gesamt § 2_mtlAuft PLAN'!$D$1</f>
        <v>368.84814744563681</v>
      </c>
      <c r="E254" s="83">
        <f>'landesw Umlage § 2 PLAN'!G254*'Umlage Gesamt § 2_mtlAuft PLAN'!$E$1</f>
        <v>28346.654300185248</v>
      </c>
      <c r="F254" s="83">
        <f>'landesw Umlage § 2 PLAN'!H254*'Umlage Gesamt § 2_mtlAuft PLAN'!$F$1</f>
        <v>1355.7191254414367</v>
      </c>
      <c r="G254" s="83">
        <f>'landesw Umlage § 2 PLAN'!I254*'Umlage Gesamt § 2_mtlAuft PLAN'!$G$1</f>
        <v>41577.554904729688</v>
      </c>
      <c r="H254" s="83">
        <f>'landesw Umlage § 2 PLAN'!J254*'Umlage Gesamt § 2_mtlAuft PLAN'!$H$1</f>
        <v>7069.3212914593396</v>
      </c>
      <c r="I254" s="83">
        <f>'landesw Umlage § 2 PLAN'!K254*'Umlage Gesamt § 2_mtlAuft PLAN'!$I$1</f>
        <v>11698.356242461799</v>
      </c>
      <c r="J254" s="83">
        <f>'landesw Umlage § 2 PLAN'!L254*'Umlage Gesamt § 2_mtlAuft PLAN'!$J$1</f>
        <v>202.29921523792552</v>
      </c>
      <c r="K254" s="83">
        <f>'landesw Umlage § 2 PLAN'!M254*'Umlage Gesamt § 2_mtlAuft PLAN'!$K$1</f>
        <v>129.38351696073903</v>
      </c>
      <c r="M254" s="83">
        <f>'bezirksw Umlage § 2 PLAN'!F254*'Umlage Gesamt § 2_mtlAuft PLAN'!$M$1</f>
        <v>4326.1122293327953</v>
      </c>
      <c r="N254" s="83">
        <f>'bezirksw Umlage § 2 PLAN'!G254*'Umlage Gesamt § 2_mtlAuft PLAN'!$N$1</f>
        <v>234725.97257114676</v>
      </c>
      <c r="O254" s="83">
        <f>'bezirksw Umlage § 2 PLAN'!H254*'Umlage Gesamt § 2_mtlAuft PLAN'!$O$1</f>
        <v>15757.132818505954</v>
      </c>
      <c r="P254" s="83">
        <f>'bezirksw Umlage § 2 PLAN'!I254*'Umlage Gesamt § 2_mtlAuft PLAN'!$P$1</f>
        <v>332759.60957543366</v>
      </c>
      <c r="Q254" s="83">
        <f>'bezirksw Umlage § 2 PLAN'!J254*'Umlage Gesamt § 2_mtlAuft PLAN'!$Q$1</f>
        <v>23585.415834437415</v>
      </c>
      <c r="R254" s="83">
        <f>'bezirksw Umlage § 2 PLAN'!K254*'Umlage Gesamt § 2_mtlAuft PLAN'!$R$1</f>
        <v>93510.648610194112</v>
      </c>
      <c r="S254" s="83">
        <f>'bezirksw Umlage § 2 PLAN'!L254*'Umlage Gesamt § 2_mtlAuft PLAN'!$S$1</f>
        <v>110.14527100143526</v>
      </c>
      <c r="T254" s="83">
        <f>'bezirksw Umlage § 2 PLAN'!M254*'Umlage Gesamt § 2_mtlAuft PLAN'!$T$1</f>
        <v>928.6231384429949</v>
      </c>
      <c r="V254" s="83">
        <f t="shared" si="63"/>
        <v>4694.960376778432</v>
      </c>
      <c r="W254" s="76">
        <f t="shared" si="64"/>
        <v>391.25</v>
      </c>
      <c r="X254" s="83">
        <f t="shared" si="56"/>
        <v>263072.626871332</v>
      </c>
      <c r="Y254" s="76">
        <f t="shared" si="68"/>
        <v>21922.720000000001</v>
      </c>
      <c r="Z254" s="83">
        <f t="shared" si="57"/>
        <v>17112.851943947389</v>
      </c>
      <c r="AA254" s="76">
        <f t="shared" si="69"/>
        <v>1426.07</v>
      </c>
      <c r="AB254" s="83">
        <f t="shared" si="58"/>
        <v>374337.16448016337</v>
      </c>
      <c r="AC254" s="76">
        <f t="shared" si="70"/>
        <v>31194.76</v>
      </c>
      <c r="AD254" s="83">
        <f t="shared" si="59"/>
        <v>30654.737125896754</v>
      </c>
      <c r="AE254" s="76">
        <f t="shared" si="71"/>
        <v>2554.56</v>
      </c>
      <c r="AF254" s="83">
        <f t="shared" si="60"/>
        <v>105209.00485265591</v>
      </c>
      <c r="AG254" s="76">
        <f t="shared" si="72"/>
        <v>8767.42</v>
      </c>
      <c r="AH254" s="83">
        <f t="shared" si="61"/>
        <v>312.4444862393608</v>
      </c>
      <c r="AI254" s="76">
        <f t="shared" si="65"/>
        <v>26.04</v>
      </c>
      <c r="AJ254" s="83">
        <f t="shared" si="62"/>
        <v>1058.0066554037339</v>
      </c>
      <c r="AK254" s="76">
        <f t="shared" si="66"/>
        <v>88.17</v>
      </c>
      <c r="AM254" s="83">
        <f t="shared" si="73"/>
        <v>796451.79679241695</v>
      </c>
      <c r="AN254" s="83">
        <f t="shared" si="67"/>
        <v>66370.98</v>
      </c>
    </row>
    <row r="255" spans="1:40" x14ac:dyDescent="0.25">
      <c r="A255" s="82">
        <v>62271</v>
      </c>
      <c r="B255" s="82" t="s">
        <v>259</v>
      </c>
      <c r="C255" s="82" t="s">
        <v>232</v>
      </c>
      <c r="D255" s="83">
        <f>'landesw Umlage § 2 PLAN'!F255*'Umlage Gesamt § 2_mtlAuft PLAN'!$D$1</f>
        <v>805.04017450790036</v>
      </c>
      <c r="E255" s="83">
        <f>'landesw Umlage § 2 PLAN'!G255*'Umlage Gesamt § 2_mtlAuft PLAN'!$E$1</f>
        <v>61868.808837923316</v>
      </c>
      <c r="F255" s="83">
        <f>'landesw Umlage § 2 PLAN'!H255*'Umlage Gesamt § 2_mtlAuft PLAN'!$F$1</f>
        <v>2958.9639229242193</v>
      </c>
      <c r="G255" s="83">
        <f>'landesw Umlage § 2 PLAN'!I255*'Umlage Gesamt § 2_mtlAuft PLAN'!$G$1</f>
        <v>90746.292987817302</v>
      </c>
      <c r="H255" s="83">
        <f>'landesw Umlage § 2 PLAN'!J255*'Umlage Gesamt § 2_mtlAuft PLAN'!$H$1</f>
        <v>15429.351307688568</v>
      </c>
      <c r="I255" s="83">
        <f>'landesw Umlage § 2 PLAN'!K255*'Umlage Gesamt § 2_mtlAuft PLAN'!$I$1</f>
        <v>25532.585201000817</v>
      </c>
      <c r="J255" s="83">
        <f>'landesw Umlage § 2 PLAN'!L255*'Umlage Gesamt § 2_mtlAuft PLAN'!$J$1</f>
        <v>441.53399350325884</v>
      </c>
      <c r="K255" s="83">
        <f>'landesw Umlage § 2 PLAN'!M255*'Umlage Gesamt § 2_mtlAuft PLAN'!$K$1</f>
        <v>282.38973082512456</v>
      </c>
      <c r="M255" s="83">
        <f>'bezirksw Umlage § 2 PLAN'!F255*'Umlage Gesamt § 2_mtlAuft PLAN'!$M$1</f>
        <v>9442.081160394433</v>
      </c>
      <c r="N255" s="83">
        <f>'bezirksw Umlage § 2 PLAN'!G255*'Umlage Gesamt § 2_mtlAuft PLAN'!$N$1</f>
        <v>512307.94902681012</v>
      </c>
      <c r="O255" s="83">
        <f>'bezirksw Umlage § 2 PLAN'!H255*'Umlage Gesamt § 2_mtlAuft PLAN'!$O$1</f>
        <v>34391.185212130724</v>
      </c>
      <c r="P255" s="83">
        <f>'bezirksw Umlage § 2 PLAN'!I255*'Umlage Gesamt § 2_mtlAuft PLAN'!$P$1</f>
        <v>726274.0941413308</v>
      </c>
      <c r="Q255" s="83">
        <f>'bezirksw Umlage § 2 PLAN'!J255*'Umlage Gesamt § 2_mtlAuft PLAN'!$Q$1</f>
        <v>51477.030346195112</v>
      </c>
      <c r="R255" s="83">
        <f>'bezirksw Umlage § 2 PLAN'!K255*'Umlage Gesamt § 2_mtlAuft PLAN'!$R$1</f>
        <v>204094.36619603151</v>
      </c>
      <c r="S255" s="83">
        <f>'bezirksw Umlage § 2 PLAN'!L255*'Umlage Gesamt § 2_mtlAuft PLAN'!$S$1</f>
        <v>240.40074161219528</v>
      </c>
      <c r="T255" s="83">
        <f>'bezirksw Umlage § 2 PLAN'!M255*'Umlage Gesamt § 2_mtlAuft PLAN'!$T$1</f>
        <v>2026.7932443239552</v>
      </c>
      <c r="V255" s="83">
        <f t="shared" si="63"/>
        <v>10247.121334902333</v>
      </c>
      <c r="W255" s="76">
        <f t="shared" si="64"/>
        <v>853.93</v>
      </c>
      <c r="X255" s="83">
        <f t="shared" si="56"/>
        <v>574176.75786473346</v>
      </c>
      <c r="Y255" s="76">
        <f t="shared" si="68"/>
        <v>47848.06</v>
      </c>
      <c r="Z255" s="83">
        <f t="shared" si="57"/>
        <v>37350.14913505494</v>
      </c>
      <c r="AA255" s="76">
        <f t="shared" si="69"/>
        <v>3112.51</v>
      </c>
      <c r="AB255" s="83">
        <f t="shared" si="58"/>
        <v>817020.38712914812</v>
      </c>
      <c r="AC255" s="76">
        <f t="shared" si="70"/>
        <v>68085.03</v>
      </c>
      <c r="AD255" s="83">
        <f t="shared" si="59"/>
        <v>66906.381653883684</v>
      </c>
      <c r="AE255" s="76">
        <f t="shared" si="71"/>
        <v>5575.53</v>
      </c>
      <c r="AF255" s="83">
        <f t="shared" si="60"/>
        <v>229626.95139703233</v>
      </c>
      <c r="AG255" s="76">
        <f t="shared" si="72"/>
        <v>19135.580000000002</v>
      </c>
      <c r="AH255" s="83">
        <f t="shared" si="61"/>
        <v>681.93473511545415</v>
      </c>
      <c r="AI255" s="76">
        <f t="shared" si="65"/>
        <v>56.83</v>
      </c>
      <c r="AJ255" s="83">
        <f t="shared" si="62"/>
        <v>2309.1829751490795</v>
      </c>
      <c r="AK255" s="76">
        <f t="shared" si="66"/>
        <v>192.43</v>
      </c>
      <c r="AM255" s="83">
        <f t="shared" si="73"/>
        <v>1738318.8662250191</v>
      </c>
      <c r="AN255" s="83">
        <f t="shared" si="67"/>
        <v>144859.91</v>
      </c>
    </row>
    <row r="256" spans="1:40" x14ac:dyDescent="0.25">
      <c r="A256" s="82">
        <v>62272</v>
      </c>
      <c r="B256" s="82" t="s">
        <v>260</v>
      </c>
      <c r="C256" s="82" t="s">
        <v>232</v>
      </c>
      <c r="D256" s="83">
        <f>'landesw Umlage § 2 PLAN'!F256*'Umlage Gesamt § 2_mtlAuft PLAN'!$D$1</f>
        <v>440.15075581014304</v>
      </c>
      <c r="E256" s="83">
        <f>'landesw Umlage § 2 PLAN'!G256*'Umlage Gesamt § 2_mtlAuft PLAN'!$E$1</f>
        <v>33826.390077651915</v>
      </c>
      <c r="F256" s="83">
        <f>'landesw Umlage § 2 PLAN'!H256*'Umlage Gesamt § 2_mtlAuft PLAN'!$F$1</f>
        <v>1617.7952956026791</v>
      </c>
      <c r="G256" s="83">
        <f>'landesw Umlage § 2 PLAN'!I256*'Umlage Gesamt § 2_mtlAuft PLAN'!$G$1</f>
        <v>49614.976631410951</v>
      </c>
      <c r="H256" s="83">
        <f>'landesw Umlage § 2 PLAN'!J256*'Umlage Gesamt § 2_mtlAuft PLAN'!$H$1</f>
        <v>8435.9027720456888</v>
      </c>
      <c r="I256" s="83">
        <f>'landesw Umlage § 2 PLAN'!K256*'Umlage Gesamt § 2_mtlAuft PLAN'!$I$1</f>
        <v>13959.783660333456</v>
      </c>
      <c r="J256" s="83">
        <f>'landesw Umlage § 2 PLAN'!L256*'Umlage Gesamt § 2_mtlAuft PLAN'!$J$1</f>
        <v>241.40599079434259</v>
      </c>
      <c r="K256" s="83">
        <f>'landesw Umlage § 2 PLAN'!M256*'Umlage Gesamt § 2_mtlAuft PLAN'!$K$1</f>
        <v>154.39484561336218</v>
      </c>
      <c r="M256" s="83">
        <f>'bezirksw Umlage § 2 PLAN'!F256*'Umlage Gesamt § 2_mtlAuft PLAN'!$M$1</f>
        <v>5162.3997047212415</v>
      </c>
      <c r="N256" s="83">
        <f>'bezirksw Umlage § 2 PLAN'!G256*'Umlage Gesamt § 2_mtlAuft PLAN'!$N$1</f>
        <v>280101.21496052342</v>
      </c>
      <c r="O256" s="83">
        <f>'bezirksw Umlage § 2 PLAN'!H256*'Umlage Gesamt § 2_mtlAuft PLAN'!$O$1</f>
        <v>18803.16864134014</v>
      </c>
      <c r="P256" s="83">
        <f>'bezirksw Umlage § 2 PLAN'!I256*'Umlage Gesamt § 2_mtlAuft PLAN'!$P$1</f>
        <v>397085.88662303658</v>
      </c>
      <c r="Q256" s="83">
        <f>'bezirksw Umlage § 2 PLAN'!J256*'Umlage Gesamt § 2_mtlAuft PLAN'!$Q$1</f>
        <v>28144.749207813715</v>
      </c>
      <c r="R256" s="83">
        <f>'bezirksw Umlage § 2 PLAN'!K256*'Umlage Gesamt § 2_mtlAuft PLAN'!$R$1</f>
        <v>111587.33735578781</v>
      </c>
      <c r="S256" s="83">
        <f>'bezirksw Umlage § 2 PLAN'!L256*'Umlage Gesamt § 2_mtlAuft PLAN'!$S$1</f>
        <v>131.43762444229202</v>
      </c>
      <c r="T256" s="83">
        <f>'bezirksw Umlage § 2 PLAN'!M256*'Umlage Gesamt § 2_mtlAuft PLAN'!$T$1</f>
        <v>1108.1367198915186</v>
      </c>
      <c r="V256" s="83">
        <f t="shared" si="63"/>
        <v>5602.5504605313845</v>
      </c>
      <c r="W256" s="76">
        <f t="shared" si="64"/>
        <v>466.88</v>
      </c>
      <c r="X256" s="83">
        <f t="shared" si="56"/>
        <v>313927.60503817536</v>
      </c>
      <c r="Y256" s="76">
        <f t="shared" si="68"/>
        <v>26160.63</v>
      </c>
      <c r="Z256" s="83">
        <f t="shared" si="57"/>
        <v>20420.963936942819</v>
      </c>
      <c r="AA256" s="76">
        <f t="shared" si="69"/>
        <v>1701.75</v>
      </c>
      <c r="AB256" s="83">
        <f t="shared" si="58"/>
        <v>446700.86325444753</v>
      </c>
      <c r="AC256" s="76">
        <f t="shared" si="70"/>
        <v>37225.07</v>
      </c>
      <c r="AD256" s="83">
        <f t="shared" si="59"/>
        <v>36580.651979859402</v>
      </c>
      <c r="AE256" s="76">
        <f t="shared" si="71"/>
        <v>3048.39</v>
      </c>
      <c r="AF256" s="83">
        <f t="shared" si="60"/>
        <v>125547.12101612127</v>
      </c>
      <c r="AG256" s="76">
        <f t="shared" si="72"/>
        <v>10462.26</v>
      </c>
      <c r="AH256" s="83">
        <f t="shared" si="61"/>
        <v>372.84361523663461</v>
      </c>
      <c r="AI256" s="76">
        <f t="shared" si="65"/>
        <v>31.07</v>
      </c>
      <c r="AJ256" s="83">
        <f t="shared" si="62"/>
        <v>1262.5315655048807</v>
      </c>
      <c r="AK256" s="76">
        <f t="shared" si="66"/>
        <v>105.21</v>
      </c>
      <c r="AM256" s="83">
        <f t="shared" si="73"/>
        <v>950415.13086681929</v>
      </c>
      <c r="AN256" s="83">
        <f t="shared" si="67"/>
        <v>79201.259999999995</v>
      </c>
    </row>
    <row r="257" spans="1:40" x14ac:dyDescent="0.25">
      <c r="A257" s="82">
        <v>62273</v>
      </c>
      <c r="B257" s="82" t="s">
        <v>261</v>
      </c>
      <c r="C257" s="82" t="s">
        <v>232</v>
      </c>
      <c r="D257" s="83">
        <f>'landesw Umlage § 2 PLAN'!F257*'Umlage Gesamt § 2_mtlAuft PLAN'!$D$1</f>
        <v>316.29652103286031</v>
      </c>
      <c r="E257" s="83">
        <f>'landesw Umlage § 2 PLAN'!G257*'Umlage Gesamt § 2_mtlAuft PLAN'!$E$1</f>
        <v>24307.965758161285</v>
      </c>
      <c r="F257" s="83">
        <f>'landesw Umlage § 2 PLAN'!H257*'Umlage Gesamt § 2_mtlAuft PLAN'!$F$1</f>
        <v>1162.5630922764472</v>
      </c>
      <c r="G257" s="83">
        <f>'landesw Umlage § 2 PLAN'!I257*'Umlage Gesamt § 2_mtlAuft PLAN'!$G$1</f>
        <v>35653.794279546957</v>
      </c>
      <c r="H257" s="83">
        <f>'landesw Umlage § 2 PLAN'!J257*'Umlage Gesamt § 2_mtlAuft PLAN'!$H$1</f>
        <v>6062.119997177625</v>
      </c>
      <c r="I257" s="83">
        <f>'landesw Umlage § 2 PLAN'!K257*'Umlage Gesamt § 2_mtlAuft PLAN'!$I$1</f>
        <v>10031.633361637158</v>
      </c>
      <c r="J257" s="83">
        <f>'landesw Umlage § 2 PLAN'!L257*'Umlage Gesamt § 2_mtlAuft PLAN'!$J$1</f>
        <v>173.47664189329942</v>
      </c>
      <c r="K257" s="83">
        <f>'landesw Umlage § 2 PLAN'!M257*'Umlage Gesamt § 2_mtlAuft PLAN'!$K$1</f>
        <v>110.94960508025706</v>
      </c>
      <c r="M257" s="83">
        <f>'bezirksw Umlage § 2 PLAN'!F257*'Umlage Gesamt § 2_mtlAuft PLAN'!$M$1</f>
        <v>3709.7495465592606</v>
      </c>
      <c r="N257" s="83">
        <f>'bezirksw Umlage § 2 PLAN'!G257*'Umlage Gesamt § 2_mtlAuft PLAN'!$N$1</f>
        <v>201283.39815303183</v>
      </c>
      <c r="O257" s="83">
        <f>'bezirksw Umlage § 2 PLAN'!H257*'Umlage Gesamt § 2_mtlAuft PLAN'!$O$1</f>
        <v>13512.135892401911</v>
      </c>
      <c r="P257" s="83">
        <f>'bezirksw Umlage § 2 PLAN'!I257*'Umlage Gesamt § 2_mtlAuft PLAN'!$P$1</f>
        <v>285349.69628517667</v>
      </c>
      <c r="Q257" s="83">
        <f>'bezirksw Umlage § 2 PLAN'!J257*'Umlage Gesamt § 2_mtlAuft PLAN'!$Q$1</f>
        <v>20225.084569918818</v>
      </c>
      <c r="R257" s="83">
        <f>'bezirksw Umlage § 2 PLAN'!K257*'Umlage Gesamt § 2_mtlAuft PLAN'!$R$1</f>
        <v>80187.722345250309</v>
      </c>
      <c r="S257" s="83">
        <f>'bezirksw Umlage § 2 PLAN'!L257*'Umlage Gesamt § 2_mtlAuft PLAN'!$S$1</f>
        <v>94.452327515377561</v>
      </c>
      <c r="T257" s="83">
        <f>'bezirksw Umlage § 2 PLAN'!M257*'Umlage Gesamt § 2_mtlAuft PLAN'!$T$1</f>
        <v>796.31759051582549</v>
      </c>
      <c r="V257" s="83">
        <f t="shared" si="63"/>
        <v>4026.0460675921208</v>
      </c>
      <c r="W257" s="76">
        <f t="shared" si="64"/>
        <v>335.5</v>
      </c>
      <c r="X257" s="83">
        <f t="shared" si="56"/>
        <v>225591.3639111931</v>
      </c>
      <c r="Y257" s="76">
        <f t="shared" si="68"/>
        <v>18799.28</v>
      </c>
      <c r="Z257" s="83">
        <f t="shared" si="57"/>
        <v>14674.698984678358</v>
      </c>
      <c r="AA257" s="76">
        <f t="shared" si="69"/>
        <v>1222.8900000000001</v>
      </c>
      <c r="AB257" s="83">
        <f t="shared" si="58"/>
        <v>321003.49056472362</v>
      </c>
      <c r="AC257" s="76">
        <f t="shared" si="70"/>
        <v>26750.29</v>
      </c>
      <c r="AD257" s="83">
        <f t="shared" si="59"/>
        <v>26287.204567096443</v>
      </c>
      <c r="AE257" s="76">
        <f t="shared" si="71"/>
        <v>2190.6</v>
      </c>
      <c r="AF257" s="83">
        <f t="shared" si="60"/>
        <v>90219.355706887465</v>
      </c>
      <c r="AG257" s="76">
        <f t="shared" si="72"/>
        <v>7518.28</v>
      </c>
      <c r="AH257" s="83">
        <f t="shared" si="61"/>
        <v>267.92896940867695</v>
      </c>
      <c r="AI257" s="76">
        <f t="shared" si="65"/>
        <v>22.33</v>
      </c>
      <c r="AJ257" s="83">
        <f t="shared" si="62"/>
        <v>907.2671955960825</v>
      </c>
      <c r="AK257" s="76">
        <f t="shared" si="66"/>
        <v>75.61</v>
      </c>
      <c r="AM257" s="83">
        <f t="shared" si="73"/>
        <v>682977.35596717591</v>
      </c>
      <c r="AN257" s="83">
        <f t="shared" si="67"/>
        <v>56914.78</v>
      </c>
    </row>
    <row r="258" spans="1:40" x14ac:dyDescent="0.25">
      <c r="A258" s="82">
        <v>62274</v>
      </c>
      <c r="B258" s="82" t="s">
        <v>262</v>
      </c>
      <c r="C258" s="82" t="s">
        <v>232</v>
      </c>
      <c r="D258" s="83">
        <f>'landesw Umlage § 2 PLAN'!F258*'Umlage Gesamt § 2_mtlAuft PLAN'!$D$1</f>
        <v>198.53660686485608</v>
      </c>
      <c r="E258" s="83">
        <f>'landesw Umlage § 2 PLAN'!G258*'Umlage Gesamt § 2_mtlAuft PLAN'!$E$1</f>
        <v>15257.901116500332</v>
      </c>
      <c r="F258" s="83">
        <f>'landesw Umlage § 2 PLAN'!H258*'Umlage Gesamt § 2_mtlAuft PLAN'!$F$1</f>
        <v>729.73085778234406</v>
      </c>
      <c r="G258" s="83">
        <f>'landesw Umlage § 2 PLAN'!I258*'Umlage Gesamt § 2_mtlAuft PLAN'!$G$1</f>
        <v>22379.580132604333</v>
      </c>
      <c r="H258" s="83">
        <f>'landesw Umlage § 2 PLAN'!J258*'Umlage Gesamt § 2_mtlAuft PLAN'!$H$1</f>
        <v>3805.1406026125674</v>
      </c>
      <c r="I258" s="83">
        <f>'landesw Umlage § 2 PLAN'!K258*'Umlage Gesamt § 2_mtlAuft PLAN'!$I$1</f>
        <v>6296.7700132396239</v>
      </c>
      <c r="J258" s="83">
        <f>'landesw Umlage § 2 PLAN'!L258*'Umlage Gesamt § 2_mtlAuft PLAN'!$J$1</f>
        <v>108.88979663556673</v>
      </c>
      <c r="K258" s="83">
        <f>'landesw Umlage § 2 PLAN'!M258*'Umlage Gesamt § 2_mtlAuft PLAN'!$K$1</f>
        <v>69.642113209780049</v>
      </c>
      <c r="M258" s="83">
        <f>'bezirksw Umlage § 2 PLAN'!F258*'Umlage Gesamt § 2_mtlAuft PLAN'!$M$1</f>
        <v>2328.5778954735842</v>
      </c>
      <c r="N258" s="83">
        <f>'bezirksw Umlage § 2 PLAN'!G258*'Umlage Gesamt § 2_mtlAuft PLAN'!$N$1</f>
        <v>126343.85846874074</v>
      </c>
      <c r="O258" s="83">
        <f>'bezirksw Umlage § 2 PLAN'!H258*'Umlage Gesamt § 2_mtlAuft PLAN'!$O$1</f>
        <v>8481.451527870604</v>
      </c>
      <c r="P258" s="83">
        <f>'bezirksw Umlage § 2 PLAN'!I258*'Umlage Gesamt § 2_mtlAuft PLAN'!$P$1</f>
        <v>179111.5510388132</v>
      </c>
      <c r="Q258" s="83">
        <f>'bezirksw Umlage § 2 PLAN'!J258*'Umlage Gesamt § 2_mtlAuft PLAN'!$Q$1</f>
        <v>12695.111697574675</v>
      </c>
      <c r="R258" s="83">
        <f>'bezirksw Umlage § 2 PLAN'!K258*'Umlage Gesamt § 2_mtlAuft PLAN'!$R$1</f>
        <v>50333.143895039029</v>
      </c>
      <c r="S258" s="83">
        <f>'bezirksw Umlage § 2 PLAN'!L258*'Umlage Gesamt § 2_mtlAuft PLAN'!$S$1</f>
        <v>59.286913919116301</v>
      </c>
      <c r="T258" s="83">
        <f>'bezirksw Umlage § 2 PLAN'!M258*'Umlage Gesamt § 2_mtlAuft PLAN'!$T$1</f>
        <v>499.84170515547646</v>
      </c>
      <c r="V258" s="83">
        <f t="shared" si="63"/>
        <v>2527.1145023384402</v>
      </c>
      <c r="W258" s="76">
        <f t="shared" si="64"/>
        <v>210.59</v>
      </c>
      <c r="X258" s="83">
        <f t="shared" si="56"/>
        <v>141601.75958524109</v>
      </c>
      <c r="Y258" s="76">
        <f t="shared" si="68"/>
        <v>11800.15</v>
      </c>
      <c r="Z258" s="83">
        <f t="shared" si="57"/>
        <v>9211.1823856529481</v>
      </c>
      <c r="AA258" s="76">
        <f t="shared" si="69"/>
        <v>767.6</v>
      </c>
      <c r="AB258" s="83">
        <f t="shared" si="58"/>
        <v>201491.13117141754</v>
      </c>
      <c r="AC258" s="76">
        <f t="shared" si="70"/>
        <v>16790.93</v>
      </c>
      <c r="AD258" s="83">
        <f t="shared" si="59"/>
        <v>16500.252300187243</v>
      </c>
      <c r="AE258" s="76">
        <f t="shared" si="71"/>
        <v>1375.02</v>
      </c>
      <c r="AF258" s="83">
        <f t="shared" si="60"/>
        <v>56629.913908278657</v>
      </c>
      <c r="AG258" s="76">
        <f t="shared" si="72"/>
        <v>4719.16</v>
      </c>
      <c r="AH258" s="83">
        <f t="shared" si="61"/>
        <v>168.17671055468304</v>
      </c>
      <c r="AI258" s="76">
        <f t="shared" si="65"/>
        <v>14.01</v>
      </c>
      <c r="AJ258" s="83">
        <f t="shared" si="62"/>
        <v>569.48381836525652</v>
      </c>
      <c r="AK258" s="76">
        <f t="shared" si="66"/>
        <v>47.46</v>
      </c>
      <c r="AM258" s="83">
        <f t="shared" si="73"/>
        <v>428699.01438203588</v>
      </c>
      <c r="AN258" s="83">
        <f t="shared" si="67"/>
        <v>35724.92</v>
      </c>
    </row>
    <row r="259" spans="1:40" x14ac:dyDescent="0.25">
      <c r="A259" s="82">
        <v>62275</v>
      </c>
      <c r="B259" s="82" t="s">
        <v>263</v>
      </c>
      <c r="C259" s="82" t="s">
        <v>232</v>
      </c>
      <c r="D259" s="83">
        <f>'landesw Umlage § 2 PLAN'!F259*'Umlage Gesamt § 2_mtlAuft PLAN'!$D$1</f>
        <v>860.0381438378306</v>
      </c>
      <c r="E259" s="83">
        <f>'landesw Umlage § 2 PLAN'!G259*'Umlage Gesamt § 2_mtlAuft PLAN'!$E$1</f>
        <v>66095.503304478829</v>
      </c>
      <c r="F259" s="83">
        <f>'landesw Umlage § 2 PLAN'!H259*'Umlage Gesamt § 2_mtlAuft PLAN'!$F$1</f>
        <v>3161.111607269082</v>
      </c>
      <c r="G259" s="83">
        <f>'landesw Umlage § 2 PLAN'!I259*'Umlage Gesamt § 2_mtlAuft PLAN'!$G$1</f>
        <v>96945.811964121342</v>
      </c>
      <c r="H259" s="83">
        <f>'landesw Umlage § 2 PLAN'!J259*'Umlage Gesamt § 2_mtlAuft PLAN'!$H$1</f>
        <v>16483.439062401791</v>
      </c>
      <c r="I259" s="83">
        <f>'landesw Umlage § 2 PLAN'!K259*'Umlage Gesamt § 2_mtlAuft PLAN'!$I$1</f>
        <v>27276.896084189779</v>
      </c>
      <c r="J259" s="83">
        <f>'landesw Umlage § 2 PLAN'!L259*'Umlage Gesamt § 2_mtlAuft PLAN'!$J$1</f>
        <v>471.69829312676228</v>
      </c>
      <c r="K259" s="83">
        <f>'landesw Umlage § 2 PLAN'!M259*'Umlage Gesamt § 2_mtlAuft PLAN'!$K$1</f>
        <v>301.68176400160678</v>
      </c>
      <c r="M259" s="83">
        <f>'bezirksw Umlage § 2 PLAN'!F259*'Umlage Gesamt § 2_mtlAuft PLAN'!$M$1</f>
        <v>10087.136284988079</v>
      </c>
      <c r="N259" s="83">
        <f>'bezirksw Umlage § 2 PLAN'!G259*'Umlage Gesamt § 2_mtlAuft PLAN'!$N$1</f>
        <v>547307.31646245287</v>
      </c>
      <c r="O259" s="83">
        <f>'bezirksw Umlage § 2 PLAN'!H259*'Umlage Gesamt § 2_mtlAuft PLAN'!$O$1</f>
        <v>36740.68950944471</v>
      </c>
      <c r="P259" s="83">
        <f>'bezirksw Umlage § 2 PLAN'!I259*'Umlage Gesamt § 2_mtlAuft PLAN'!$P$1</f>
        <v>775890.99727181648</v>
      </c>
      <c r="Q259" s="83">
        <f>'bezirksw Umlage § 2 PLAN'!J259*'Umlage Gesamt § 2_mtlAuft PLAN'!$Q$1</f>
        <v>54993.789168705451</v>
      </c>
      <c r="R259" s="83">
        <f>'bezirksw Umlage § 2 PLAN'!K259*'Umlage Gesamt § 2_mtlAuft PLAN'!$R$1</f>
        <v>218037.4910833358</v>
      </c>
      <c r="S259" s="83">
        <f>'bezirksw Umlage § 2 PLAN'!L259*'Umlage Gesamt § 2_mtlAuft PLAN'!$S$1</f>
        <v>256.8242109404955</v>
      </c>
      <c r="T259" s="83">
        <f>'bezirksw Umlage § 2 PLAN'!M259*'Umlage Gesamt § 2_mtlAuft PLAN'!$T$1</f>
        <v>2165.257778417023</v>
      </c>
      <c r="V259" s="83">
        <f t="shared" si="63"/>
        <v>10947.174428825909</v>
      </c>
      <c r="W259" s="76">
        <f t="shared" si="64"/>
        <v>912.26</v>
      </c>
      <c r="X259" s="83">
        <f t="shared" ref="X259:X288" si="74">E259+N259</f>
        <v>613402.8197669317</v>
      </c>
      <c r="Y259" s="76">
        <f t="shared" si="68"/>
        <v>51116.9</v>
      </c>
      <c r="Z259" s="83">
        <f t="shared" ref="Z259:Z288" si="75">F259+O259</f>
        <v>39901.801116713788</v>
      </c>
      <c r="AA259" s="76">
        <f t="shared" si="69"/>
        <v>3325.15</v>
      </c>
      <c r="AB259" s="83">
        <f t="shared" ref="AB259:AB288" si="76">G259+P259</f>
        <v>872836.80923593778</v>
      </c>
      <c r="AC259" s="76">
        <f t="shared" si="70"/>
        <v>72736.399999999994</v>
      </c>
      <c r="AD259" s="83">
        <f t="shared" ref="AD259:AD288" si="77">H259+Q259</f>
        <v>71477.228231107234</v>
      </c>
      <c r="AE259" s="76">
        <f t="shared" si="71"/>
        <v>5956.44</v>
      </c>
      <c r="AF259" s="83">
        <f t="shared" ref="AF259:AF288" si="78">I259+R259</f>
        <v>245314.38716752559</v>
      </c>
      <c r="AG259" s="76">
        <f t="shared" si="72"/>
        <v>20442.87</v>
      </c>
      <c r="AH259" s="83">
        <f t="shared" ref="AH259:AH288" si="79">J259+S259</f>
        <v>728.52250406725784</v>
      </c>
      <c r="AI259" s="76">
        <f t="shared" si="65"/>
        <v>60.71</v>
      </c>
      <c r="AJ259" s="83">
        <f t="shared" ref="AJ259:AJ288" si="80">K259+T259</f>
        <v>2466.9395424186296</v>
      </c>
      <c r="AK259" s="76">
        <f t="shared" si="66"/>
        <v>205.58</v>
      </c>
      <c r="AM259" s="83">
        <f t="shared" si="73"/>
        <v>1857075.6819935278</v>
      </c>
      <c r="AN259" s="83">
        <f t="shared" si="67"/>
        <v>154756.31</v>
      </c>
    </row>
    <row r="260" spans="1:40" x14ac:dyDescent="0.25">
      <c r="A260" s="82">
        <v>62276</v>
      </c>
      <c r="B260" s="82" t="s">
        <v>264</v>
      </c>
      <c r="C260" s="82" t="s">
        <v>232</v>
      </c>
      <c r="D260" s="83">
        <f>'landesw Umlage § 2 PLAN'!F260*'Umlage Gesamt § 2_mtlAuft PLAN'!$D$1</f>
        <v>185.85197026776288</v>
      </c>
      <c r="E260" s="83">
        <f>'landesw Umlage § 2 PLAN'!G260*'Umlage Gesamt § 2_mtlAuft PLAN'!$E$1</f>
        <v>14283.063609435791</v>
      </c>
      <c r="F260" s="83">
        <f>'landesw Umlage § 2 PLAN'!H260*'Umlage Gesamt § 2_mtlAuft PLAN'!$F$1</f>
        <v>683.10786522281592</v>
      </c>
      <c r="G260" s="83">
        <f>'landesw Umlage § 2 PLAN'!I260*'Umlage Gesamt § 2_mtlAuft PLAN'!$G$1</f>
        <v>20949.73379010666</v>
      </c>
      <c r="H260" s="83">
        <f>'landesw Umlage § 2 PLAN'!J260*'Umlage Gesamt § 2_mtlAuft PLAN'!$H$1</f>
        <v>3562.0276245719992</v>
      </c>
      <c r="I260" s="83">
        <f>'landesw Umlage § 2 PLAN'!K260*'Umlage Gesamt § 2_mtlAuft PLAN'!$I$1</f>
        <v>5894.4651657119975</v>
      </c>
      <c r="J260" s="83">
        <f>'landesw Umlage § 2 PLAN'!L260*'Umlage Gesamt § 2_mtlAuft PLAN'!$J$1</f>
        <v>101.93275470126113</v>
      </c>
      <c r="K260" s="83">
        <f>'landesw Umlage § 2 PLAN'!M260*'Umlage Gesamt § 2_mtlAuft PLAN'!$K$1</f>
        <v>65.192632019034178</v>
      </c>
      <c r="M260" s="83">
        <f>'bezirksw Umlage § 2 PLAN'!F260*'Umlage Gesamt § 2_mtlAuft PLAN'!$M$1</f>
        <v>2179.8034963411742</v>
      </c>
      <c r="N260" s="83">
        <f>'bezirksw Umlage § 2 PLAN'!G260*'Umlage Gesamt § 2_mtlAuft PLAN'!$N$1</f>
        <v>118271.66485035449</v>
      </c>
      <c r="O260" s="83">
        <f>'bezirksw Umlage § 2 PLAN'!H260*'Umlage Gesamt § 2_mtlAuft PLAN'!$O$1</f>
        <v>7939.5659172228297</v>
      </c>
      <c r="P260" s="83">
        <f>'bezirksw Umlage § 2 PLAN'!I260*'Umlage Gesamt § 2_mtlAuft PLAN'!$P$1</f>
        <v>167667.99425023774</v>
      </c>
      <c r="Q260" s="83">
        <f>'bezirksw Umlage § 2 PLAN'!J260*'Umlage Gesamt § 2_mtlAuft PLAN'!$Q$1</f>
        <v>11884.012520520355</v>
      </c>
      <c r="R260" s="83">
        <f>'bezirksw Umlage § 2 PLAN'!K260*'Umlage Gesamt § 2_mtlAuft PLAN'!$R$1</f>
        <v>47117.325667963305</v>
      </c>
      <c r="S260" s="83">
        <f>'bezirksw Umlage § 2 PLAN'!L260*'Umlage Gesamt § 2_mtlAuft PLAN'!$S$1</f>
        <v>55.499033336775909</v>
      </c>
      <c r="T260" s="83">
        <f>'bezirksw Umlage § 2 PLAN'!M260*'Umlage Gesamt § 2_mtlAuft PLAN'!$T$1</f>
        <v>467.90648431086674</v>
      </c>
      <c r="V260" s="83">
        <f t="shared" ref="V260:V288" si="81">D260+M260</f>
        <v>2365.6554666089369</v>
      </c>
      <c r="W260" s="76">
        <f t="shared" ref="W260:W288" si="82">ROUND(V260/12,2)</f>
        <v>197.14</v>
      </c>
      <c r="X260" s="83">
        <f t="shared" si="74"/>
        <v>132554.72845979029</v>
      </c>
      <c r="Y260" s="76">
        <f t="shared" si="68"/>
        <v>11046.23</v>
      </c>
      <c r="Z260" s="83">
        <f t="shared" si="75"/>
        <v>8622.673782445645</v>
      </c>
      <c r="AA260" s="76">
        <f t="shared" si="69"/>
        <v>718.56</v>
      </c>
      <c r="AB260" s="83">
        <f t="shared" si="76"/>
        <v>188617.7280403444</v>
      </c>
      <c r="AC260" s="76">
        <f t="shared" si="70"/>
        <v>15718.14</v>
      </c>
      <c r="AD260" s="83">
        <f t="shared" si="77"/>
        <v>15446.040145092355</v>
      </c>
      <c r="AE260" s="76">
        <f t="shared" si="71"/>
        <v>1287.17</v>
      </c>
      <c r="AF260" s="83">
        <f t="shared" si="78"/>
        <v>53011.790833675303</v>
      </c>
      <c r="AG260" s="76">
        <f t="shared" si="72"/>
        <v>4417.6499999999996</v>
      </c>
      <c r="AH260" s="83">
        <f t="shared" si="79"/>
        <v>157.43178803803704</v>
      </c>
      <c r="AI260" s="76">
        <f t="shared" ref="AI260:AI288" si="83">ROUND(AH260/12,2)</f>
        <v>13.12</v>
      </c>
      <c r="AJ260" s="83">
        <f t="shared" si="80"/>
        <v>533.09911632990088</v>
      </c>
      <c r="AK260" s="76">
        <f t="shared" ref="AK260:AK288" si="84">ROUND(AJ260/12,2)</f>
        <v>44.42</v>
      </c>
      <c r="AM260" s="83">
        <f t="shared" si="73"/>
        <v>401309.14763232489</v>
      </c>
      <c r="AN260" s="83">
        <f t="shared" ref="AN260:AN288" si="85">ROUND(AM260/12,2)</f>
        <v>33442.43</v>
      </c>
    </row>
    <row r="261" spans="1:40" x14ac:dyDescent="0.25">
      <c r="A261" s="82">
        <v>62277</v>
      </c>
      <c r="B261" s="82" t="s">
        <v>265</v>
      </c>
      <c r="C261" s="82" t="s">
        <v>232</v>
      </c>
      <c r="D261" s="83">
        <f>'landesw Umlage § 2 PLAN'!F261*'Umlage Gesamt § 2_mtlAuft PLAN'!$D$1</f>
        <v>402.38398684424249</v>
      </c>
      <c r="E261" s="83">
        <f>'landesw Umlage § 2 PLAN'!G261*'Umlage Gesamt § 2_mtlAuft PLAN'!$E$1</f>
        <v>30923.944853715591</v>
      </c>
      <c r="F261" s="83">
        <f>'landesw Umlage § 2 PLAN'!H261*'Umlage Gesamt § 2_mtlAuft PLAN'!$F$1</f>
        <v>1478.981717853191</v>
      </c>
      <c r="G261" s="83">
        <f>'landesw Umlage § 2 PLAN'!I261*'Umlage Gesamt § 2_mtlAuft PLAN'!$G$1</f>
        <v>45357.804889792249</v>
      </c>
      <c r="H261" s="83">
        <f>'landesw Umlage § 2 PLAN'!J261*'Umlage Gesamt § 2_mtlAuft PLAN'!$H$1</f>
        <v>7712.0671616211666</v>
      </c>
      <c r="I261" s="83">
        <f>'landesw Umlage § 2 PLAN'!K261*'Umlage Gesamt § 2_mtlAuft PLAN'!$I$1</f>
        <v>12761.976051566837</v>
      </c>
      <c r="J261" s="83">
        <f>'landesw Umlage § 2 PLAN'!L261*'Umlage Gesamt § 2_mtlAuft PLAN'!$J$1</f>
        <v>220.69235084038354</v>
      </c>
      <c r="K261" s="83">
        <f>'landesw Umlage § 2 PLAN'!M261*'Umlage Gesamt § 2_mtlAuft PLAN'!$K$1</f>
        <v>141.14712449319009</v>
      </c>
      <c r="M261" s="83">
        <f>'bezirksw Umlage § 2 PLAN'!F261*'Umlage Gesamt § 2_mtlAuft PLAN'!$M$1</f>
        <v>4719.4442982287937</v>
      </c>
      <c r="N261" s="83">
        <f>'bezirksw Umlage § 2 PLAN'!G261*'Umlage Gesamt § 2_mtlAuft PLAN'!$N$1</f>
        <v>256067.36352929895</v>
      </c>
      <c r="O261" s="83">
        <f>'bezirksw Umlage § 2 PLAN'!H261*'Umlage Gesamt § 2_mtlAuft PLAN'!$O$1</f>
        <v>17189.7784187168</v>
      </c>
      <c r="P261" s="83">
        <f>'bezirksw Umlage § 2 PLAN'!I261*'Umlage Gesamt § 2_mtlAuft PLAN'!$P$1</f>
        <v>363014.26288559893</v>
      </c>
      <c r="Q261" s="83">
        <f>'bezirksw Umlage § 2 PLAN'!J261*'Umlage Gesamt § 2_mtlAuft PLAN'!$Q$1</f>
        <v>25729.812446025659</v>
      </c>
      <c r="R261" s="83">
        <f>'bezirksw Umlage § 2 PLAN'!K261*'Umlage Gesamt § 2_mtlAuft PLAN'!$R$1</f>
        <v>102012.67882389639</v>
      </c>
      <c r="S261" s="83">
        <f>'bezirksw Umlage § 2 PLAN'!L261*'Umlage Gesamt § 2_mtlAuft PLAN'!$S$1</f>
        <v>120.15972856181776</v>
      </c>
      <c r="T261" s="83">
        <f>'bezirksw Umlage § 2 PLAN'!M261*'Umlage Gesamt § 2_mtlAuft PLAN'!$T$1</f>
        <v>1013.0539716959756</v>
      </c>
      <c r="V261" s="83">
        <f t="shared" si="81"/>
        <v>5121.8282850730366</v>
      </c>
      <c r="W261" s="76">
        <f t="shared" si="82"/>
        <v>426.82</v>
      </c>
      <c r="X261" s="83">
        <f t="shared" si="74"/>
        <v>286991.30838301452</v>
      </c>
      <c r="Y261" s="76">
        <f t="shared" ref="Y261:Y288" si="86">ROUND(X261/12,2)</f>
        <v>23915.94</v>
      </c>
      <c r="Z261" s="83">
        <f t="shared" si="75"/>
        <v>18668.760136569992</v>
      </c>
      <c r="AA261" s="76">
        <f t="shared" ref="AA261:AA288" si="87">ROUND(Z261/12,2)</f>
        <v>1555.73</v>
      </c>
      <c r="AB261" s="83">
        <f t="shared" si="76"/>
        <v>408372.06777539116</v>
      </c>
      <c r="AC261" s="76">
        <f t="shared" ref="AC261:AC288" si="88">ROUND(AB261/12,2)</f>
        <v>34031.01</v>
      </c>
      <c r="AD261" s="83">
        <f t="shared" si="77"/>
        <v>33441.879607646828</v>
      </c>
      <c r="AE261" s="76">
        <f t="shared" ref="AE261:AE288" si="89">ROUND(AD261/12,2)</f>
        <v>2786.82</v>
      </c>
      <c r="AF261" s="83">
        <f t="shared" si="78"/>
        <v>114774.65487546322</v>
      </c>
      <c r="AG261" s="76">
        <f t="shared" ref="AG261:AG288" si="90">ROUND(AF261/12,2)</f>
        <v>9564.5499999999993</v>
      </c>
      <c r="AH261" s="83">
        <f t="shared" si="79"/>
        <v>340.8520794022013</v>
      </c>
      <c r="AI261" s="76">
        <f t="shared" si="83"/>
        <v>28.4</v>
      </c>
      <c r="AJ261" s="83">
        <f t="shared" si="80"/>
        <v>1154.2010961891658</v>
      </c>
      <c r="AK261" s="76">
        <f t="shared" si="84"/>
        <v>96.18</v>
      </c>
      <c r="AM261" s="83">
        <f t="shared" ref="AM261:AM288" si="91">SUM(V261+X261+Z261+AB261+AD261+AF261+AH261+AJ261)</f>
        <v>868865.55223875016</v>
      </c>
      <c r="AN261" s="83">
        <f t="shared" si="85"/>
        <v>72405.460000000006</v>
      </c>
    </row>
    <row r="262" spans="1:40" x14ac:dyDescent="0.25">
      <c r="A262" s="82">
        <v>62278</v>
      </c>
      <c r="B262" s="82" t="s">
        <v>266</v>
      </c>
      <c r="C262" s="82" t="s">
        <v>232</v>
      </c>
      <c r="D262" s="83">
        <f>'landesw Umlage § 2 PLAN'!F262*'Umlage Gesamt § 2_mtlAuft PLAN'!$D$1</f>
        <v>642.67454420220156</v>
      </c>
      <c r="E262" s="83">
        <f>'landesw Umlage § 2 PLAN'!G262*'Umlage Gesamt § 2_mtlAuft PLAN'!$E$1</f>
        <v>49390.713382162154</v>
      </c>
      <c r="F262" s="83">
        <f>'landesw Umlage § 2 PLAN'!H262*'Umlage Gesamt § 2_mtlAuft PLAN'!$F$1</f>
        <v>2362.1812310652813</v>
      </c>
      <c r="G262" s="83">
        <f>'landesw Umlage § 2 PLAN'!I262*'Umlage Gesamt § 2_mtlAuft PLAN'!$G$1</f>
        <v>72444.002586125091</v>
      </c>
      <c r="H262" s="83">
        <f>'landesw Umlage § 2 PLAN'!J262*'Umlage Gesamt § 2_mtlAuft PLAN'!$H$1</f>
        <v>12317.461454722818</v>
      </c>
      <c r="I262" s="83">
        <f>'landesw Umlage § 2 PLAN'!K262*'Umlage Gesamt § 2_mtlAuft PLAN'!$I$1</f>
        <v>20383.010781278768</v>
      </c>
      <c r="J262" s="83">
        <f>'landesw Umlage § 2 PLAN'!L262*'Umlage Gesamt § 2_mtlAuft PLAN'!$J$1</f>
        <v>352.48260522891451</v>
      </c>
      <c r="K262" s="83">
        <f>'landesw Umlage § 2 PLAN'!M262*'Umlage Gesamt § 2_mtlAuft PLAN'!$K$1</f>
        <v>225.43557115811777</v>
      </c>
      <c r="M262" s="83">
        <f>'bezirksw Umlage § 2 PLAN'!F262*'Umlage Gesamt § 2_mtlAuft PLAN'!$M$1</f>
        <v>7537.7420881957933</v>
      </c>
      <c r="N262" s="83">
        <f>'bezirksw Umlage § 2 PLAN'!G262*'Umlage Gesamt § 2_mtlAuft PLAN'!$N$1</f>
        <v>408982.41858951945</v>
      </c>
      <c r="O262" s="83">
        <f>'bezirksw Umlage § 2 PLAN'!H262*'Umlage Gesamt § 2_mtlAuft PLAN'!$O$1</f>
        <v>27454.951915027319</v>
      </c>
      <c r="P262" s="83">
        <f>'bezirksw Umlage § 2 PLAN'!I262*'Umlage Gesamt § 2_mtlAuft PLAN'!$P$1</f>
        <v>579794.50864481798</v>
      </c>
      <c r="Q262" s="83">
        <f>'bezirksw Umlage § 2 PLAN'!J262*'Umlage Gesamt § 2_mtlAuft PLAN'!$Q$1</f>
        <v>41094.814969757979</v>
      </c>
      <c r="R262" s="83">
        <f>'bezirksw Umlage § 2 PLAN'!K262*'Umlage Gesamt § 2_mtlAuft PLAN'!$R$1</f>
        <v>162931.31438993118</v>
      </c>
      <c r="S262" s="83">
        <f>'bezirksw Umlage § 2 PLAN'!L262*'Umlage Gesamt § 2_mtlAuft PLAN'!$S$1</f>
        <v>191.91518874934434</v>
      </c>
      <c r="T262" s="83">
        <f>'bezirksw Umlage § 2 PLAN'!M262*'Umlage Gesamt § 2_mtlAuft PLAN'!$T$1</f>
        <v>1618.0166726265861</v>
      </c>
      <c r="V262" s="83">
        <f t="shared" si="81"/>
        <v>8180.4166323979953</v>
      </c>
      <c r="W262" s="76">
        <f t="shared" si="82"/>
        <v>681.7</v>
      </c>
      <c r="X262" s="83">
        <f t="shared" si="74"/>
        <v>458373.13197168161</v>
      </c>
      <c r="Y262" s="76">
        <f t="shared" si="86"/>
        <v>38197.760000000002</v>
      </c>
      <c r="Z262" s="83">
        <f t="shared" si="75"/>
        <v>29817.133146092601</v>
      </c>
      <c r="AA262" s="76">
        <f t="shared" si="87"/>
        <v>2484.7600000000002</v>
      </c>
      <c r="AB262" s="83">
        <f t="shared" si="76"/>
        <v>652238.51123094303</v>
      </c>
      <c r="AC262" s="76">
        <f t="shared" si="88"/>
        <v>54353.21</v>
      </c>
      <c r="AD262" s="83">
        <f t="shared" si="77"/>
        <v>53412.276424480799</v>
      </c>
      <c r="AE262" s="76">
        <f t="shared" si="89"/>
        <v>4451.0200000000004</v>
      </c>
      <c r="AF262" s="83">
        <f t="shared" si="78"/>
        <v>183314.32517120996</v>
      </c>
      <c r="AG262" s="76">
        <f t="shared" si="90"/>
        <v>15276.19</v>
      </c>
      <c r="AH262" s="83">
        <f t="shared" si="79"/>
        <v>544.39779397825885</v>
      </c>
      <c r="AI262" s="76">
        <f t="shared" si="83"/>
        <v>45.37</v>
      </c>
      <c r="AJ262" s="83">
        <f t="shared" si="80"/>
        <v>1843.4522437847038</v>
      </c>
      <c r="AK262" s="76">
        <f t="shared" si="84"/>
        <v>153.62</v>
      </c>
      <c r="AM262" s="83">
        <f t="shared" si="91"/>
        <v>1387723.6446145687</v>
      </c>
      <c r="AN262" s="83">
        <f t="shared" si="85"/>
        <v>115643.64</v>
      </c>
    </row>
    <row r="263" spans="1:40" x14ac:dyDescent="0.25">
      <c r="A263" s="82">
        <v>62279</v>
      </c>
      <c r="B263" s="82" t="s">
        <v>267</v>
      </c>
      <c r="C263" s="82" t="s">
        <v>232</v>
      </c>
      <c r="D263" s="83">
        <f>'landesw Umlage § 2 PLAN'!F263*'Umlage Gesamt § 2_mtlAuft PLAN'!$D$1</f>
        <v>203.54472440916572</v>
      </c>
      <c r="E263" s="83">
        <f>'landesw Umlage § 2 PLAN'!G263*'Umlage Gesamt § 2_mtlAuft PLAN'!$E$1</f>
        <v>15642.784103459515</v>
      </c>
      <c r="F263" s="83">
        <f>'landesw Umlage § 2 PLAN'!H263*'Umlage Gesamt § 2_mtlAuft PLAN'!$F$1</f>
        <v>748.13843495007291</v>
      </c>
      <c r="G263" s="83">
        <f>'landesw Umlage § 2 PLAN'!I263*'Umlage Gesamt § 2_mtlAuft PLAN'!$G$1</f>
        <v>22944.108607560447</v>
      </c>
      <c r="H263" s="83">
        <f>'landesw Umlage § 2 PLAN'!J263*'Umlage Gesamt § 2_mtlAuft PLAN'!$H$1</f>
        <v>3901.1258806498854</v>
      </c>
      <c r="I263" s="83">
        <f>'landesw Umlage § 2 PLAN'!K263*'Umlage Gesamt § 2_mtlAuft PLAN'!$I$1</f>
        <v>6455.6070401928155</v>
      </c>
      <c r="J263" s="83">
        <f>'landesw Umlage § 2 PLAN'!L263*'Umlage Gesamt § 2_mtlAuft PLAN'!$J$1</f>
        <v>111.63655910692344</v>
      </c>
      <c r="K263" s="83">
        <f>'landesw Umlage § 2 PLAN'!M263*'Umlage Gesamt § 2_mtlAuft PLAN'!$K$1</f>
        <v>71.398846612734346</v>
      </c>
      <c r="M263" s="83">
        <f>'bezirksw Umlage § 2 PLAN'!F263*'Umlage Gesamt § 2_mtlAuft PLAN'!$M$1</f>
        <v>2387.316643937997</v>
      </c>
      <c r="N263" s="83">
        <f>'bezirksw Umlage § 2 PLAN'!G263*'Umlage Gesamt § 2_mtlAuft PLAN'!$N$1</f>
        <v>129530.90243108559</v>
      </c>
      <c r="O263" s="83">
        <f>'bezirksw Umlage § 2 PLAN'!H263*'Umlage Gesamt § 2_mtlAuft PLAN'!$O$1</f>
        <v>8695.3974941520464</v>
      </c>
      <c r="P263" s="83">
        <f>'bezirksw Umlage § 2 PLAN'!I263*'Umlage Gesamt § 2_mtlAuft PLAN'!$P$1</f>
        <v>183629.66845459328</v>
      </c>
      <c r="Q263" s="83">
        <f>'bezirksw Umlage § 2 PLAN'!J263*'Umlage Gesamt § 2_mtlAuft PLAN'!$Q$1</f>
        <v>13015.347913069545</v>
      </c>
      <c r="R263" s="83">
        <f>'bezirksw Umlage § 2 PLAN'!K263*'Umlage Gesamt § 2_mtlAuft PLAN'!$R$1</f>
        <v>51602.805470209365</v>
      </c>
      <c r="S263" s="83">
        <f>'bezirksw Umlage § 2 PLAN'!L263*'Umlage Gesamt § 2_mtlAuft PLAN'!$S$1</f>
        <v>60.782435769897262</v>
      </c>
      <c r="T263" s="83">
        <f>'bezirksw Umlage § 2 PLAN'!M263*'Umlage Gesamt § 2_mtlAuft PLAN'!$T$1</f>
        <v>512.45029181612574</v>
      </c>
      <c r="V263" s="83">
        <f t="shared" si="81"/>
        <v>2590.8613683471626</v>
      </c>
      <c r="W263" s="76">
        <f t="shared" si="82"/>
        <v>215.91</v>
      </c>
      <c r="X263" s="83">
        <f t="shared" si="74"/>
        <v>145173.68653454509</v>
      </c>
      <c r="Y263" s="76">
        <f t="shared" si="86"/>
        <v>12097.81</v>
      </c>
      <c r="Z263" s="83">
        <f t="shared" si="75"/>
        <v>9443.5359291021196</v>
      </c>
      <c r="AA263" s="76">
        <f t="shared" si="87"/>
        <v>786.96</v>
      </c>
      <c r="AB263" s="83">
        <f t="shared" si="76"/>
        <v>206573.77706215373</v>
      </c>
      <c r="AC263" s="76">
        <f t="shared" si="88"/>
        <v>17214.48</v>
      </c>
      <c r="AD263" s="83">
        <f t="shared" si="77"/>
        <v>16916.47379371943</v>
      </c>
      <c r="AE263" s="76">
        <f t="shared" si="89"/>
        <v>1409.71</v>
      </c>
      <c r="AF263" s="83">
        <f t="shared" si="78"/>
        <v>58058.41251040218</v>
      </c>
      <c r="AG263" s="76">
        <f t="shared" si="90"/>
        <v>4838.2</v>
      </c>
      <c r="AH263" s="83">
        <f t="shared" si="79"/>
        <v>172.4189948768207</v>
      </c>
      <c r="AI263" s="76">
        <f t="shared" si="83"/>
        <v>14.37</v>
      </c>
      <c r="AJ263" s="83">
        <f t="shared" si="80"/>
        <v>583.8491384288601</v>
      </c>
      <c r="AK263" s="76">
        <f t="shared" si="84"/>
        <v>48.65</v>
      </c>
      <c r="AM263" s="83">
        <f t="shared" si="91"/>
        <v>439513.01533157541</v>
      </c>
      <c r="AN263" s="83">
        <f t="shared" si="85"/>
        <v>36626.080000000002</v>
      </c>
    </row>
    <row r="264" spans="1:40" x14ac:dyDescent="0.25">
      <c r="A264" s="82">
        <v>62311</v>
      </c>
      <c r="B264" s="82" t="s">
        <v>268</v>
      </c>
      <c r="C264" s="82" t="s">
        <v>269</v>
      </c>
      <c r="D264" s="83">
        <f>'landesw Umlage § 2 PLAN'!F264*'Umlage Gesamt § 2_mtlAuft PLAN'!$D$1</f>
        <v>192.16984079823823</v>
      </c>
      <c r="E264" s="83">
        <f>'landesw Umlage § 2 PLAN'!G264*'Umlage Gesamt § 2_mtlAuft PLAN'!$E$1</f>
        <v>14768.603507306927</v>
      </c>
      <c r="F264" s="83">
        <f>'landesw Umlage § 2 PLAN'!H264*'Umlage Gesamt § 2_mtlAuft PLAN'!$F$1</f>
        <v>706.32950255390938</v>
      </c>
      <c r="G264" s="83">
        <f>'landesw Umlage § 2 PLAN'!I264*'Umlage Gesamt § 2_mtlAuft PLAN'!$G$1</f>
        <v>21661.901143205614</v>
      </c>
      <c r="H264" s="83">
        <f>'landesw Umlage § 2 PLAN'!J264*'Umlage Gesamt § 2_mtlAuft PLAN'!$H$1</f>
        <v>3683.1155491476693</v>
      </c>
      <c r="I264" s="83">
        <f>'landesw Umlage § 2 PLAN'!K264*'Umlage Gesamt § 2_mtlAuft PLAN'!$I$1</f>
        <v>6094.8422061582824</v>
      </c>
      <c r="J264" s="83">
        <f>'landesw Umlage § 2 PLAN'!L264*'Umlage Gesamt § 2_mtlAuft PLAN'!$J$1</f>
        <v>105.3978669951445</v>
      </c>
      <c r="K264" s="83">
        <f>'landesw Umlage § 2 PLAN'!M264*'Umlage Gesamt § 2_mtlAuft PLAN'!$K$1</f>
        <v>67.408796895003874</v>
      </c>
      <c r="M264" s="83">
        <f>'bezirksw Umlage § 2 PLAN'!F264*'Umlage Gesamt § 2_mtlAuft PLAN'!$M$1</f>
        <v>1175.7295818315201</v>
      </c>
      <c r="N264" s="83">
        <f>'bezirksw Umlage § 2 PLAN'!G264*'Umlage Gesamt § 2_mtlAuft PLAN'!$N$1</f>
        <v>150135.31795180117</v>
      </c>
      <c r="O264" s="83">
        <f>'bezirksw Umlage § 2 PLAN'!H264*'Umlage Gesamt § 2_mtlAuft PLAN'!$O$1</f>
        <v>6845.0024991435821</v>
      </c>
      <c r="P264" s="83">
        <f>'bezirksw Umlage § 2 PLAN'!I264*'Umlage Gesamt § 2_mtlAuft PLAN'!$P$1</f>
        <v>193332.95392138252</v>
      </c>
      <c r="Q264" s="83">
        <f>'bezirksw Umlage § 2 PLAN'!J264*'Umlage Gesamt § 2_mtlAuft PLAN'!$Q$1</f>
        <v>14068.988427363556</v>
      </c>
      <c r="R264" s="83">
        <f>'bezirksw Umlage § 2 PLAN'!K264*'Umlage Gesamt § 2_mtlAuft PLAN'!$R$1</f>
        <v>76059.814630259643</v>
      </c>
      <c r="S264" s="83">
        <f>'bezirksw Umlage § 2 PLAN'!L264*'Umlage Gesamt § 2_mtlAuft PLAN'!$S$1</f>
        <v>240.69230424677315</v>
      </c>
      <c r="T264" s="83">
        <f>'bezirksw Umlage § 2 PLAN'!M264*'Umlage Gesamt § 2_mtlAuft PLAN'!$T$1</f>
        <v>530.5695576222347</v>
      </c>
      <c r="V264" s="83">
        <f t="shared" si="81"/>
        <v>1367.8994226297584</v>
      </c>
      <c r="W264" s="76">
        <f t="shared" si="82"/>
        <v>113.99</v>
      </c>
      <c r="X264" s="83">
        <f t="shared" si="74"/>
        <v>164903.9214591081</v>
      </c>
      <c r="Y264" s="76">
        <f t="shared" si="86"/>
        <v>13741.99</v>
      </c>
      <c r="Z264" s="83">
        <f t="shared" si="75"/>
        <v>7551.3320016974913</v>
      </c>
      <c r="AA264" s="76">
        <f t="shared" si="87"/>
        <v>629.28</v>
      </c>
      <c r="AB264" s="83">
        <f t="shared" si="76"/>
        <v>214994.85506458813</v>
      </c>
      <c r="AC264" s="76">
        <f t="shared" si="88"/>
        <v>17916.240000000002</v>
      </c>
      <c r="AD264" s="83">
        <f t="shared" si="77"/>
        <v>17752.103976511225</v>
      </c>
      <c r="AE264" s="76">
        <f t="shared" si="89"/>
        <v>1479.34</v>
      </c>
      <c r="AF264" s="83">
        <f t="shared" si="78"/>
        <v>82154.656836417926</v>
      </c>
      <c r="AG264" s="76">
        <f t="shared" si="90"/>
        <v>6846.22</v>
      </c>
      <c r="AH264" s="83">
        <f t="shared" si="79"/>
        <v>346.09017124191763</v>
      </c>
      <c r="AI264" s="76">
        <f t="shared" si="83"/>
        <v>28.84</v>
      </c>
      <c r="AJ264" s="83">
        <f t="shared" si="80"/>
        <v>597.97835451723859</v>
      </c>
      <c r="AK264" s="76">
        <f t="shared" si="84"/>
        <v>49.83</v>
      </c>
      <c r="AM264" s="83">
        <f t="shared" si="91"/>
        <v>489668.83728671179</v>
      </c>
      <c r="AN264" s="83">
        <f t="shared" si="85"/>
        <v>40805.74</v>
      </c>
    </row>
    <row r="265" spans="1:40" x14ac:dyDescent="0.25">
      <c r="A265" s="82">
        <v>62314</v>
      </c>
      <c r="B265" s="82" t="s">
        <v>270</v>
      </c>
      <c r="C265" s="82" t="s">
        <v>269</v>
      </c>
      <c r="D265" s="83">
        <f>'landesw Umlage § 2 PLAN'!F265*'Umlage Gesamt § 2_mtlAuft PLAN'!$D$1</f>
        <v>169.96543667430379</v>
      </c>
      <c r="E265" s="83">
        <f>'landesw Umlage § 2 PLAN'!G265*'Umlage Gesamt § 2_mtlAuft PLAN'!$E$1</f>
        <v>13062.154465874381</v>
      </c>
      <c r="F265" s="83">
        <f>'landesw Umlage § 2 PLAN'!H265*'Umlage Gesamt § 2_mtlAuft PLAN'!$F$1</f>
        <v>624.71614608643404</v>
      </c>
      <c r="G265" s="83">
        <f>'landesw Umlage § 2 PLAN'!I265*'Umlage Gesamt § 2_mtlAuft PLAN'!$G$1</f>
        <v>19158.961009215218</v>
      </c>
      <c r="H265" s="83">
        <f>'landesw Umlage § 2 PLAN'!J265*'Umlage Gesamt § 2_mtlAuft PLAN'!$H$1</f>
        <v>3257.5472823024829</v>
      </c>
      <c r="I265" s="83">
        <f>'landesw Umlage § 2 PLAN'!K265*'Umlage Gesamt § 2_mtlAuft PLAN'!$I$1</f>
        <v>5390.6092273776103</v>
      </c>
      <c r="J265" s="83">
        <f>'landesw Umlage § 2 PLAN'!L265*'Umlage Gesamt § 2_mtlAuft PLAN'!$J$1</f>
        <v>93.219593740404221</v>
      </c>
      <c r="K265" s="83">
        <f>'landesw Umlage § 2 PLAN'!M265*'Umlage Gesamt § 2_mtlAuft PLAN'!$K$1</f>
        <v>59.619998394950137</v>
      </c>
      <c r="M265" s="83">
        <f>'bezirksw Umlage § 2 PLAN'!F265*'Umlage Gesamt § 2_mtlAuft PLAN'!$M$1</f>
        <v>1039.8790515557473</v>
      </c>
      <c r="N265" s="83">
        <f>'bezirksw Umlage § 2 PLAN'!G265*'Umlage Gesamt § 2_mtlAuft PLAN'!$N$1</f>
        <v>132787.82336456652</v>
      </c>
      <c r="O265" s="83">
        <f>'bezirksw Umlage § 2 PLAN'!H265*'Umlage Gesamt § 2_mtlAuft PLAN'!$O$1</f>
        <v>6054.0917033132364</v>
      </c>
      <c r="P265" s="83">
        <f>'bezirksw Umlage § 2 PLAN'!I265*'Umlage Gesamt § 2_mtlAuft PLAN'!$P$1</f>
        <v>170994.15704507407</v>
      </c>
      <c r="Q265" s="83">
        <f>'bezirksw Umlage § 2 PLAN'!J265*'Umlage Gesamt § 2_mtlAuft PLAN'!$Q$1</f>
        <v>12443.376919550927</v>
      </c>
      <c r="R265" s="83">
        <f>'bezirksw Umlage § 2 PLAN'!K265*'Umlage Gesamt § 2_mtlAuft PLAN'!$R$1</f>
        <v>67271.427989428805</v>
      </c>
      <c r="S265" s="83">
        <f>'bezirksw Umlage § 2 PLAN'!L265*'Umlage Gesamt § 2_mtlAuft PLAN'!$S$1</f>
        <v>212.88133676708665</v>
      </c>
      <c r="T265" s="83">
        <f>'bezirksw Umlage § 2 PLAN'!M265*'Umlage Gesamt § 2_mtlAuft PLAN'!$T$1</f>
        <v>469.26451191701267</v>
      </c>
      <c r="V265" s="83">
        <f t="shared" si="81"/>
        <v>1209.8444882300512</v>
      </c>
      <c r="W265" s="76">
        <f t="shared" si="82"/>
        <v>100.82</v>
      </c>
      <c r="X265" s="83">
        <f t="shared" si="74"/>
        <v>145849.97783044091</v>
      </c>
      <c r="Y265" s="76">
        <f t="shared" si="86"/>
        <v>12154.16</v>
      </c>
      <c r="Z265" s="83">
        <f t="shared" si="75"/>
        <v>6678.8078493996709</v>
      </c>
      <c r="AA265" s="76">
        <f t="shared" si="87"/>
        <v>556.57000000000005</v>
      </c>
      <c r="AB265" s="83">
        <f t="shared" si="76"/>
        <v>190153.11805428928</v>
      </c>
      <c r="AC265" s="76">
        <f t="shared" si="88"/>
        <v>15846.09</v>
      </c>
      <c r="AD265" s="83">
        <f t="shared" si="77"/>
        <v>15700.92420185341</v>
      </c>
      <c r="AE265" s="76">
        <f t="shared" si="89"/>
        <v>1308.4100000000001</v>
      </c>
      <c r="AF265" s="83">
        <f t="shared" si="78"/>
        <v>72662.03721680642</v>
      </c>
      <c r="AG265" s="76">
        <f t="shared" si="90"/>
        <v>6055.17</v>
      </c>
      <c r="AH265" s="83">
        <f t="shared" si="79"/>
        <v>306.10093050749089</v>
      </c>
      <c r="AI265" s="76">
        <f t="shared" si="83"/>
        <v>25.51</v>
      </c>
      <c r="AJ265" s="83">
        <f t="shared" si="80"/>
        <v>528.8845103119628</v>
      </c>
      <c r="AK265" s="76">
        <f t="shared" si="84"/>
        <v>44.07</v>
      </c>
      <c r="AM265" s="83">
        <f t="shared" si="91"/>
        <v>433089.69508183916</v>
      </c>
      <c r="AN265" s="83">
        <f t="shared" si="85"/>
        <v>36090.81</v>
      </c>
    </row>
    <row r="266" spans="1:40" x14ac:dyDescent="0.25">
      <c r="A266" s="82">
        <v>62326</v>
      </c>
      <c r="B266" s="82" t="s">
        <v>271</v>
      </c>
      <c r="C266" s="82" t="s">
        <v>269</v>
      </c>
      <c r="D266" s="83">
        <f>'landesw Umlage § 2 PLAN'!F266*'Umlage Gesamt § 2_mtlAuft PLAN'!$D$1</f>
        <v>249.51081649066612</v>
      </c>
      <c r="E266" s="83">
        <f>'landesw Umlage § 2 PLAN'!G266*'Umlage Gesamt § 2_mtlAuft PLAN'!$E$1</f>
        <v>19175.362295293369</v>
      </c>
      <c r="F266" s="83">
        <f>'landesw Umlage § 2 PLAN'!H266*'Umlage Gesamt § 2_mtlAuft PLAN'!$F$1</f>
        <v>917.08901959650098</v>
      </c>
      <c r="G266" s="83">
        <f>'landesw Umlage § 2 PLAN'!I266*'Umlage Gesamt § 2_mtlAuft PLAN'!$G$1</f>
        <v>28125.530096348382</v>
      </c>
      <c r="H266" s="83">
        <f>'landesw Umlage § 2 PLAN'!J266*'Umlage Gesamt § 2_mtlAuft PLAN'!$H$1</f>
        <v>4782.1092221341323</v>
      </c>
      <c r="I266" s="83">
        <f>'landesw Umlage § 2 PLAN'!K266*'Umlage Gesamt § 2_mtlAuft PLAN'!$I$1</f>
        <v>7913.4636783976957</v>
      </c>
      <c r="J266" s="83">
        <f>'landesw Umlage § 2 PLAN'!L266*'Umlage Gesamt § 2_mtlAuft PLAN'!$J$1</f>
        <v>136.84721671775577</v>
      </c>
      <c r="K266" s="83">
        <f>'landesw Umlage § 2 PLAN'!M266*'Umlage Gesamt § 2_mtlAuft PLAN'!$K$1</f>
        <v>87.52270326114612</v>
      </c>
      <c r="M266" s="83">
        <f>'bezirksw Umlage § 2 PLAN'!F266*'Umlage Gesamt § 2_mtlAuft PLAN'!$M$1</f>
        <v>1526.5519642232098</v>
      </c>
      <c r="N266" s="83">
        <f>'bezirksw Umlage § 2 PLAN'!G266*'Umlage Gesamt § 2_mtlAuft PLAN'!$N$1</f>
        <v>194933.73991796069</v>
      </c>
      <c r="O266" s="83">
        <f>'bezirksw Umlage § 2 PLAN'!H266*'Umlage Gesamt § 2_mtlAuft PLAN'!$O$1</f>
        <v>8887.4620249860927</v>
      </c>
      <c r="P266" s="83">
        <f>'bezirksw Umlage § 2 PLAN'!I266*'Umlage Gesamt § 2_mtlAuft PLAN'!$P$1</f>
        <v>251020.98740937671</v>
      </c>
      <c r="Q266" s="83">
        <f>'bezirksw Umlage § 2 PLAN'!J266*'Umlage Gesamt § 2_mtlAuft PLAN'!$Q$1</f>
        <v>18266.991194496513</v>
      </c>
      <c r="R266" s="83">
        <f>'bezirksw Umlage § 2 PLAN'!K266*'Umlage Gesamt § 2_mtlAuft PLAN'!$R$1</f>
        <v>98755.07192853326</v>
      </c>
      <c r="S266" s="83">
        <f>'bezirksw Umlage § 2 PLAN'!L266*'Umlage Gesamt § 2_mtlAuft PLAN'!$S$1</f>
        <v>312.51175057528991</v>
      </c>
      <c r="T266" s="83">
        <f>'bezirksw Umlage § 2 PLAN'!M266*'Umlage Gesamt § 2_mtlAuft PLAN'!$T$1</f>
        <v>688.88459800726946</v>
      </c>
      <c r="V266" s="83">
        <f t="shared" si="81"/>
        <v>1776.0627807138758</v>
      </c>
      <c r="W266" s="76">
        <f t="shared" si="82"/>
        <v>148.01</v>
      </c>
      <c r="X266" s="83">
        <f t="shared" si="74"/>
        <v>214109.10221325405</v>
      </c>
      <c r="Y266" s="76">
        <f t="shared" si="86"/>
        <v>17842.43</v>
      </c>
      <c r="Z266" s="83">
        <f t="shared" si="75"/>
        <v>9804.551044582593</v>
      </c>
      <c r="AA266" s="76">
        <f t="shared" si="87"/>
        <v>817.05</v>
      </c>
      <c r="AB266" s="83">
        <f t="shared" si="76"/>
        <v>279146.51750572509</v>
      </c>
      <c r="AC266" s="76">
        <f t="shared" si="88"/>
        <v>23262.21</v>
      </c>
      <c r="AD266" s="83">
        <f t="shared" si="77"/>
        <v>23049.100416630645</v>
      </c>
      <c r="AE266" s="76">
        <f t="shared" si="89"/>
        <v>1920.76</v>
      </c>
      <c r="AF266" s="83">
        <f t="shared" si="78"/>
        <v>106668.53560693095</v>
      </c>
      <c r="AG266" s="76">
        <f t="shared" si="90"/>
        <v>8889.0400000000009</v>
      </c>
      <c r="AH266" s="83">
        <f t="shared" si="79"/>
        <v>449.35896729304568</v>
      </c>
      <c r="AI266" s="76">
        <f t="shared" si="83"/>
        <v>37.450000000000003</v>
      </c>
      <c r="AJ266" s="83">
        <f t="shared" si="80"/>
        <v>776.40730126841561</v>
      </c>
      <c r="AK266" s="76">
        <f t="shared" si="84"/>
        <v>64.7</v>
      </c>
      <c r="AM266" s="83">
        <f t="shared" si="91"/>
        <v>635779.63583639869</v>
      </c>
      <c r="AN266" s="83">
        <f t="shared" si="85"/>
        <v>52981.64</v>
      </c>
    </row>
    <row r="267" spans="1:40" x14ac:dyDescent="0.25">
      <c r="A267" s="82">
        <v>62330</v>
      </c>
      <c r="B267" s="82" t="s">
        <v>272</v>
      </c>
      <c r="C267" s="82" t="s">
        <v>269</v>
      </c>
      <c r="D267" s="83">
        <f>'landesw Umlage § 2 PLAN'!F267*'Umlage Gesamt § 2_mtlAuft PLAN'!$D$1</f>
        <v>225.06976688187038</v>
      </c>
      <c r="E267" s="83">
        <f>'landesw Umlage § 2 PLAN'!G267*'Umlage Gesamt § 2_mtlAuft PLAN'!$E$1</f>
        <v>17297.022960279293</v>
      </c>
      <c r="F267" s="83">
        <f>'landesw Umlage § 2 PLAN'!H267*'Umlage Gesamt § 2_mtlAuft PLAN'!$F$1</f>
        <v>827.25476495817179</v>
      </c>
      <c r="G267" s="83">
        <f>'landesw Umlage § 2 PLAN'!I267*'Umlage Gesamt § 2_mtlAuft PLAN'!$G$1</f>
        <v>25370.46926961968</v>
      </c>
      <c r="H267" s="83">
        <f>'landesw Umlage § 2 PLAN'!J267*'Umlage Gesamt § 2_mtlAuft PLAN'!$H$1</f>
        <v>4313.6735431653515</v>
      </c>
      <c r="I267" s="83">
        <f>'landesw Umlage § 2 PLAN'!K267*'Umlage Gesamt § 2_mtlAuft PLAN'!$I$1</f>
        <v>7138.293443048974</v>
      </c>
      <c r="J267" s="83">
        <f>'landesw Umlage § 2 PLAN'!L267*'Umlage Gesamt § 2_mtlAuft PLAN'!$J$1</f>
        <v>123.44222827009298</v>
      </c>
      <c r="K267" s="83">
        <f>'landesw Umlage § 2 PLAN'!M267*'Umlage Gesamt § 2_mtlAuft PLAN'!$K$1</f>
        <v>78.949340541291434</v>
      </c>
      <c r="M267" s="83">
        <f>'bezirksw Umlage § 2 PLAN'!F267*'Umlage Gesamt § 2_mtlAuft PLAN'!$M$1</f>
        <v>1377.0172353775774</v>
      </c>
      <c r="N267" s="83">
        <f>'bezirksw Umlage § 2 PLAN'!G267*'Umlage Gesamt § 2_mtlAuft PLAN'!$N$1</f>
        <v>175838.83543737198</v>
      </c>
      <c r="O267" s="83">
        <f>'bezirksw Umlage § 2 PLAN'!H267*'Umlage Gesamt § 2_mtlAuft PLAN'!$O$1</f>
        <v>8016.8829322472457</v>
      </c>
      <c r="P267" s="83">
        <f>'bezirksw Umlage § 2 PLAN'!I267*'Umlage Gesamt § 2_mtlAuft PLAN'!$P$1</f>
        <v>226432.00769133319</v>
      </c>
      <c r="Q267" s="83">
        <f>'bezirksw Umlage § 2 PLAN'!J267*'Umlage Gesamt § 2_mtlAuft PLAN'!$Q$1</f>
        <v>16477.63214278251</v>
      </c>
      <c r="R267" s="83">
        <f>'bezirksw Umlage § 2 PLAN'!K267*'Umlage Gesamt § 2_mtlAuft PLAN'!$R$1</f>
        <v>89081.432740968143</v>
      </c>
      <c r="S267" s="83">
        <f>'bezirksw Umlage § 2 PLAN'!L267*'Umlage Gesamt § 2_mtlAuft PLAN'!$S$1</f>
        <v>281.89938952990013</v>
      </c>
      <c r="T267" s="83">
        <f>'bezirksw Umlage § 2 PLAN'!M267*'Umlage Gesamt § 2_mtlAuft PLAN'!$T$1</f>
        <v>621.40430648547556</v>
      </c>
      <c r="V267" s="83">
        <f t="shared" si="81"/>
        <v>1602.0870022594479</v>
      </c>
      <c r="W267" s="76">
        <f t="shared" si="82"/>
        <v>133.51</v>
      </c>
      <c r="X267" s="83">
        <f t="shared" si="74"/>
        <v>193135.85839765126</v>
      </c>
      <c r="Y267" s="76">
        <f t="shared" si="86"/>
        <v>16094.65</v>
      </c>
      <c r="Z267" s="83">
        <f t="shared" si="75"/>
        <v>8844.1376972054168</v>
      </c>
      <c r="AA267" s="76">
        <f t="shared" si="87"/>
        <v>737.01</v>
      </c>
      <c r="AB267" s="83">
        <f t="shared" si="76"/>
        <v>251802.47696095286</v>
      </c>
      <c r="AC267" s="76">
        <f t="shared" si="88"/>
        <v>20983.54</v>
      </c>
      <c r="AD267" s="83">
        <f t="shared" si="77"/>
        <v>20791.30568594786</v>
      </c>
      <c r="AE267" s="76">
        <f t="shared" si="89"/>
        <v>1732.61</v>
      </c>
      <c r="AF267" s="83">
        <f t="shared" si="78"/>
        <v>96219.726184017112</v>
      </c>
      <c r="AG267" s="76">
        <f t="shared" si="90"/>
        <v>8018.31</v>
      </c>
      <c r="AH267" s="83">
        <f t="shared" si="79"/>
        <v>405.34161779999312</v>
      </c>
      <c r="AI267" s="76">
        <f t="shared" si="83"/>
        <v>33.78</v>
      </c>
      <c r="AJ267" s="83">
        <f t="shared" si="80"/>
        <v>700.35364702676702</v>
      </c>
      <c r="AK267" s="76">
        <f t="shared" si="84"/>
        <v>58.36</v>
      </c>
      <c r="AM267" s="83">
        <f t="shared" si="91"/>
        <v>573501.28719286073</v>
      </c>
      <c r="AN267" s="83">
        <f t="shared" si="85"/>
        <v>47791.77</v>
      </c>
    </row>
    <row r="268" spans="1:40" x14ac:dyDescent="0.25">
      <c r="A268" s="82">
        <v>62332</v>
      </c>
      <c r="B268" s="82" t="s">
        <v>273</v>
      </c>
      <c r="C268" s="82" t="s">
        <v>269</v>
      </c>
      <c r="D268" s="83">
        <f>'landesw Umlage § 2 PLAN'!F268*'Umlage Gesamt § 2_mtlAuft PLAN'!$D$1</f>
        <v>216.70470958499132</v>
      </c>
      <c r="E268" s="83">
        <f>'landesw Umlage § 2 PLAN'!G268*'Umlage Gesamt § 2_mtlAuft PLAN'!$E$1</f>
        <v>16654.153017626752</v>
      </c>
      <c r="F268" s="83">
        <f>'landesw Umlage § 2 PLAN'!H268*'Umlage Gesamt § 2_mtlAuft PLAN'!$F$1</f>
        <v>796.50859409807856</v>
      </c>
      <c r="G268" s="83">
        <f>'landesw Umlage § 2 PLAN'!I268*'Umlage Gesamt § 2_mtlAuft PLAN'!$G$1</f>
        <v>24427.537519925965</v>
      </c>
      <c r="H268" s="83">
        <f>'landesw Umlage § 2 PLAN'!J268*'Umlage Gesamt § 2_mtlAuft PLAN'!$H$1</f>
        <v>4153.3493608083827</v>
      </c>
      <c r="I268" s="83">
        <f>'landesw Umlage § 2 PLAN'!K268*'Umlage Gesamt § 2_mtlAuft PLAN'!$I$1</f>
        <v>6872.9880025169223</v>
      </c>
      <c r="J268" s="83">
        <f>'landesw Umlage § 2 PLAN'!L268*'Umlage Gesamt § 2_mtlAuft PLAN'!$J$1</f>
        <v>118.85431170253497</v>
      </c>
      <c r="K268" s="83">
        <f>'landesw Umlage § 2 PLAN'!M268*'Umlage Gesamt § 2_mtlAuft PLAN'!$K$1</f>
        <v>76.01506924253745</v>
      </c>
      <c r="M268" s="83">
        <f>'bezirksw Umlage § 2 PLAN'!F268*'Umlage Gesamt § 2_mtlAuft PLAN'!$M$1</f>
        <v>1325.8383132490926</v>
      </c>
      <c r="N268" s="83">
        <f>'bezirksw Umlage § 2 PLAN'!G268*'Umlage Gesamt § 2_mtlAuft PLAN'!$N$1</f>
        <v>169303.51994907664</v>
      </c>
      <c r="O268" s="83">
        <f>'bezirksw Umlage § 2 PLAN'!H268*'Umlage Gesamt § 2_mtlAuft PLAN'!$O$1</f>
        <v>7718.9233884146961</v>
      </c>
      <c r="P268" s="83">
        <f>'bezirksw Umlage § 2 PLAN'!I268*'Umlage Gesamt § 2_mtlAuft PLAN'!$P$1</f>
        <v>218016.32066047797</v>
      </c>
      <c r="Q268" s="83">
        <f>'bezirksw Umlage § 2 PLAN'!J268*'Umlage Gesamt § 2_mtlAuft PLAN'!$Q$1</f>
        <v>15865.216095523634</v>
      </c>
      <c r="R268" s="83">
        <f>'bezirksw Umlage § 2 PLAN'!K268*'Umlage Gesamt § 2_mtlAuft PLAN'!$R$1</f>
        <v>85770.586956170286</v>
      </c>
      <c r="S268" s="83">
        <f>'bezirksw Umlage § 2 PLAN'!L268*'Umlage Gesamt § 2_mtlAuft PLAN'!$S$1</f>
        <v>271.42217360684589</v>
      </c>
      <c r="T268" s="83">
        <f>'bezirksw Umlage § 2 PLAN'!M268*'Umlage Gesamt § 2_mtlAuft PLAN'!$T$1</f>
        <v>598.30887834204714</v>
      </c>
      <c r="V268" s="83">
        <f t="shared" si="81"/>
        <v>1542.543022834084</v>
      </c>
      <c r="W268" s="76">
        <f t="shared" si="82"/>
        <v>128.55000000000001</v>
      </c>
      <c r="X268" s="83">
        <f t="shared" si="74"/>
        <v>185957.67296670339</v>
      </c>
      <c r="Y268" s="76">
        <f t="shared" si="86"/>
        <v>15496.47</v>
      </c>
      <c r="Z268" s="83">
        <f t="shared" si="75"/>
        <v>8515.431982512775</v>
      </c>
      <c r="AA268" s="76">
        <f t="shared" si="87"/>
        <v>709.62</v>
      </c>
      <c r="AB268" s="83">
        <f t="shared" si="76"/>
        <v>242443.85818040394</v>
      </c>
      <c r="AC268" s="76">
        <f t="shared" si="88"/>
        <v>20203.650000000001</v>
      </c>
      <c r="AD268" s="83">
        <f t="shared" si="77"/>
        <v>20018.565456332017</v>
      </c>
      <c r="AE268" s="76">
        <f t="shared" si="89"/>
        <v>1668.21</v>
      </c>
      <c r="AF268" s="83">
        <f t="shared" si="78"/>
        <v>92643.574958687212</v>
      </c>
      <c r="AG268" s="76">
        <f t="shared" si="90"/>
        <v>7720.3</v>
      </c>
      <c r="AH268" s="83">
        <f t="shared" si="79"/>
        <v>390.27648530938086</v>
      </c>
      <c r="AI268" s="76">
        <f t="shared" si="83"/>
        <v>32.520000000000003</v>
      </c>
      <c r="AJ268" s="83">
        <f t="shared" si="80"/>
        <v>674.32394758458463</v>
      </c>
      <c r="AK268" s="76">
        <f t="shared" si="84"/>
        <v>56.19</v>
      </c>
      <c r="AM268" s="83">
        <f t="shared" si="91"/>
        <v>552186.24700036738</v>
      </c>
      <c r="AN268" s="83">
        <f t="shared" si="85"/>
        <v>46015.519999999997</v>
      </c>
    </row>
    <row r="269" spans="1:40" x14ac:dyDescent="0.25">
      <c r="A269" s="82">
        <v>62335</v>
      </c>
      <c r="B269" s="82" t="s">
        <v>274</v>
      </c>
      <c r="C269" s="82" t="s">
        <v>269</v>
      </c>
      <c r="D269" s="83">
        <f>'landesw Umlage § 2 PLAN'!F269*'Umlage Gesamt § 2_mtlAuft PLAN'!$D$1</f>
        <v>180.3274551830369</v>
      </c>
      <c r="E269" s="83">
        <f>'landesw Umlage § 2 PLAN'!G269*'Umlage Gesamt § 2_mtlAuft PLAN'!$E$1</f>
        <v>13858.494527640503</v>
      </c>
      <c r="F269" s="83">
        <f>'landesw Umlage § 2 PLAN'!H269*'Umlage Gesamt § 2_mtlAuft PLAN'!$F$1</f>
        <v>662.80224403149191</v>
      </c>
      <c r="G269" s="83">
        <f>'landesw Umlage § 2 PLAN'!I269*'Umlage Gesamt § 2_mtlAuft PLAN'!$G$1</f>
        <v>20326.995595953042</v>
      </c>
      <c r="H269" s="83">
        <f>'landesw Umlage § 2 PLAN'!J269*'Umlage Gesamt § 2_mtlAuft PLAN'!$H$1</f>
        <v>3456.1451024991511</v>
      </c>
      <c r="I269" s="83">
        <f>'landesw Umlage § 2 PLAN'!K269*'Umlage Gesamt § 2_mtlAuft PLAN'!$I$1</f>
        <v>5719.2501186105228</v>
      </c>
      <c r="J269" s="83">
        <f>'landesw Umlage § 2 PLAN'!L269*'Umlage Gesamt § 2_mtlAuft PLAN'!$J$1</f>
        <v>98.902767770460912</v>
      </c>
      <c r="K269" s="83">
        <f>'landesw Umlage § 2 PLAN'!M269*'Umlage Gesamt § 2_mtlAuft PLAN'!$K$1</f>
        <v>63.254758137561446</v>
      </c>
      <c r="M269" s="83">
        <f>'bezirksw Umlage § 2 PLAN'!F269*'Umlage Gesamt § 2_mtlAuft PLAN'!$M$1</f>
        <v>1103.2757408468326</v>
      </c>
      <c r="N269" s="83">
        <f>'bezirksw Umlage § 2 PLAN'!G269*'Umlage Gesamt § 2_mtlAuft PLAN'!$N$1</f>
        <v>140883.29212786976</v>
      </c>
      <c r="O269" s="83">
        <f>'bezirksw Umlage § 2 PLAN'!H269*'Umlage Gesamt § 2_mtlAuft PLAN'!$O$1</f>
        <v>6423.182099047699</v>
      </c>
      <c r="P269" s="83">
        <f>'bezirksw Umlage § 2 PLAN'!I269*'Umlage Gesamt § 2_mtlAuft PLAN'!$P$1</f>
        <v>181418.89194915679</v>
      </c>
      <c r="Q269" s="83">
        <f>'bezirksw Umlage § 2 PLAN'!J269*'Umlage Gesamt § 2_mtlAuft PLAN'!$Q$1</f>
        <v>13201.99293275017</v>
      </c>
      <c r="R269" s="83">
        <f>'bezirksw Umlage § 2 PLAN'!K269*'Umlage Gesamt § 2_mtlAuft PLAN'!$R$1</f>
        <v>71372.660543381076</v>
      </c>
      <c r="S269" s="83">
        <f>'bezirksw Umlage § 2 PLAN'!L269*'Umlage Gesamt § 2_mtlAuft PLAN'!$S$1</f>
        <v>225.85974222943614</v>
      </c>
      <c r="T269" s="83">
        <f>'bezirksw Umlage § 2 PLAN'!M269*'Umlage Gesamt § 2_mtlAuft PLAN'!$T$1</f>
        <v>497.87343178401795</v>
      </c>
      <c r="V269" s="83">
        <f t="shared" si="81"/>
        <v>1283.6031960298694</v>
      </c>
      <c r="W269" s="76">
        <f t="shared" si="82"/>
        <v>106.97</v>
      </c>
      <c r="X269" s="83">
        <f t="shared" si="74"/>
        <v>154741.78665551025</v>
      </c>
      <c r="Y269" s="76">
        <f t="shared" si="86"/>
        <v>12895.15</v>
      </c>
      <c r="Z269" s="83">
        <f t="shared" si="75"/>
        <v>7085.9843430791907</v>
      </c>
      <c r="AA269" s="76">
        <f t="shared" si="87"/>
        <v>590.5</v>
      </c>
      <c r="AB269" s="83">
        <f t="shared" si="76"/>
        <v>201745.88754510984</v>
      </c>
      <c r="AC269" s="76">
        <f t="shared" si="88"/>
        <v>16812.16</v>
      </c>
      <c r="AD269" s="83">
        <f t="shared" si="77"/>
        <v>16658.138035249322</v>
      </c>
      <c r="AE269" s="76">
        <f t="shared" si="89"/>
        <v>1388.18</v>
      </c>
      <c r="AF269" s="83">
        <f t="shared" si="78"/>
        <v>77091.910661991598</v>
      </c>
      <c r="AG269" s="76">
        <f t="shared" si="90"/>
        <v>6424.33</v>
      </c>
      <c r="AH269" s="83">
        <f t="shared" si="79"/>
        <v>324.76250999989702</v>
      </c>
      <c r="AI269" s="76">
        <f t="shared" si="83"/>
        <v>27.06</v>
      </c>
      <c r="AJ269" s="83">
        <f t="shared" si="80"/>
        <v>561.12818992157941</v>
      </c>
      <c r="AK269" s="76">
        <f t="shared" si="84"/>
        <v>46.76</v>
      </c>
      <c r="AM269" s="83">
        <f t="shared" si="91"/>
        <v>459493.20113689156</v>
      </c>
      <c r="AN269" s="83">
        <f t="shared" si="85"/>
        <v>38291.1</v>
      </c>
    </row>
    <row r="270" spans="1:40" x14ac:dyDescent="0.25">
      <c r="A270" s="82">
        <v>62343</v>
      </c>
      <c r="B270" s="82" t="s">
        <v>275</v>
      </c>
      <c r="C270" s="82" t="s">
        <v>269</v>
      </c>
      <c r="D270" s="83">
        <f>'landesw Umlage § 2 PLAN'!F270*'Umlage Gesamt § 2_mtlAuft PLAN'!$D$1</f>
        <v>220.74507048272415</v>
      </c>
      <c r="E270" s="83">
        <f>'landesw Umlage § 2 PLAN'!G270*'Umlage Gesamt § 2_mtlAuft PLAN'!$E$1</f>
        <v>16964.662137461492</v>
      </c>
      <c r="F270" s="83">
        <f>'landesw Umlage § 2 PLAN'!H270*'Umlage Gesamt § 2_mtlAuft PLAN'!$F$1</f>
        <v>811.35913511523108</v>
      </c>
      <c r="G270" s="83">
        <f>'landesw Umlage § 2 PLAN'!I270*'Umlage Gesamt § 2_mtlAuft PLAN'!$G$1</f>
        <v>24882.977863665714</v>
      </c>
      <c r="H270" s="83">
        <f>'landesw Umlage § 2 PLAN'!J270*'Umlage Gesamt § 2_mtlAuft PLAN'!$H$1</f>
        <v>4230.7866734730269</v>
      </c>
      <c r="I270" s="83">
        <f>'landesw Umlage § 2 PLAN'!K270*'Umlage Gesamt § 2_mtlAuft PLAN'!$I$1</f>
        <v>7001.1317425820871</v>
      </c>
      <c r="J270" s="83">
        <f>'landesw Umlage § 2 PLAN'!L270*'Umlage Gesamt § 2_mtlAuft PLAN'!$J$1</f>
        <v>121.07029636871748</v>
      </c>
      <c r="K270" s="83">
        <f>'landesw Umlage § 2 PLAN'!M270*'Umlage Gesamt § 2_mtlAuft PLAN'!$K$1</f>
        <v>77.432335687711543</v>
      </c>
      <c r="M270" s="83">
        <f>'bezirksw Umlage § 2 PLAN'!F270*'Umlage Gesamt § 2_mtlAuft PLAN'!$M$1</f>
        <v>1350.5579664944078</v>
      </c>
      <c r="N270" s="83">
        <f>'bezirksw Umlage § 2 PLAN'!G270*'Umlage Gesamt § 2_mtlAuft PLAN'!$N$1</f>
        <v>172460.10719243094</v>
      </c>
      <c r="O270" s="83">
        <f>'bezirksw Umlage § 2 PLAN'!H270*'Umlage Gesamt § 2_mtlAuft PLAN'!$O$1</f>
        <v>7862.8392095838462</v>
      </c>
      <c r="P270" s="83">
        <f>'bezirksw Umlage § 2 PLAN'!I270*'Umlage Gesamt § 2_mtlAuft PLAN'!$P$1</f>
        <v>222081.13595106907</v>
      </c>
      <c r="Q270" s="83">
        <f>'bezirksw Umlage § 2 PLAN'!J270*'Umlage Gesamt § 2_mtlAuft PLAN'!$Q$1</f>
        <v>16161.01584472703</v>
      </c>
      <c r="R270" s="83">
        <f>'bezirksw Umlage § 2 PLAN'!K270*'Umlage Gesamt § 2_mtlAuft PLAN'!$R$1</f>
        <v>87369.740598825141</v>
      </c>
      <c r="S270" s="83">
        <f>'bezirksw Umlage § 2 PLAN'!L270*'Umlage Gesamt § 2_mtlAuft PLAN'!$S$1</f>
        <v>276.48271677233095</v>
      </c>
      <c r="T270" s="83">
        <f>'bezirksw Umlage § 2 PLAN'!M270*'Umlage Gesamt § 2_mtlAuft PLAN'!$T$1</f>
        <v>609.46407566770336</v>
      </c>
      <c r="V270" s="83">
        <f t="shared" si="81"/>
        <v>1571.3030369771318</v>
      </c>
      <c r="W270" s="76">
        <f t="shared" si="82"/>
        <v>130.94</v>
      </c>
      <c r="X270" s="83">
        <f t="shared" si="74"/>
        <v>189424.76932989241</v>
      </c>
      <c r="Y270" s="76">
        <f t="shared" si="86"/>
        <v>15785.4</v>
      </c>
      <c r="Z270" s="83">
        <f t="shared" si="75"/>
        <v>8674.198344699078</v>
      </c>
      <c r="AA270" s="76">
        <f t="shared" si="87"/>
        <v>722.85</v>
      </c>
      <c r="AB270" s="83">
        <f t="shared" si="76"/>
        <v>246964.1138147348</v>
      </c>
      <c r="AC270" s="76">
        <f t="shared" si="88"/>
        <v>20580.34</v>
      </c>
      <c r="AD270" s="83">
        <f t="shared" si="77"/>
        <v>20391.802518200057</v>
      </c>
      <c r="AE270" s="76">
        <f t="shared" si="89"/>
        <v>1699.32</v>
      </c>
      <c r="AF270" s="83">
        <f t="shared" si="78"/>
        <v>94370.87234140723</v>
      </c>
      <c r="AG270" s="76">
        <f t="shared" si="90"/>
        <v>7864.24</v>
      </c>
      <c r="AH270" s="83">
        <f t="shared" si="79"/>
        <v>397.55301314104844</v>
      </c>
      <c r="AI270" s="76">
        <f t="shared" si="83"/>
        <v>33.130000000000003</v>
      </c>
      <c r="AJ270" s="83">
        <f t="shared" si="80"/>
        <v>686.8964113554149</v>
      </c>
      <c r="AK270" s="76">
        <f t="shared" si="84"/>
        <v>57.24</v>
      </c>
      <c r="AM270" s="83">
        <f t="shared" si="91"/>
        <v>562481.50881040713</v>
      </c>
      <c r="AN270" s="83">
        <f t="shared" si="85"/>
        <v>46873.46</v>
      </c>
    </row>
    <row r="271" spans="1:40" x14ac:dyDescent="0.25">
      <c r="A271" s="82">
        <v>62368</v>
      </c>
      <c r="B271" s="82" t="s">
        <v>276</v>
      </c>
      <c r="C271" s="82" t="s">
        <v>269</v>
      </c>
      <c r="D271" s="83">
        <f>'landesw Umlage § 2 PLAN'!F271*'Umlage Gesamt § 2_mtlAuft PLAN'!$D$1</f>
        <v>169.61844822546442</v>
      </c>
      <c r="E271" s="83">
        <f>'landesw Umlage § 2 PLAN'!G271*'Umlage Gesamt § 2_mtlAuft PLAN'!$E$1</f>
        <v>13035.487769366555</v>
      </c>
      <c r="F271" s="83">
        <f>'landesw Umlage § 2 PLAN'!H271*'Umlage Gesamt § 2_mtlAuft PLAN'!$F$1</f>
        <v>623.44077333573296</v>
      </c>
      <c r="G271" s="83">
        <f>'landesw Umlage § 2 PLAN'!I271*'Umlage Gesamt § 2_mtlAuft PLAN'!$G$1</f>
        <v>19119.847538311718</v>
      </c>
      <c r="H271" s="83">
        <f>'landesw Umlage § 2 PLAN'!J271*'Umlage Gesamt § 2_mtlAuft PLAN'!$H$1</f>
        <v>3250.8969226727604</v>
      </c>
      <c r="I271" s="83">
        <f>'landesw Umlage § 2 PLAN'!K271*'Umlage Gesamt § 2_mtlAuft PLAN'!$I$1</f>
        <v>5379.6041714632656</v>
      </c>
      <c r="J271" s="83">
        <f>'landesw Umlage § 2 PLAN'!L271*'Umlage Gesamt § 2_mtlAuft PLAN'!$J$1</f>
        <v>93.029283740522303</v>
      </c>
      <c r="K271" s="83">
        <f>'landesw Umlage § 2 PLAN'!M271*'Umlage Gesamt § 2_mtlAuft PLAN'!$K$1</f>
        <v>59.498282761656348</v>
      </c>
      <c r="M271" s="83">
        <f>'bezirksw Umlage § 2 PLAN'!F271*'Umlage Gesamt § 2_mtlAuft PLAN'!$M$1</f>
        <v>1037.7561139388993</v>
      </c>
      <c r="N271" s="83">
        <f>'bezirksw Umlage § 2 PLAN'!G271*'Umlage Gesamt § 2_mtlAuft PLAN'!$N$1</f>
        <v>132516.73389040292</v>
      </c>
      <c r="O271" s="83">
        <f>'bezirksw Umlage § 2 PLAN'!H271*'Umlage Gesamt § 2_mtlAuft PLAN'!$O$1</f>
        <v>6041.7321322712187</v>
      </c>
      <c r="P271" s="83">
        <f>'bezirksw Umlage § 2 PLAN'!I271*'Umlage Gesamt § 2_mtlAuft PLAN'!$P$1</f>
        <v>170645.068439328</v>
      </c>
      <c r="Q271" s="83">
        <f>'bezirksw Umlage § 2 PLAN'!J271*'Umlage Gesamt § 2_mtlAuft PLAN'!$Q$1</f>
        <v>12417.973472002279</v>
      </c>
      <c r="R271" s="83">
        <f>'bezirksw Umlage § 2 PLAN'!K271*'Umlage Gesamt § 2_mtlAuft PLAN'!$R$1</f>
        <v>67134.09178210338</v>
      </c>
      <c r="S271" s="83">
        <f>'bezirksw Umlage § 2 PLAN'!L271*'Umlage Gesamt § 2_mtlAuft PLAN'!$S$1</f>
        <v>212.44673449572483</v>
      </c>
      <c r="T271" s="83">
        <f>'bezirksw Umlage § 2 PLAN'!M271*'Umlage Gesamt § 2_mtlAuft PLAN'!$T$1</f>
        <v>468.3064973449238</v>
      </c>
      <c r="V271" s="83">
        <f t="shared" si="81"/>
        <v>1207.3745621643636</v>
      </c>
      <c r="W271" s="76">
        <f t="shared" si="82"/>
        <v>100.61</v>
      </c>
      <c r="X271" s="83">
        <f t="shared" si="74"/>
        <v>145552.22165976948</v>
      </c>
      <c r="Y271" s="76">
        <f t="shared" si="86"/>
        <v>12129.35</v>
      </c>
      <c r="Z271" s="83">
        <f t="shared" si="75"/>
        <v>6665.1729056069516</v>
      </c>
      <c r="AA271" s="76">
        <f t="shared" si="87"/>
        <v>555.42999999999995</v>
      </c>
      <c r="AB271" s="83">
        <f t="shared" si="76"/>
        <v>189764.91597763973</v>
      </c>
      <c r="AC271" s="76">
        <f t="shared" si="88"/>
        <v>15813.74</v>
      </c>
      <c r="AD271" s="83">
        <f t="shared" si="77"/>
        <v>15668.870394675039</v>
      </c>
      <c r="AE271" s="76">
        <f t="shared" si="89"/>
        <v>1305.74</v>
      </c>
      <c r="AF271" s="83">
        <f t="shared" si="78"/>
        <v>72513.695953566639</v>
      </c>
      <c r="AG271" s="76">
        <f t="shared" si="90"/>
        <v>6042.81</v>
      </c>
      <c r="AH271" s="83">
        <f t="shared" si="79"/>
        <v>305.47601823624711</v>
      </c>
      <c r="AI271" s="76">
        <f t="shared" si="83"/>
        <v>25.46</v>
      </c>
      <c r="AJ271" s="83">
        <f t="shared" si="80"/>
        <v>527.8047801065801</v>
      </c>
      <c r="AK271" s="76">
        <f t="shared" si="84"/>
        <v>43.98</v>
      </c>
      <c r="AM271" s="83">
        <f t="shared" si="91"/>
        <v>432205.53225176502</v>
      </c>
      <c r="AN271" s="83">
        <f t="shared" si="85"/>
        <v>36017.129999999997</v>
      </c>
    </row>
    <row r="272" spans="1:40" x14ac:dyDescent="0.25">
      <c r="A272" s="82">
        <v>62372</v>
      </c>
      <c r="B272" s="82" t="s">
        <v>277</v>
      </c>
      <c r="C272" s="82" t="s">
        <v>269</v>
      </c>
      <c r="D272" s="83">
        <f>'landesw Umlage § 2 PLAN'!F272*'Umlage Gesamt § 2_mtlAuft PLAN'!$D$1</f>
        <v>166.26029489786643</v>
      </c>
      <c r="E272" s="83">
        <f>'landesw Umlage § 2 PLAN'!G272*'Umlage Gesamt § 2_mtlAuft PLAN'!$E$1</f>
        <v>12777.407548214116</v>
      </c>
      <c r="F272" s="83">
        <f>'landesw Umlage § 2 PLAN'!H272*'Umlage Gesamt § 2_mtlAuft PLAN'!$F$1</f>
        <v>611.09771908991922</v>
      </c>
      <c r="G272" s="83">
        <f>'landesw Umlage § 2 PLAN'!I272*'Umlage Gesamt § 2_mtlAuft PLAN'!$G$1</f>
        <v>18741.307466133952</v>
      </c>
      <c r="H272" s="83">
        <f>'landesw Umlage § 2 PLAN'!J272*'Umlage Gesamt § 2_mtlAuft PLAN'!$H$1</f>
        <v>3186.5347590474908</v>
      </c>
      <c r="I272" s="83">
        <f>'landesw Umlage § 2 PLAN'!K272*'Umlage Gesamt § 2_mtlAuft PLAN'!$I$1</f>
        <v>5273.0972682427746</v>
      </c>
      <c r="J272" s="83">
        <f>'landesw Umlage § 2 PLAN'!L272*'Umlage Gesamt § 2_mtlAuft PLAN'!$J$1</f>
        <v>91.187464044459361</v>
      </c>
      <c r="K272" s="83">
        <f>'landesw Umlage § 2 PLAN'!M272*'Umlage Gesamt § 2_mtlAuft PLAN'!$K$1</f>
        <v>58.320319171417424</v>
      </c>
      <c r="M272" s="83">
        <f>'bezirksw Umlage § 2 PLAN'!F272*'Umlage Gesamt § 2_mtlAuft PLAN'!$M$1</f>
        <v>1017.2103290686903</v>
      </c>
      <c r="N272" s="83">
        <f>'bezirksw Umlage § 2 PLAN'!G272*'Umlage Gesamt § 2_mtlAuft PLAN'!$N$1</f>
        <v>129893.13064716992</v>
      </c>
      <c r="O272" s="83">
        <f>'bezirksw Umlage § 2 PLAN'!H272*'Umlage Gesamt § 2_mtlAuft PLAN'!$O$1</f>
        <v>5922.1162350813483</v>
      </c>
      <c r="P272" s="83">
        <f>'bezirksw Umlage § 2 PLAN'!I272*'Umlage Gesamt § 2_mtlAuft PLAN'!$P$1</f>
        <v>167266.58979851415</v>
      </c>
      <c r="Q272" s="83">
        <f>'bezirksw Umlage § 2 PLAN'!J272*'Umlage Gesamt § 2_mtlAuft PLAN'!$Q$1</f>
        <v>12172.118971072072</v>
      </c>
      <c r="R272" s="83">
        <f>'bezirksw Umlage § 2 PLAN'!K272*'Umlage Gesamt § 2_mtlAuft PLAN'!$R$1</f>
        <v>65804.952316013776</v>
      </c>
      <c r="S272" s="83">
        <f>'bezirksw Umlage § 2 PLAN'!L272*'Umlage Gesamt § 2_mtlAuft PLAN'!$S$1</f>
        <v>208.24065481602025</v>
      </c>
      <c r="T272" s="83">
        <f>'bezirksw Umlage § 2 PLAN'!M272*'Umlage Gesamt § 2_mtlAuft PLAN'!$T$1</f>
        <v>459.03483474661863</v>
      </c>
      <c r="V272" s="83">
        <f t="shared" si="81"/>
        <v>1183.4706239665568</v>
      </c>
      <c r="W272" s="76">
        <f t="shared" si="82"/>
        <v>98.62</v>
      </c>
      <c r="X272" s="83">
        <f t="shared" si="74"/>
        <v>142670.53819538403</v>
      </c>
      <c r="Y272" s="76">
        <f t="shared" si="86"/>
        <v>11889.21</v>
      </c>
      <c r="Z272" s="83">
        <f t="shared" si="75"/>
        <v>6533.2139541712677</v>
      </c>
      <c r="AA272" s="76">
        <f t="shared" si="87"/>
        <v>544.42999999999995</v>
      </c>
      <c r="AB272" s="83">
        <f t="shared" si="76"/>
        <v>186007.89726464811</v>
      </c>
      <c r="AC272" s="76">
        <f t="shared" si="88"/>
        <v>15500.66</v>
      </c>
      <c r="AD272" s="83">
        <f t="shared" si="77"/>
        <v>15358.653730119562</v>
      </c>
      <c r="AE272" s="76">
        <f t="shared" si="89"/>
        <v>1279.8900000000001</v>
      </c>
      <c r="AF272" s="83">
        <f t="shared" si="78"/>
        <v>71078.049584256543</v>
      </c>
      <c r="AG272" s="76">
        <f t="shared" si="90"/>
        <v>5923.17</v>
      </c>
      <c r="AH272" s="83">
        <f t="shared" si="79"/>
        <v>299.42811886047963</v>
      </c>
      <c r="AI272" s="76">
        <f t="shared" si="83"/>
        <v>24.95</v>
      </c>
      <c r="AJ272" s="83">
        <f t="shared" si="80"/>
        <v>517.35515391803608</v>
      </c>
      <c r="AK272" s="76">
        <f t="shared" si="84"/>
        <v>43.11</v>
      </c>
      <c r="AM272" s="83">
        <f t="shared" si="91"/>
        <v>423648.60662532458</v>
      </c>
      <c r="AN272" s="83">
        <f t="shared" si="85"/>
        <v>35304.050000000003</v>
      </c>
    </row>
    <row r="273" spans="1:40" x14ac:dyDescent="0.25">
      <c r="A273" s="82">
        <v>62375</v>
      </c>
      <c r="B273" s="82" t="s">
        <v>278</v>
      </c>
      <c r="C273" s="82" t="s">
        <v>269</v>
      </c>
      <c r="D273" s="83">
        <f>'landesw Umlage § 2 PLAN'!F273*'Umlage Gesamt § 2_mtlAuft PLAN'!$D$1</f>
        <v>884.5119834747311</v>
      </c>
      <c r="E273" s="83">
        <f>'landesw Umlage § 2 PLAN'!G273*'Umlage Gesamt § 2_mtlAuft PLAN'!$E$1</f>
        <v>67976.362613085337</v>
      </c>
      <c r="F273" s="83">
        <f>'landesw Umlage § 2 PLAN'!H273*'Umlage Gesamt § 2_mtlAuft PLAN'!$F$1</f>
        <v>3251.0663832345031</v>
      </c>
      <c r="G273" s="83">
        <f>'landesw Umlage § 2 PLAN'!I273*'Umlage Gesamt § 2_mtlAuft PLAN'!$G$1</f>
        <v>99704.568970980792</v>
      </c>
      <c r="H273" s="83">
        <f>'landesw Umlage § 2 PLAN'!J273*'Umlage Gesamt § 2_mtlAuft PLAN'!$H$1</f>
        <v>16952.503193066572</v>
      </c>
      <c r="I273" s="83">
        <f>'landesw Umlage § 2 PLAN'!K273*'Umlage Gesamt § 2_mtlAuft PLAN'!$I$1</f>
        <v>28053.10628526051</v>
      </c>
      <c r="J273" s="83">
        <f>'landesw Umlage § 2 PLAN'!L273*'Umlage Gesamt § 2_mtlAuft PLAN'!$J$1</f>
        <v>485.12126566082804</v>
      </c>
      <c r="K273" s="83">
        <f>'landesw Umlage § 2 PLAN'!M273*'Umlage Gesamt § 2_mtlAuft PLAN'!$K$1</f>
        <v>310.26662871540344</v>
      </c>
      <c r="M273" s="83">
        <f>'bezirksw Umlage § 2 PLAN'!F273*'Umlage Gesamt § 2_mtlAuft PLAN'!$M$1</f>
        <v>5411.6030909739302</v>
      </c>
      <c r="N273" s="83">
        <f>'bezirksw Umlage § 2 PLAN'!G273*'Umlage Gesamt § 2_mtlAuft PLAN'!$N$1</f>
        <v>691037.09156205179</v>
      </c>
      <c r="O273" s="83">
        <f>'bezirksw Umlage § 2 PLAN'!H273*'Umlage Gesamt § 2_mtlAuft PLAN'!$O$1</f>
        <v>31505.915352053973</v>
      </c>
      <c r="P273" s="83">
        <f>'bezirksw Umlage § 2 PLAN'!I273*'Umlage Gesamt § 2_mtlAuft PLAN'!$P$1</f>
        <v>889865.51601284673</v>
      </c>
      <c r="Q273" s="83">
        <f>'bezirksw Umlage § 2 PLAN'!J273*'Umlage Gesamt § 2_mtlAuft PLAN'!$Q$1</f>
        <v>64756.201117092583</v>
      </c>
      <c r="R273" s="83">
        <f>'bezirksw Umlage § 2 PLAN'!K273*'Umlage Gesamt § 2_mtlAuft PLAN'!$R$1</f>
        <v>350085.20182917337</v>
      </c>
      <c r="S273" s="83">
        <f>'bezirksw Umlage § 2 PLAN'!L273*'Umlage Gesamt § 2_mtlAuft PLAN'!$S$1</f>
        <v>1107.8493199145564</v>
      </c>
      <c r="T273" s="83">
        <f>'bezirksw Umlage § 2 PLAN'!M273*'Umlage Gesamt § 2_mtlAuft PLAN'!$T$1</f>
        <v>2442.0852399855653</v>
      </c>
      <c r="V273" s="83">
        <f t="shared" si="81"/>
        <v>6296.1150744486613</v>
      </c>
      <c r="W273" s="76">
        <f t="shared" si="82"/>
        <v>524.67999999999995</v>
      </c>
      <c r="X273" s="83">
        <f t="shared" si="74"/>
        <v>759013.4541751371</v>
      </c>
      <c r="Y273" s="76">
        <f t="shared" si="86"/>
        <v>63251.12</v>
      </c>
      <c r="Z273" s="83">
        <f t="shared" si="75"/>
        <v>34756.981735288478</v>
      </c>
      <c r="AA273" s="76">
        <f t="shared" si="87"/>
        <v>2896.42</v>
      </c>
      <c r="AB273" s="83">
        <f t="shared" si="76"/>
        <v>989570.08498382755</v>
      </c>
      <c r="AC273" s="76">
        <f t="shared" si="88"/>
        <v>82464.17</v>
      </c>
      <c r="AD273" s="83">
        <f t="shared" si="77"/>
        <v>81708.704310159155</v>
      </c>
      <c r="AE273" s="76">
        <f t="shared" si="89"/>
        <v>6809.06</v>
      </c>
      <c r="AF273" s="83">
        <f t="shared" si="78"/>
        <v>378138.30811443389</v>
      </c>
      <c r="AG273" s="76">
        <f t="shared" si="90"/>
        <v>31511.53</v>
      </c>
      <c r="AH273" s="83">
        <f t="shared" si="79"/>
        <v>1592.9705855753846</v>
      </c>
      <c r="AI273" s="76">
        <f t="shared" si="83"/>
        <v>132.75</v>
      </c>
      <c r="AJ273" s="83">
        <f t="shared" si="80"/>
        <v>2752.3518687009687</v>
      </c>
      <c r="AK273" s="76">
        <f t="shared" si="84"/>
        <v>229.36</v>
      </c>
      <c r="AM273" s="83">
        <f t="shared" si="91"/>
        <v>2253828.9708475713</v>
      </c>
      <c r="AN273" s="83">
        <f t="shared" si="85"/>
        <v>187819.08</v>
      </c>
    </row>
    <row r="274" spans="1:40" x14ac:dyDescent="0.25">
      <c r="A274" s="82">
        <v>62376</v>
      </c>
      <c r="B274" s="82" t="s">
        <v>279</v>
      </c>
      <c r="C274" s="82" t="s">
        <v>269</v>
      </c>
      <c r="D274" s="83">
        <f>'landesw Umlage § 2 PLAN'!F274*'Umlage Gesamt § 2_mtlAuft PLAN'!$D$1</f>
        <v>651.05064973230742</v>
      </c>
      <c r="E274" s="83">
        <f>'landesw Umlage § 2 PLAN'!G274*'Umlage Gesamt § 2_mtlAuft PLAN'!$E$1</f>
        <v>50034.432401731785</v>
      </c>
      <c r="F274" s="83">
        <f>'landesw Umlage § 2 PLAN'!H274*'Umlage Gesamt § 2_mtlAuft PLAN'!$F$1</f>
        <v>2392.968010238556</v>
      </c>
      <c r="G274" s="83">
        <f>'landesw Umlage § 2 PLAN'!I274*'Umlage Gesamt § 2_mtlAuft PLAN'!$G$1</f>
        <v>73388.179722373592</v>
      </c>
      <c r="H274" s="83">
        <f>'landesw Umlage § 2 PLAN'!J274*'Umlage Gesamt § 2_mtlAuft PLAN'!$H$1</f>
        <v>12477.997386849776</v>
      </c>
      <c r="I274" s="83">
        <f>'landesw Umlage § 2 PLAN'!K274*'Umlage Gesamt § 2_mtlAuft PLAN'!$I$1</f>
        <v>20648.66662662926</v>
      </c>
      <c r="J274" s="83">
        <f>'landesw Umlage § 2 PLAN'!L274*'Umlage Gesamt § 2_mtlAuft PLAN'!$J$1</f>
        <v>357.07658133324128</v>
      </c>
      <c r="K274" s="83">
        <f>'landesw Umlage § 2 PLAN'!M274*'Umlage Gesamt § 2_mtlAuft PLAN'!$K$1</f>
        <v>228.37371792508537</v>
      </c>
      <c r="M274" s="83">
        <f>'bezirksw Umlage § 2 PLAN'!F274*'Umlage Gesamt § 2_mtlAuft PLAN'!$M$1</f>
        <v>3983.2447431986566</v>
      </c>
      <c r="N274" s="83">
        <f>'bezirksw Umlage § 2 PLAN'!G274*'Umlage Gesamt § 2_mtlAuft PLAN'!$N$1</f>
        <v>508642.22967698285</v>
      </c>
      <c r="O274" s="83">
        <f>'bezirksw Umlage § 2 PLAN'!H274*'Umlage Gesamt § 2_mtlAuft PLAN'!$O$1</f>
        <v>23190.128617349372</v>
      </c>
      <c r="P274" s="83">
        <f>'bezirksw Umlage § 2 PLAN'!I274*'Umlage Gesamt § 2_mtlAuft PLAN'!$P$1</f>
        <v>654991.1512771378</v>
      </c>
      <c r="Q274" s="83">
        <f>'bezirksw Umlage § 2 PLAN'!J274*'Umlage Gesamt § 2_mtlAuft PLAN'!$Q$1</f>
        <v>47664.212129561856</v>
      </c>
      <c r="R274" s="83">
        <f>'bezirksw Umlage § 2 PLAN'!K274*'Umlage Gesamt § 2_mtlAuft PLAN'!$R$1</f>
        <v>257682.43095720658</v>
      </c>
      <c r="S274" s="83">
        <f>'bezirksw Umlage § 2 PLAN'!L274*'Umlage Gesamt § 2_mtlAuft PLAN'!$S$1</f>
        <v>815.4395112912249</v>
      </c>
      <c r="T274" s="83">
        <f>'bezirksw Umlage § 2 PLAN'!M274*'Umlage Gesamt § 2_mtlAuft PLAN'!$T$1</f>
        <v>1797.5123140202215</v>
      </c>
      <c r="V274" s="83">
        <f t="shared" si="81"/>
        <v>4634.2953929309642</v>
      </c>
      <c r="W274" s="76">
        <f t="shared" si="82"/>
        <v>386.19</v>
      </c>
      <c r="X274" s="83">
        <f t="shared" si="74"/>
        <v>558676.6620787147</v>
      </c>
      <c r="Y274" s="76">
        <f t="shared" si="86"/>
        <v>46556.39</v>
      </c>
      <c r="Z274" s="83">
        <f t="shared" si="75"/>
        <v>25583.096627587929</v>
      </c>
      <c r="AA274" s="76">
        <f t="shared" si="87"/>
        <v>2131.92</v>
      </c>
      <c r="AB274" s="83">
        <f t="shared" si="76"/>
        <v>728379.33099951141</v>
      </c>
      <c r="AC274" s="76">
        <f t="shared" si="88"/>
        <v>60698.28</v>
      </c>
      <c r="AD274" s="83">
        <f t="shared" si="77"/>
        <v>60142.209516411633</v>
      </c>
      <c r="AE274" s="76">
        <f t="shared" si="89"/>
        <v>5011.8500000000004</v>
      </c>
      <c r="AF274" s="83">
        <f t="shared" si="78"/>
        <v>278331.09758383583</v>
      </c>
      <c r="AG274" s="76">
        <f t="shared" si="90"/>
        <v>23194.26</v>
      </c>
      <c r="AH274" s="83">
        <f t="shared" si="79"/>
        <v>1172.5160926244662</v>
      </c>
      <c r="AI274" s="76">
        <f t="shared" si="83"/>
        <v>97.71</v>
      </c>
      <c r="AJ274" s="83">
        <f t="shared" si="80"/>
        <v>2025.886031945307</v>
      </c>
      <c r="AK274" s="76">
        <f t="shared" si="84"/>
        <v>168.82</v>
      </c>
      <c r="AM274" s="83">
        <f t="shared" si="91"/>
        <v>1658945.0943235625</v>
      </c>
      <c r="AN274" s="83">
        <f t="shared" si="85"/>
        <v>138245.42000000001</v>
      </c>
    </row>
    <row r="275" spans="1:40" x14ac:dyDescent="0.25">
      <c r="A275" s="82">
        <v>62377</v>
      </c>
      <c r="B275" s="82" t="s">
        <v>280</v>
      </c>
      <c r="C275" s="82" t="s">
        <v>269</v>
      </c>
      <c r="D275" s="83">
        <f>'landesw Umlage § 2 PLAN'!F275*'Umlage Gesamt § 2_mtlAuft PLAN'!$D$1</f>
        <v>289.02867700860406</v>
      </c>
      <c r="E275" s="83">
        <f>'landesw Umlage § 2 PLAN'!G275*'Umlage Gesamt § 2_mtlAuft PLAN'!$E$1</f>
        <v>22212.382105593566</v>
      </c>
      <c r="F275" s="83">
        <f>'landesw Umlage § 2 PLAN'!H275*'Umlage Gesamt § 2_mtlAuft PLAN'!$F$1</f>
        <v>1062.3388186580287</v>
      </c>
      <c r="G275" s="83">
        <f>'landesw Umlage § 2 PLAN'!I275*'Umlage Gesamt § 2_mtlAuft PLAN'!$G$1</f>
        <v>32580.08958588514</v>
      </c>
      <c r="H275" s="83">
        <f>'landesw Umlage § 2 PLAN'!J275*'Umlage Gesamt § 2_mtlAuft PLAN'!$H$1</f>
        <v>5539.5061473648702</v>
      </c>
      <c r="I275" s="83">
        <f>'landesw Umlage § 2 PLAN'!K275*'Umlage Gesamt § 2_mtlAuft PLAN'!$I$1</f>
        <v>9166.8087567998846</v>
      </c>
      <c r="J275" s="83">
        <f>'landesw Umlage § 2 PLAN'!L275*'Umlage Gesamt § 2_mtlAuft PLAN'!$J$1</f>
        <v>158.52126395379054</v>
      </c>
      <c r="K275" s="83">
        <f>'landesw Umlage § 2 PLAN'!M275*'Umlage Gesamt § 2_mtlAuft PLAN'!$K$1</f>
        <v>101.38466735662344</v>
      </c>
      <c r="M275" s="83">
        <f>'bezirksw Umlage § 2 PLAN'!F275*'Umlage Gesamt § 2_mtlAuft PLAN'!$M$1</f>
        <v>1768.3293286037783</v>
      </c>
      <c r="N275" s="83">
        <f>'bezirksw Umlage § 2 PLAN'!G275*'Umlage Gesamt § 2_mtlAuft PLAN'!$N$1</f>
        <v>225807.60924621133</v>
      </c>
      <c r="O275" s="83">
        <f>'bezirksw Umlage § 2 PLAN'!H275*'Umlage Gesamt § 2_mtlAuft PLAN'!$O$1</f>
        <v>10295.070278614685</v>
      </c>
      <c r="P275" s="83">
        <f>'bezirksw Umlage § 2 PLAN'!I275*'Umlage Gesamt § 2_mtlAuft PLAN'!$P$1</f>
        <v>290778.03083955555</v>
      </c>
      <c r="Q275" s="83">
        <f>'bezirksw Umlage § 2 PLAN'!J275*'Umlage Gesamt § 2_mtlAuft PLAN'!$Q$1</f>
        <v>21160.141961503512</v>
      </c>
      <c r="R275" s="83">
        <f>'bezirksw Umlage § 2 PLAN'!K275*'Umlage Gesamt § 2_mtlAuft PLAN'!$R$1</f>
        <v>114396.03376257338</v>
      </c>
      <c r="S275" s="83">
        <f>'bezirksw Umlage § 2 PLAN'!L275*'Umlage Gesamt § 2_mtlAuft PLAN'!$S$1</f>
        <v>362.00778422685266</v>
      </c>
      <c r="T275" s="83">
        <f>'bezirksw Umlage § 2 PLAN'!M275*'Umlage Gesamt § 2_mtlAuft PLAN'!$T$1</f>
        <v>797.99107218701874</v>
      </c>
      <c r="V275" s="83">
        <f t="shared" si="81"/>
        <v>2057.3580056123824</v>
      </c>
      <c r="W275" s="76">
        <f t="shared" si="82"/>
        <v>171.45</v>
      </c>
      <c r="X275" s="83">
        <f t="shared" si="74"/>
        <v>248019.9913518049</v>
      </c>
      <c r="Y275" s="76">
        <f t="shared" si="86"/>
        <v>20668.330000000002</v>
      </c>
      <c r="Z275" s="83">
        <f t="shared" si="75"/>
        <v>11357.409097272714</v>
      </c>
      <c r="AA275" s="76">
        <f t="shared" si="87"/>
        <v>946.45</v>
      </c>
      <c r="AB275" s="83">
        <f t="shared" si="76"/>
        <v>323358.12042544066</v>
      </c>
      <c r="AC275" s="76">
        <f t="shared" si="88"/>
        <v>26946.51</v>
      </c>
      <c r="AD275" s="83">
        <f t="shared" si="77"/>
        <v>26699.648108868383</v>
      </c>
      <c r="AE275" s="76">
        <f t="shared" si="89"/>
        <v>2224.9699999999998</v>
      </c>
      <c r="AF275" s="83">
        <f t="shared" si="78"/>
        <v>123562.84251937327</v>
      </c>
      <c r="AG275" s="76">
        <f t="shared" si="90"/>
        <v>10296.9</v>
      </c>
      <c r="AH275" s="83">
        <f t="shared" si="79"/>
        <v>520.52904818064326</v>
      </c>
      <c r="AI275" s="76">
        <f t="shared" si="83"/>
        <v>43.38</v>
      </c>
      <c r="AJ275" s="83">
        <f t="shared" si="80"/>
        <v>899.37573954364223</v>
      </c>
      <c r="AK275" s="76">
        <f t="shared" si="84"/>
        <v>74.95</v>
      </c>
      <c r="AM275" s="83">
        <f t="shared" si="91"/>
        <v>736475.27429609664</v>
      </c>
      <c r="AN275" s="83">
        <f t="shared" si="85"/>
        <v>61372.94</v>
      </c>
    </row>
    <row r="276" spans="1:40" x14ac:dyDescent="0.25">
      <c r="A276" s="82">
        <v>62378</v>
      </c>
      <c r="B276" s="82" t="s">
        <v>281</v>
      </c>
      <c r="C276" s="82" t="s">
        <v>269</v>
      </c>
      <c r="D276" s="83">
        <f>'landesw Umlage § 2 PLAN'!F276*'Umlage Gesamt § 2_mtlAuft PLAN'!$D$1</f>
        <v>1065.2551618169186</v>
      </c>
      <c r="E276" s="83">
        <f>'landesw Umlage § 2 PLAN'!G276*'Umlage Gesamt § 2_mtlAuft PLAN'!$E$1</f>
        <v>81866.806225352208</v>
      </c>
      <c r="F276" s="83">
        <f>'landesw Umlage § 2 PLAN'!H276*'Umlage Gesamt § 2_mtlAuft PLAN'!$F$1</f>
        <v>3915.3966377539218</v>
      </c>
      <c r="G276" s="83">
        <f>'landesw Umlage § 2 PLAN'!I276*'Umlage Gesamt § 2_mtlAuft PLAN'!$G$1</f>
        <v>120078.42599919112</v>
      </c>
      <c r="H276" s="83">
        <f>'landesw Umlage § 2 PLAN'!J276*'Umlage Gesamt § 2_mtlAuft PLAN'!$H$1</f>
        <v>20416.616020497211</v>
      </c>
      <c r="I276" s="83">
        <f>'landesw Umlage § 2 PLAN'!K276*'Umlage Gesamt § 2_mtlAuft PLAN'!$I$1</f>
        <v>33785.541443968599</v>
      </c>
      <c r="J276" s="83">
        <f>'landesw Umlage § 2 PLAN'!L276*'Umlage Gesamt § 2_mtlAuft PLAN'!$J$1</f>
        <v>584.25204181206789</v>
      </c>
      <c r="K276" s="83">
        <f>'landesw Umlage § 2 PLAN'!M276*'Umlage Gesamt § 2_mtlAuft PLAN'!$K$1</f>
        <v>373.66721305484617</v>
      </c>
      <c r="M276" s="83">
        <f>'bezirksw Umlage § 2 PLAN'!F276*'Umlage Gesamt § 2_mtlAuft PLAN'!$M$1</f>
        <v>6517.4223007336559</v>
      </c>
      <c r="N276" s="83">
        <f>'bezirksw Umlage § 2 PLAN'!G276*'Umlage Gesamt § 2_mtlAuft PLAN'!$N$1</f>
        <v>832245.17309714458</v>
      </c>
      <c r="O276" s="83">
        <f>'bezirksw Umlage § 2 PLAN'!H276*'Umlage Gesamt § 2_mtlAuft PLAN'!$O$1</f>
        <v>37943.90532132479</v>
      </c>
      <c r="P276" s="83">
        <f>'bezirksw Umlage § 2 PLAN'!I276*'Umlage Gesamt § 2_mtlAuft PLAN'!$P$1</f>
        <v>1071702.6472967414</v>
      </c>
      <c r="Q276" s="83">
        <f>'bezirksw Umlage § 2 PLAN'!J276*'Umlage Gesamt § 2_mtlAuft PLAN'!$Q$1</f>
        <v>77988.6296493665</v>
      </c>
      <c r="R276" s="83">
        <f>'bezirksw Umlage § 2 PLAN'!K276*'Umlage Gesamt § 2_mtlAuft PLAN'!$R$1</f>
        <v>421622.4034175548</v>
      </c>
      <c r="S276" s="83">
        <f>'bezirksw Umlage § 2 PLAN'!L276*'Umlage Gesamt § 2_mtlAuft PLAN'!$S$1</f>
        <v>1334.2297544893108</v>
      </c>
      <c r="T276" s="83">
        <f>'bezirksw Umlage § 2 PLAN'!M276*'Umlage Gesamt § 2_mtlAuft PLAN'!$T$1</f>
        <v>2941.1064588090462</v>
      </c>
      <c r="V276" s="83">
        <f t="shared" si="81"/>
        <v>7582.677462550575</v>
      </c>
      <c r="W276" s="76">
        <f t="shared" si="82"/>
        <v>631.89</v>
      </c>
      <c r="X276" s="83">
        <f t="shared" si="74"/>
        <v>914111.9793224968</v>
      </c>
      <c r="Y276" s="76">
        <f t="shared" si="86"/>
        <v>76176</v>
      </c>
      <c r="Z276" s="83">
        <f t="shared" si="75"/>
        <v>41859.301959078715</v>
      </c>
      <c r="AA276" s="76">
        <f t="shared" si="87"/>
        <v>3488.28</v>
      </c>
      <c r="AB276" s="83">
        <f t="shared" si="76"/>
        <v>1191781.0732959325</v>
      </c>
      <c r="AC276" s="76">
        <f t="shared" si="88"/>
        <v>99315.09</v>
      </c>
      <c r="AD276" s="83">
        <f t="shared" si="77"/>
        <v>98405.245669863711</v>
      </c>
      <c r="AE276" s="76">
        <f t="shared" si="89"/>
        <v>8200.44</v>
      </c>
      <c r="AF276" s="83">
        <f t="shared" si="78"/>
        <v>455407.9448615234</v>
      </c>
      <c r="AG276" s="76">
        <f t="shared" si="90"/>
        <v>37950.660000000003</v>
      </c>
      <c r="AH276" s="83">
        <f t="shared" si="79"/>
        <v>1918.4817963013788</v>
      </c>
      <c r="AI276" s="76">
        <f t="shared" si="83"/>
        <v>159.87</v>
      </c>
      <c r="AJ276" s="83">
        <f t="shared" si="80"/>
        <v>3314.7736718638926</v>
      </c>
      <c r="AK276" s="76">
        <f t="shared" si="84"/>
        <v>276.23</v>
      </c>
      <c r="AM276" s="83">
        <f t="shared" si="91"/>
        <v>2714381.4780396111</v>
      </c>
      <c r="AN276" s="83">
        <f t="shared" si="85"/>
        <v>226198.46</v>
      </c>
    </row>
    <row r="277" spans="1:40" x14ac:dyDescent="0.25">
      <c r="A277" s="82">
        <v>62379</v>
      </c>
      <c r="B277" s="82" t="s">
        <v>282</v>
      </c>
      <c r="C277" s="82" t="s">
        <v>269</v>
      </c>
      <c r="D277" s="83">
        <f>'landesw Umlage § 2 PLAN'!F277*'Umlage Gesamt § 2_mtlAuft PLAN'!$D$1</f>
        <v>2341.0698044190467</v>
      </c>
      <c r="E277" s="83">
        <f>'landesw Umlage § 2 PLAN'!G277*'Umlage Gesamt § 2_mtlAuft PLAN'!$E$1</f>
        <v>179915.49340301295</v>
      </c>
      <c r="F277" s="83">
        <f>'landesw Umlage § 2 PLAN'!H277*'Umlage Gesamt § 2_mtlAuft PLAN'!$F$1</f>
        <v>8604.7147852684429</v>
      </c>
      <c r="G277" s="83">
        <f>'landesw Umlage § 2 PLAN'!I277*'Umlage Gesamt § 2_mtlAuft PLAN'!$G$1</f>
        <v>263891.68280527613</v>
      </c>
      <c r="H277" s="83">
        <f>'landesw Umlage § 2 PLAN'!J277*'Umlage Gesamt § 2_mtlAuft PLAN'!$H$1</f>
        <v>44868.802318198788</v>
      </c>
      <c r="I277" s="83">
        <f>'landesw Umlage § 2 PLAN'!K277*'Umlage Gesamt § 2_mtlAuft PLAN'!$I$1</f>
        <v>74249.169340347042</v>
      </c>
      <c r="J277" s="83">
        <f>'landesw Umlage § 2 PLAN'!L277*'Umlage Gesamt § 2_mtlAuft PLAN'!$J$1</f>
        <v>1283.9879704722621</v>
      </c>
      <c r="K277" s="83">
        <f>'landesw Umlage § 2 PLAN'!M277*'Umlage Gesamt § 2_mtlAuft PLAN'!$K$1</f>
        <v>821.19388925755266</v>
      </c>
      <c r="M277" s="83">
        <f>'bezirksw Umlage § 2 PLAN'!F277*'Umlage Gesamt § 2_mtlAuft PLAN'!$M$1</f>
        <v>14323.085301807872</v>
      </c>
      <c r="N277" s="83">
        <f>'bezirksw Umlage § 2 PLAN'!G277*'Umlage Gesamt § 2_mtlAuft PLAN'!$N$1</f>
        <v>1828992.8220465952</v>
      </c>
      <c r="O277" s="83">
        <f>'bezirksw Umlage § 2 PLAN'!H277*'Umlage Gesamt § 2_mtlAuft PLAN'!$O$1</f>
        <v>83387.843770669686</v>
      </c>
      <c r="P277" s="83">
        <f>'bezirksw Umlage § 2 PLAN'!I277*'Umlage Gesamt § 2_mtlAuft PLAN'!$P$1</f>
        <v>2355239.1922918065</v>
      </c>
      <c r="Q277" s="83">
        <f>'bezirksw Umlage § 2 PLAN'!J277*'Umlage Gesamt § 2_mtlAuft PLAN'!$Q$1</f>
        <v>171392.57569871389</v>
      </c>
      <c r="R277" s="83">
        <f>'bezirksw Umlage § 2 PLAN'!K277*'Umlage Gesamt § 2_mtlAuft PLAN'!$R$1</f>
        <v>926583.14447770175</v>
      </c>
      <c r="S277" s="83">
        <f>'bezirksw Umlage § 2 PLAN'!L277*'Umlage Gesamt § 2_mtlAuft PLAN'!$S$1</f>
        <v>2932.1847969878154</v>
      </c>
      <c r="T277" s="83">
        <f>'bezirksw Umlage § 2 PLAN'!M277*'Umlage Gesamt § 2_mtlAuft PLAN'!$T$1</f>
        <v>6463.5551829253145</v>
      </c>
      <c r="V277" s="83">
        <f t="shared" si="81"/>
        <v>16664.155106226921</v>
      </c>
      <c r="W277" s="76">
        <f t="shared" si="82"/>
        <v>1388.68</v>
      </c>
      <c r="X277" s="83">
        <f t="shared" si="74"/>
        <v>2008908.315449608</v>
      </c>
      <c r="Y277" s="76">
        <f t="shared" si="86"/>
        <v>167409.03</v>
      </c>
      <c r="Z277" s="83">
        <f t="shared" si="75"/>
        <v>91992.558555938129</v>
      </c>
      <c r="AA277" s="76">
        <f t="shared" si="87"/>
        <v>7666.05</v>
      </c>
      <c r="AB277" s="83">
        <f t="shared" si="76"/>
        <v>2619130.8750970825</v>
      </c>
      <c r="AC277" s="76">
        <f t="shared" si="88"/>
        <v>218260.91</v>
      </c>
      <c r="AD277" s="83">
        <f t="shared" si="77"/>
        <v>216261.37801691267</v>
      </c>
      <c r="AE277" s="76">
        <f t="shared" si="89"/>
        <v>18021.78</v>
      </c>
      <c r="AF277" s="83">
        <f t="shared" si="78"/>
        <v>1000832.3138180488</v>
      </c>
      <c r="AG277" s="76">
        <f t="shared" si="90"/>
        <v>83402.69</v>
      </c>
      <c r="AH277" s="83">
        <f t="shared" si="79"/>
        <v>4216.172767460077</v>
      </c>
      <c r="AI277" s="76">
        <f t="shared" si="83"/>
        <v>351.35</v>
      </c>
      <c r="AJ277" s="83">
        <f t="shared" si="80"/>
        <v>7284.7490721828672</v>
      </c>
      <c r="AK277" s="76">
        <f t="shared" si="84"/>
        <v>607.05999999999995</v>
      </c>
      <c r="AM277" s="83">
        <f t="shared" si="91"/>
        <v>5965290.51788346</v>
      </c>
      <c r="AN277" s="83">
        <f t="shared" si="85"/>
        <v>497107.54</v>
      </c>
    </row>
    <row r="278" spans="1:40" x14ac:dyDescent="0.25">
      <c r="A278" s="82">
        <v>62380</v>
      </c>
      <c r="B278" s="82" t="s">
        <v>283</v>
      </c>
      <c r="C278" s="82" t="s">
        <v>269</v>
      </c>
      <c r="D278" s="83">
        <f>'landesw Umlage § 2 PLAN'!F278*'Umlage Gesamt § 2_mtlAuft PLAN'!$D$1</f>
        <v>849.74234208488201</v>
      </c>
      <c r="E278" s="83">
        <f>'landesw Umlage § 2 PLAN'!G278*'Umlage Gesamt § 2_mtlAuft PLAN'!$E$1</f>
        <v>65304.25212142364</v>
      </c>
      <c r="F278" s="83">
        <f>'landesw Umlage § 2 PLAN'!H278*'Umlage Gesamt § 2_mtlAuft PLAN'!$F$1</f>
        <v>3123.2688921981512</v>
      </c>
      <c r="G278" s="83">
        <f>'landesw Umlage § 2 PLAN'!I278*'Umlage Gesamt § 2_mtlAuft PLAN'!$G$1</f>
        <v>95785.241508133011</v>
      </c>
      <c r="H278" s="83">
        <f>'landesw Umlage § 2 PLAN'!J278*'Umlage Gesamt § 2_mtlAuft PLAN'!$H$1</f>
        <v>16286.110348542679</v>
      </c>
      <c r="I278" s="83">
        <f>'landesw Umlage § 2 PLAN'!K278*'Umlage Gesamt § 2_mtlAuft PLAN'!$I$1</f>
        <v>26950.355317910053</v>
      </c>
      <c r="J278" s="83">
        <f>'landesw Umlage § 2 PLAN'!L278*'Umlage Gesamt § 2_mtlAuft PLAN'!$J$1</f>
        <v>466.05143647507276</v>
      </c>
      <c r="K278" s="83">
        <f>'landesw Umlage § 2 PLAN'!M278*'Umlage Gesamt § 2_mtlAuft PLAN'!$K$1</f>
        <v>298.07023158656773</v>
      </c>
      <c r="M278" s="83">
        <f>'bezirksw Umlage § 2 PLAN'!F278*'Umlage Gesamt § 2_mtlAuft PLAN'!$M$1</f>
        <v>5198.8761835574878</v>
      </c>
      <c r="N278" s="83">
        <f>'bezirksw Umlage § 2 PLAN'!G278*'Umlage Gesamt § 2_mtlAuft PLAN'!$N$1</f>
        <v>663872.83340660168</v>
      </c>
      <c r="O278" s="83">
        <f>'bezirksw Umlage § 2 PLAN'!H278*'Umlage Gesamt § 2_mtlAuft PLAN'!$O$1</f>
        <v>30267.436508447492</v>
      </c>
      <c r="P278" s="83">
        <f>'bezirksw Umlage § 2 PLAN'!I278*'Umlage Gesamt § 2_mtlAuft PLAN'!$P$1</f>
        <v>854885.43043456739</v>
      </c>
      <c r="Q278" s="83">
        <f>'bezirksw Umlage § 2 PLAN'!J278*'Umlage Gesamt § 2_mtlAuft PLAN'!$Q$1</f>
        <v>62210.673263682133</v>
      </c>
      <c r="R278" s="83">
        <f>'bezirksw Umlage § 2 PLAN'!K278*'Umlage Gesamt § 2_mtlAuft PLAN'!$R$1</f>
        <v>336323.56021107419</v>
      </c>
      <c r="S278" s="83">
        <f>'bezirksw Umlage § 2 PLAN'!L278*'Umlage Gesamt § 2_mtlAuft PLAN'!$S$1</f>
        <v>1064.3004203099442</v>
      </c>
      <c r="T278" s="83">
        <f>'bezirksw Umlage § 2 PLAN'!M278*'Umlage Gesamt § 2_mtlAuft PLAN'!$T$1</f>
        <v>2346.0883178136596</v>
      </c>
      <c r="V278" s="83">
        <f t="shared" si="81"/>
        <v>6048.6185256423696</v>
      </c>
      <c r="W278" s="76">
        <f t="shared" si="82"/>
        <v>504.05</v>
      </c>
      <c r="X278" s="83">
        <f t="shared" si="74"/>
        <v>729177.08552802529</v>
      </c>
      <c r="Y278" s="76">
        <f t="shared" si="86"/>
        <v>60764.76</v>
      </c>
      <c r="Z278" s="83">
        <f t="shared" si="75"/>
        <v>33390.705400645646</v>
      </c>
      <c r="AA278" s="76">
        <f t="shared" si="87"/>
        <v>2782.56</v>
      </c>
      <c r="AB278" s="83">
        <f t="shared" si="76"/>
        <v>950670.6719427004</v>
      </c>
      <c r="AC278" s="76">
        <f t="shared" si="88"/>
        <v>79222.559999999998</v>
      </c>
      <c r="AD278" s="83">
        <f t="shared" si="77"/>
        <v>78496.783612224812</v>
      </c>
      <c r="AE278" s="76">
        <f t="shared" si="89"/>
        <v>6541.4</v>
      </c>
      <c r="AF278" s="83">
        <f t="shared" si="78"/>
        <v>363273.91552898422</v>
      </c>
      <c r="AG278" s="76">
        <f t="shared" si="90"/>
        <v>30272.83</v>
      </c>
      <c r="AH278" s="83">
        <f t="shared" si="79"/>
        <v>1530.3518567850169</v>
      </c>
      <c r="AI278" s="76">
        <f t="shared" si="83"/>
        <v>127.53</v>
      </c>
      <c r="AJ278" s="83">
        <f t="shared" si="80"/>
        <v>2644.1585494002275</v>
      </c>
      <c r="AK278" s="76">
        <f t="shared" si="84"/>
        <v>220.35</v>
      </c>
      <c r="AM278" s="83">
        <f t="shared" si="91"/>
        <v>2165232.2909444077</v>
      </c>
      <c r="AN278" s="83">
        <f t="shared" si="85"/>
        <v>180436.02</v>
      </c>
    </row>
    <row r="279" spans="1:40" x14ac:dyDescent="0.25">
      <c r="A279" s="82">
        <v>62381</v>
      </c>
      <c r="B279" s="82" t="s">
        <v>284</v>
      </c>
      <c r="C279" s="82" t="s">
        <v>269</v>
      </c>
      <c r="D279" s="83">
        <f>'landesw Umlage § 2 PLAN'!F279*'Umlage Gesamt § 2_mtlAuft PLAN'!$D$1</f>
        <v>483.19728549349679</v>
      </c>
      <c r="E279" s="83">
        <f>'landesw Umlage § 2 PLAN'!G279*'Umlage Gesamt § 2_mtlAuft PLAN'!$E$1</f>
        <v>37134.594562904305</v>
      </c>
      <c r="F279" s="83">
        <f>'landesw Umlage § 2 PLAN'!H279*'Umlage Gesamt § 2_mtlAuft PLAN'!$F$1</f>
        <v>1776.0148880820109</v>
      </c>
      <c r="G279" s="83">
        <f>'landesw Umlage § 2 PLAN'!I279*'Umlage Gesamt § 2_mtlAuft PLAN'!$G$1</f>
        <v>54467.297196831452</v>
      </c>
      <c r="H279" s="83">
        <f>'landesw Umlage § 2 PLAN'!J279*'Umlage Gesamt § 2_mtlAuft PLAN'!$H$1</f>
        <v>9260.9299571390347</v>
      </c>
      <c r="I279" s="83">
        <f>'landesw Umlage § 2 PLAN'!K279*'Umlage Gesamt § 2_mtlAuft PLAN'!$I$1</f>
        <v>15325.043707659024</v>
      </c>
      <c r="J279" s="83">
        <f>'landesw Umlage § 2 PLAN'!L279*'Umlage Gesamt § 2_mtlAuft PLAN'!$J$1</f>
        <v>265.01537919432639</v>
      </c>
      <c r="K279" s="83">
        <f>'landesw Umlage § 2 PLAN'!M279*'Umlage Gesamt § 2_mtlAuft PLAN'!$K$1</f>
        <v>169.49458636564023</v>
      </c>
      <c r="M279" s="83">
        <f>'bezirksw Umlage § 2 PLAN'!F279*'Umlage Gesamt § 2_mtlAuft PLAN'!$M$1</f>
        <v>2956.287729935003</v>
      </c>
      <c r="N279" s="83">
        <f>'bezirksw Umlage § 2 PLAN'!G279*'Umlage Gesamt § 2_mtlAuft PLAN'!$N$1</f>
        <v>377504.49180617975</v>
      </c>
      <c r="O279" s="83">
        <f>'bezirksw Umlage § 2 PLAN'!H279*'Umlage Gesamt § 2_mtlAuft PLAN'!$O$1</f>
        <v>17211.267975472572</v>
      </c>
      <c r="P279" s="83">
        <f>'bezirksw Umlage § 2 PLAN'!I279*'Umlage Gesamt § 2_mtlAuft PLAN'!$P$1</f>
        <v>486121.85004270327</v>
      </c>
      <c r="Q279" s="83">
        <f>'bezirksw Umlage § 2 PLAN'!J279*'Umlage Gesamt § 2_mtlAuft PLAN'!$Q$1</f>
        <v>35375.462609030867</v>
      </c>
      <c r="R279" s="83">
        <f>'bezirksw Umlage § 2 PLAN'!K279*'Umlage Gesamt § 2_mtlAuft PLAN'!$R$1</f>
        <v>191246.95015523449</v>
      </c>
      <c r="S279" s="83">
        <f>'bezirksw Umlage § 2 PLAN'!L279*'Umlage Gesamt § 2_mtlAuft PLAN'!$S$1</f>
        <v>605.20354061864759</v>
      </c>
      <c r="T279" s="83">
        <f>'bezirksw Umlage § 2 PLAN'!M279*'Umlage Gesamt § 2_mtlAuft PLAN'!$T$1</f>
        <v>1334.079109102845</v>
      </c>
      <c r="V279" s="83">
        <f t="shared" si="81"/>
        <v>3439.4850154284995</v>
      </c>
      <c r="W279" s="76">
        <f t="shared" si="82"/>
        <v>286.62</v>
      </c>
      <c r="X279" s="83">
        <f t="shared" si="74"/>
        <v>414639.08636908408</v>
      </c>
      <c r="Y279" s="76">
        <f t="shared" si="86"/>
        <v>34553.26</v>
      </c>
      <c r="Z279" s="83">
        <f t="shared" si="75"/>
        <v>18987.282863554585</v>
      </c>
      <c r="AA279" s="76">
        <f t="shared" si="87"/>
        <v>1582.27</v>
      </c>
      <c r="AB279" s="83">
        <f t="shared" si="76"/>
        <v>540589.14723953477</v>
      </c>
      <c r="AC279" s="76">
        <f t="shared" si="88"/>
        <v>45049.1</v>
      </c>
      <c r="AD279" s="83">
        <f t="shared" si="77"/>
        <v>44636.392566169903</v>
      </c>
      <c r="AE279" s="76">
        <f t="shared" si="89"/>
        <v>3719.7</v>
      </c>
      <c r="AF279" s="83">
        <f t="shared" si="78"/>
        <v>206571.99386289352</v>
      </c>
      <c r="AG279" s="76">
        <f t="shared" si="90"/>
        <v>17214.330000000002</v>
      </c>
      <c r="AH279" s="83">
        <f t="shared" si="79"/>
        <v>870.21891981297404</v>
      </c>
      <c r="AI279" s="76">
        <f t="shared" si="83"/>
        <v>72.52</v>
      </c>
      <c r="AJ279" s="83">
        <f t="shared" si="80"/>
        <v>1503.5736954684853</v>
      </c>
      <c r="AK279" s="76">
        <f t="shared" si="84"/>
        <v>125.3</v>
      </c>
      <c r="AM279" s="83">
        <f t="shared" si="91"/>
        <v>1231237.1805319467</v>
      </c>
      <c r="AN279" s="83">
        <f t="shared" si="85"/>
        <v>102603.1</v>
      </c>
    </row>
    <row r="280" spans="1:40" x14ac:dyDescent="0.25">
      <c r="A280" s="82">
        <v>62382</v>
      </c>
      <c r="B280" s="82" t="s">
        <v>285</v>
      </c>
      <c r="C280" s="82" t="s">
        <v>269</v>
      </c>
      <c r="D280" s="83">
        <f>'landesw Umlage § 2 PLAN'!F280*'Umlage Gesamt § 2_mtlAuft PLAN'!$D$1</f>
        <v>709.63367246181554</v>
      </c>
      <c r="E280" s="83">
        <f>'landesw Umlage § 2 PLAN'!G280*'Umlage Gesamt § 2_mtlAuft PLAN'!$E$1</f>
        <v>54536.644774692162</v>
      </c>
      <c r="F280" s="83">
        <f>'landesw Umlage § 2 PLAN'!H280*'Umlage Gesamt § 2_mtlAuft PLAN'!$F$1</f>
        <v>2608.2927309687047</v>
      </c>
      <c r="G280" s="83">
        <f>'landesw Umlage § 2 PLAN'!I280*'Umlage Gesamt § 2_mtlAuft PLAN'!$G$1</f>
        <v>79991.815557036811</v>
      </c>
      <c r="H280" s="83">
        <f>'landesw Umlage § 2 PLAN'!J280*'Umlage Gesamt § 2_mtlAuft PLAN'!$H$1</f>
        <v>13600.796058248274</v>
      </c>
      <c r="I280" s="83">
        <f>'landesw Umlage § 2 PLAN'!K280*'Umlage Gesamt § 2_mtlAuft PLAN'!$I$1</f>
        <v>22506.680756281436</v>
      </c>
      <c r="J280" s="83">
        <f>'landesw Umlage § 2 PLAN'!L280*'Umlage Gesamt § 2_mtlAuft PLAN'!$J$1</f>
        <v>389.20714673398459</v>
      </c>
      <c r="K280" s="83">
        <f>'landesw Umlage § 2 PLAN'!M280*'Umlage Gesamt § 2_mtlAuft PLAN'!$K$1</f>
        <v>248.92330606162821</v>
      </c>
      <c r="M280" s="83">
        <f>'bezirksw Umlage § 2 PLAN'!F280*'Umlage Gesamt § 2_mtlAuft PLAN'!$M$1</f>
        <v>4341.6661923193169</v>
      </c>
      <c r="N280" s="83">
        <f>'bezirksw Umlage § 2 PLAN'!G280*'Umlage Gesamt § 2_mtlAuft PLAN'!$N$1</f>
        <v>554411.0178881709</v>
      </c>
      <c r="O280" s="83">
        <f>'bezirksw Umlage § 2 PLAN'!H280*'Umlage Gesamt § 2_mtlAuft PLAN'!$O$1</f>
        <v>25276.829294860392</v>
      </c>
      <c r="P280" s="83">
        <f>'bezirksw Umlage § 2 PLAN'!I280*'Umlage Gesamt § 2_mtlAuft PLAN'!$P$1</f>
        <v>713928.74932526564</v>
      </c>
      <c r="Q280" s="83">
        <f>'bezirksw Umlage § 2 PLAN'!J280*'Umlage Gesamt § 2_mtlAuft PLAN'!$Q$1</f>
        <v>51953.146675158787</v>
      </c>
      <c r="R280" s="83">
        <f>'bezirksw Umlage § 2 PLAN'!K280*'Umlage Gesamt § 2_mtlAuft PLAN'!$R$1</f>
        <v>280869.28395546088</v>
      </c>
      <c r="S280" s="83">
        <f>'bezirksw Umlage § 2 PLAN'!L280*'Umlage Gesamt § 2_mtlAuft PLAN'!$S$1</f>
        <v>888.81461881036307</v>
      </c>
      <c r="T280" s="83">
        <f>'bezirksw Umlage § 2 PLAN'!M280*'Umlage Gesamt § 2_mtlAuft PLAN'!$T$1</f>
        <v>1959.2565727689307</v>
      </c>
      <c r="V280" s="83">
        <f t="shared" si="81"/>
        <v>5051.2998647811328</v>
      </c>
      <c r="W280" s="76">
        <f t="shared" si="82"/>
        <v>420.94</v>
      </c>
      <c r="X280" s="83">
        <f t="shared" si="74"/>
        <v>608947.66266286303</v>
      </c>
      <c r="Y280" s="76">
        <f t="shared" si="86"/>
        <v>50745.64</v>
      </c>
      <c r="Z280" s="83">
        <f t="shared" si="75"/>
        <v>27885.122025829096</v>
      </c>
      <c r="AA280" s="76">
        <f t="shared" si="87"/>
        <v>2323.7600000000002</v>
      </c>
      <c r="AB280" s="83">
        <f t="shared" si="76"/>
        <v>793920.56488230242</v>
      </c>
      <c r="AC280" s="76">
        <f t="shared" si="88"/>
        <v>66160.05</v>
      </c>
      <c r="AD280" s="83">
        <f t="shared" si="77"/>
        <v>65553.942733407064</v>
      </c>
      <c r="AE280" s="76">
        <f t="shared" si="89"/>
        <v>5462.83</v>
      </c>
      <c r="AF280" s="83">
        <f t="shared" si="78"/>
        <v>303375.9647117423</v>
      </c>
      <c r="AG280" s="76">
        <f t="shared" si="90"/>
        <v>25281.33</v>
      </c>
      <c r="AH280" s="83">
        <f t="shared" si="79"/>
        <v>1278.0217655443475</v>
      </c>
      <c r="AI280" s="76">
        <f t="shared" si="83"/>
        <v>106.5</v>
      </c>
      <c r="AJ280" s="83">
        <f t="shared" si="80"/>
        <v>2208.1798788305591</v>
      </c>
      <c r="AK280" s="76">
        <f t="shared" si="84"/>
        <v>184.01</v>
      </c>
      <c r="AM280" s="83">
        <f t="shared" si="91"/>
        <v>1808220.7585252996</v>
      </c>
      <c r="AN280" s="83">
        <f t="shared" si="85"/>
        <v>150685.06</v>
      </c>
    </row>
    <row r="281" spans="1:40" x14ac:dyDescent="0.25">
      <c r="A281" s="82">
        <v>62383</v>
      </c>
      <c r="B281" s="82" t="s">
        <v>286</v>
      </c>
      <c r="C281" s="82" t="s">
        <v>269</v>
      </c>
      <c r="D281" s="83">
        <f>'landesw Umlage § 2 PLAN'!F281*'Umlage Gesamt § 2_mtlAuft PLAN'!$D$1</f>
        <v>521.23409413243712</v>
      </c>
      <c r="E281" s="83">
        <f>'landesw Umlage § 2 PLAN'!G281*'Umlage Gesamt § 2_mtlAuft PLAN'!$E$1</f>
        <v>40057.79282928371</v>
      </c>
      <c r="F281" s="83">
        <f>'landesw Umlage § 2 PLAN'!H281*'Umlage Gesamt § 2_mtlAuft PLAN'!$F$1</f>
        <v>1915.8210096517762</v>
      </c>
      <c r="G281" s="83">
        <f>'landesw Umlage § 2 PLAN'!I281*'Umlage Gesamt § 2_mtlAuft PLAN'!$G$1</f>
        <v>58754.908536452793</v>
      </c>
      <c r="H281" s="83">
        <f>'landesw Umlage § 2 PLAN'!J281*'Umlage Gesamt § 2_mtlAuft PLAN'!$H$1</f>
        <v>9989.9411316090282</v>
      </c>
      <c r="I281" s="83">
        <f>'landesw Umlage § 2 PLAN'!K281*'Umlage Gesamt § 2_mtlAuft PLAN'!$I$1</f>
        <v>16531.415871559493</v>
      </c>
      <c r="J281" s="83">
        <f>'landesw Umlage § 2 PLAN'!L281*'Umlage Gesamt § 2_mtlAuft PLAN'!$J$1</f>
        <v>285.8771256639813</v>
      </c>
      <c r="K281" s="83">
        <f>'landesw Umlage § 2 PLAN'!M281*'Umlage Gesamt § 2_mtlAuft PLAN'!$K$1</f>
        <v>182.83703124370231</v>
      </c>
      <c r="M281" s="83">
        <f>'bezirksw Umlage § 2 PLAN'!F281*'Umlage Gesamt § 2_mtlAuft PLAN'!$M$1</f>
        <v>3189.0037530607137</v>
      </c>
      <c r="N281" s="83">
        <f>'bezirksw Umlage § 2 PLAN'!G281*'Umlage Gesamt § 2_mtlAuft PLAN'!$N$1</f>
        <v>407221.26908589265</v>
      </c>
      <c r="O281" s="83">
        <f>'bezirksw Umlage § 2 PLAN'!H281*'Umlage Gesamt § 2_mtlAuft PLAN'!$O$1</f>
        <v>18566.121833453079</v>
      </c>
      <c r="P281" s="83">
        <f>'bezirksw Umlage § 2 PLAN'!I281*'Umlage Gesamt § 2_mtlAuft PLAN'!$P$1</f>
        <v>524388.87748760567</v>
      </c>
      <c r="Q281" s="83">
        <f>'bezirksw Umlage § 2 PLAN'!J281*'Umlage Gesamt § 2_mtlAuft PLAN'!$Q$1</f>
        <v>38160.183761591659</v>
      </c>
      <c r="R281" s="83">
        <f>'bezirksw Umlage § 2 PLAN'!K281*'Umlage Gesamt § 2_mtlAuft PLAN'!$R$1</f>
        <v>206301.71942697439</v>
      </c>
      <c r="S281" s="83">
        <f>'bezirksw Umlage § 2 PLAN'!L281*'Umlage Gesamt § 2_mtlAuft PLAN'!$S$1</f>
        <v>652.84456003913135</v>
      </c>
      <c r="T281" s="83">
        <f>'bezirksw Umlage § 2 PLAN'!M281*'Umlage Gesamt § 2_mtlAuft PLAN'!$T$1</f>
        <v>1439.0964866949548</v>
      </c>
      <c r="V281" s="83">
        <f t="shared" si="81"/>
        <v>3710.2378471931506</v>
      </c>
      <c r="W281" s="76">
        <f t="shared" si="82"/>
        <v>309.19</v>
      </c>
      <c r="X281" s="83">
        <f t="shared" si="74"/>
        <v>447279.06191517634</v>
      </c>
      <c r="Y281" s="76">
        <f t="shared" si="86"/>
        <v>37273.26</v>
      </c>
      <c r="Z281" s="83">
        <f t="shared" si="75"/>
        <v>20481.942843104855</v>
      </c>
      <c r="AA281" s="76">
        <f t="shared" si="87"/>
        <v>1706.83</v>
      </c>
      <c r="AB281" s="83">
        <f t="shared" si="76"/>
        <v>583143.78602405847</v>
      </c>
      <c r="AC281" s="76">
        <f t="shared" si="88"/>
        <v>48595.32</v>
      </c>
      <c r="AD281" s="83">
        <f t="shared" si="77"/>
        <v>48150.124893200686</v>
      </c>
      <c r="AE281" s="76">
        <f t="shared" si="89"/>
        <v>4012.51</v>
      </c>
      <c r="AF281" s="83">
        <f t="shared" si="78"/>
        <v>222833.13529853389</v>
      </c>
      <c r="AG281" s="76">
        <f t="shared" si="90"/>
        <v>18569.43</v>
      </c>
      <c r="AH281" s="83">
        <f t="shared" si="79"/>
        <v>938.7216857031126</v>
      </c>
      <c r="AI281" s="76">
        <f t="shared" si="83"/>
        <v>78.23</v>
      </c>
      <c r="AJ281" s="83">
        <f t="shared" si="80"/>
        <v>1621.9335179386571</v>
      </c>
      <c r="AK281" s="76">
        <f t="shared" si="84"/>
        <v>135.16</v>
      </c>
      <c r="AM281" s="83">
        <f t="shared" si="91"/>
        <v>1328158.9440249091</v>
      </c>
      <c r="AN281" s="83">
        <f t="shared" si="85"/>
        <v>110679.91</v>
      </c>
    </row>
    <row r="282" spans="1:40" x14ac:dyDescent="0.25">
      <c r="A282" s="82">
        <v>62384</v>
      </c>
      <c r="B282" s="82" t="s">
        <v>287</v>
      </c>
      <c r="C282" s="82" t="s">
        <v>269</v>
      </c>
      <c r="D282" s="83">
        <f>'landesw Umlage § 2 PLAN'!F282*'Umlage Gesamt § 2_mtlAuft PLAN'!$D$1</f>
        <v>448.37633210032669</v>
      </c>
      <c r="E282" s="83">
        <f>'landesw Umlage § 2 PLAN'!G282*'Umlage Gesamt § 2_mtlAuft PLAN'!$E$1</f>
        <v>34458.540650000934</v>
      </c>
      <c r="F282" s="83">
        <f>'landesw Umlage § 2 PLAN'!H282*'Umlage Gesamt § 2_mtlAuft PLAN'!$F$1</f>
        <v>1648.0287973068544</v>
      </c>
      <c r="G282" s="83">
        <f>'landesw Umlage § 2 PLAN'!I282*'Umlage Gesamt § 2_mtlAuft PLAN'!$G$1</f>
        <v>50542.185707006378</v>
      </c>
      <c r="H282" s="83">
        <f>'landesw Umlage § 2 PLAN'!J282*'Umlage Gesamt § 2_mtlAuft PLAN'!$H$1</f>
        <v>8593.5536698620836</v>
      </c>
      <c r="I282" s="83">
        <f>'landesw Umlage § 2 PLAN'!K282*'Umlage Gesamt § 2_mtlAuft PLAN'!$I$1</f>
        <v>14220.665333207517</v>
      </c>
      <c r="J282" s="83">
        <f>'landesw Umlage § 2 PLAN'!L282*'Umlage Gesamt § 2_mtlAuft PLAN'!$J$1</f>
        <v>245.9174073214626</v>
      </c>
      <c r="K282" s="83">
        <f>'landesw Umlage § 2 PLAN'!M282*'Umlage Gesamt § 2_mtlAuft PLAN'!$K$1</f>
        <v>157.28019015642968</v>
      </c>
      <c r="M282" s="83">
        <f>'bezirksw Umlage § 2 PLAN'!F282*'Umlage Gesamt § 2_mtlAuft PLAN'!$M$1</f>
        <v>2743.246886471381</v>
      </c>
      <c r="N282" s="83">
        <f>'bezirksw Umlage § 2 PLAN'!G282*'Umlage Gesamt § 2_mtlAuft PLAN'!$N$1</f>
        <v>350300.14544593461</v>
      </c>
      <c r="O282" s="83">
        <f>'bezirksw Umlage § 2 PLAN'!H282*'Umlage Gesamt § 2_mtlAuft PLAN'!$O$1</f>
        <v>15970.961421599442</v>
      </c>
      <c r="P282" s="83">
        <f>'bezirksw Umlage § 2 PLAN'!I282*'Umlage Gesamt § 2_mtlAuft PLAN'!$P$1</f>
        <v>451090.14189382462</v>
      </c>
      <c r="Q282" s="83">
        <f>'bezirksw Umlage § 2 PLAN'!J282*'Umlage Gesamt § 2_mtlAuft PLAN'!$Q$1</f>
        <v>32826.178141273907</v>
      </c>
      <c r="R282" s="83">
        <f>'bezirksw Umlage § 2 PLAN'!K282*'Umlage Gesamt § 2_mtlAuft PLAN'!$R$1</f>
        <v>177464.99951546633</v>
      </c>
      <c r="S282" s="83">
        <f>'bezirksw Umlage § 2 PLAN'!L282*'Umlage Gesamt § 2_mtlAuft PLAN'!$S$1</f>
        <v>561.5903728423832</v>
      </c>
      <c r="T282" s="83">
        <f>'bezirksw Umlage § 2 PLAN'!M282*'Umlage Gesamt § 2_mtlAuft PLAN'!$T$1</f>
        <v>1237.9405175264708</v>
      </c>
      <c r="V282" s="83">
        <f t="shared" si="81"/>
        <v>3191.6232185717076</v>
      </c>
      <c r="W282" s="76">
        <f t="shared" si="82"/>
        <v>265.97000000000003</v>
      </c>
      <c r="X282" s="83">
        <f t="shared" si="74"/>
        <v>384758.68609593553</v>
      </c>
      <c r="Y282" s="76">
        <f t="shared" si="86"/>
        <v>32063.22</v>
      </c>
      <c r="Z282" s="83">
        <f t="shared" si="75"/>
        <v>17618.990218906296</v>
      </c>
      <c r="AA282" s="76">
        <f t="shared" si="87"/>
        <v>1468.25</v>
      </c>
      <c r="AB282" s="83">
        <f t="shared" si="76"/>
        <v>501632.32760083099</v>
      </c>
      <c r="AC282" s="76">
        <f t="shared" si="88"/>
        <v>41802.69</v>
      </c>
      <c r="AD282" s="83">
        <f t="shared" si="77"/>
        <v>41419.731811135993</v>
      </c>
      <c r="AE282" s="76">
        <f t="shared" si="89"/>
        <v>3451.64</v>
      </c>
      <c r="AF282" s="83">
        <f t="shared" si="78"/>
        <v>191685.66484867386</v>
      </c>
      <c r="AG282" s="76">
        <f t="shared" si="90"/>
        <v>15973.81</v>
      </c>
      <c r="AH282" s="83">
        <f t="shared" si="79"/>
        <v>807.50778016384584</v>
      </c>
      <c r="AI282" s="76">
        <f t="shared" si="83"/>
        <v>67.290000000000006</v>
      </c>
      <c r="AJ282" s="83">
        <f t="shared" si="80"/>
        <v>1395.2207076829004</v>
      </c>
      <c r="AK282" s="76">
        <f t="shared" si="84"/>
        <v>116.27</v>
      </c>
      <c r="AM282" s="83">
        <f t="shared" si="91"/>
        <v>1142509.7522819012</v>
      </c>
      <c r="AN282" s="83">
        <f t="shared" si="85"/>
        <v>95209.15</v>
      </c>
    </row>
    <row r="283" spans="1:40" x14ac:dyDescent="0.25">
      <c r="A283" s="82">
        <v>62385</v>
      </c>
      <c r="B283" s="82" t="s">
        <v>288</v>
      </c>
      <c r="C283" s="82" t="s">
        <v>269</v>
      </c>
      <c r="D283" s="83">
        <f>'landesw Umlage § 2 PLAN'!F283*'Umlage Gesamt § 2_mtlAuft PLAN'!$D$1</f>
        <v>333.19838426864663</v>
      </c>
      <c r="E283" s="83">
        <f>'landesw Umlage § 2 PLAN'!G283*'Umlage Gesamt § 2_mtlAuft PLAN'!$E$1</f>
        <v>25606.904840522977</v>
      </c>
      <c r="F283" s="83">
        <f>'landesw Umlage § 2 PLAN'!H283*'Umlage Gesamt § 2_mtlAuft PLAN'!$F$1</f>
        <v>1224.6867043998568</v>
      </c>
      <c r="G283" s="83">
        <f>'landesw Umlage § 2 PLAN'!I283*'Umlage Gesamt § 2_mtlAuft PLAN'!$G$1</f>
        <v>37559.017747645608</v>
      </c>
      <c r="H283" s="83">
        <f>'landesw Umlage § 2 PLAN'!J283*'Umlage Gesamt § 2_mtlAuft PLAN'!$H$1</f>
        <v>6386.0600859798569</v>
      </c>
      <c r="I283" s="83">
        <f>'landesw Umlage § 2 PLAN'!K283*'Umlage Gesamt § 2_mtlAuft PLAN'!$I$1</f>
        <v>10567.691407916862</v>
      </c>
      <c r="J283" s="83">
        <f>'landesw Umlage § 2 PLAN'!L283*'Umlage Gesamt § 2_mtlAuft PLAN'!$J$1</f>
        <v>182.74667264263988</v>
      </c>
      <c r="K283" s="83">
        <f>'landesw Umlage § 2 PLAN'!M283*'Umlage Gesamt § 2_mtlAuft PLAN'!$K$1</f>
        <v>116.87839318392446</v>
      </c>
      <c r="M283" s="83">
        <f>'bezirksw Umlage § 2 PLAN'!F283*'Umlage Gesamt § 2_mtlAuft PLAN'!$M$1</f>
        <v>2038.5675263915064</v>
      </c>
      <c r="N283" s="83">
        <f>'bezirksw Umlage § 2 PLAN'!G283*'Umlage Gesamt § 2_mtlAuft PLAN'!$N$1</f>
        <v>260315.79750186438</v>
      </c>
      <c r="O283" s="83">
        <f>'bezirksw Umlage § 2 PLAN'!H283*'Umlage Gesamt § 2_mtlAuft PLAN'!$O$1</f>
        <v>11868.375201622168</v>
      </c>
      <c r="P283" s="83">
        <f>'bezirksw Umlage § 2 PLAN'!I283*'Umlage Gesamt § 2_mtlAuft PLAN'!$P$1</f>
        <v>335215.07643919508</v>
      </c>
      <c r="Q283" s="83">
        <f>'bezirksw Umlage § 2 PLAN'!J283*'Umlage Gesamt § 2_mtlAuft PLAN'!$Q$1</f>
        <v>24393.860102187286</v>
      </c>
      <c r="R283" s="83">
        <f>'bezirksw Umlage § 2 PLAN'!K283*'Umlage Gesamt § 2_mtlAuft PLAN'!$R$1</f>
        <v>131878.17212786924</v>
      </c>
      <c r="S283" s="83">
        <f>'bezirksw Umlage § 2 PLAN'!L283*'Umlage Gesamt § 2_mtlAuft PLAN'!$S$1</f>
        <v>417.3302457232279</v>
      </c>
      <c r="T283" s="83">
        <f>'bezirksw Umlage § 2 PLAN'!M283*'Umlage Gesamt § 2_mtlAuft PLAN'!$T$1</f>
        <v>919.94101992033279</v>
      </c>
      <c r="V283" s="83">
        <f t="shared" si="81"/>
        <v>2371.7659106601532</v>
      </c>
      <c r="W283" s="76">
        <f t="shared" si="82"/>
        <v>197.65</v>
      </c>
      <c r="X283" s="83">
        <f t="shared" si="74"/>
        <v>285922.70234238735</v>
      </c>
      <c r="Y283" s="76">
        <f t="shared" si="86"/>
        <v>23826.89</v>
      </c>
      <c r="Z283" s="83">
        <f t="shared" si="75"/>
        <v>13093.061906022025</v>
      </c>
      <c r="AA283" s="76">
        <f t="shared" si="87"/>
        <v>1091.0899999999999</v>
      </c>
      <c r="AB283" s="83">
        <f t="shared" si="76"/>
        <v>372774.0941868407</v>
      </c>
      <c r="AC283" s="76">
        <f t="shared" si="88"/>
        <v>31064.51</v>
      </c>
      <c r="AD283" s="83">
        <f t="shared" si="77"/>
        <v>30779.920188167143</v>
      </c>
      <c r="AE283" s="76">
        <f t="shared" si="89"/>
        <v>2564.9899999999998</v>
      </c>
      <c r="AF283" s="83">
        <f t="shared" si="78"/>
        <v>142445.86353578611</v>
      </c>
      <c r="AG283" s="76">
        <f t="shared" si="90"/>
        <v>11870.49</v>
      </c>
      <c r="AH283" s="83">
        <f t="shared" si="79"/>
        <v>600.07691836586775</v>
      </c>
      <c r="AI283" s="76">
        <f t="shared" si="83"/>
        <v>50.01</v>
      </c>
      <c r="AJ283" s="83">
        <f t="shared" si="80"/>
        <v>1036.8194131042574</v>
      </c>
      <c r="AK283" s="76">
        <f t="shared" si="84"/>
        <v>86.4</v>
      </c>
      <c r="AM283" s="83">
        <f t="shared" si="91"/>
        <v>849024.30440133356</v>
      </c>
      <c r="AN283" s="83">
        <f t="shared" si="85"/>
        <v>70752.03</v>
      </c>
    </row>
    <row r="284" spans="1:40" x14ac:dyDescent="0.25">
      <c r="A284" s="82">
        <v>62386</v>
      </c>
      <c r="B284" s="82" t="s">
        <v>289</v>
      </c>
      <c r="C284" s="82" t="s">
        <v>269</v>
      </c>
      <c r="D284" s="83">
        <f>'landesw Umlage § 2 PLAN'!F284*'Umlage Gesamt § 2_mtlAuft PLAN'!$D$1</f>
        <v>677.16607927724965</v>
      </c>
      <c r="E284" s="83">
        <f>'landesw Umlage § 2 PLAN'!G284*'Umlage Gesamt § 2_mtlAuft PLAN'!$E$1</f>
        <v>52041.450895217451</v>
      </c>
      <c r="F284" s="83">
        <f>'landesw Umlage § 2 PLAN'!H284*'Umlage Gesamt § 2_mtlAuft PLAN'!$F$1</f>
        <v>2488.9565289511647</v>
      </c>
      <c r="G284" s="83">
        <f>'landesw Umlage § 2 PLAN'!I284*'Umlage Gesamt § 2_mtlAuft PLAN'!$G$1</f>
        <v>76331.981157422066</v>
      </c>
      <c r="H284" s="83">
        <f>'landesw Umlage § 2 PLAN'!J284*'Umlage Gesamt § 2_mtlAuft PLAN'!$H$1</f>
        <v>12978.524130432994</v>
      </c>
      <c r="I284" s="83">
        <f>'landesw Umlage § 2 PLAN'!K284*'Umlage Gesamt § 2_mtlAuft PLAN'!$I$1</f>
        <v>21476.941352576403</v>
      </c>
      <c r="J284" s="83">
        <f>'landesw Umlage § 2 PLAN'!L284*'Umlage Gesamt § 2_mtlAuft PLAN'!$J$1</f>
        <v>371.39990365200612</v>
      </c>
      <c r="K284" s="83">
        <f>'landesw Umlage § 2 PLAN'!M284*'Umlage Gesamt § 2_mtlAuft PLAN'!$K$1</f>
        <v>237.53441493512804</v>
      </c>
      <c r="M284" s="83">
        <f>'bezirksw Umlage § 2 PLAN'!F284*'Umlage Gesamt § 2_mtlAuft PLAN'!$M$1</f>
        <v>4143.0236290565208</v>
      </c>
      <c r="N284" s="83">
        <f>'bezirksw Umlage § 2 PLAN'!G284*'Umlage Gesamt § 2_mtlAuft PLAN'!$N$1</f>
        <v>529045.26639643521</v>
      </c>
      <c r="O284" s="83">
        <f>'bezirksw Umlage § 2 PLAN'!H284*'Umlage Gesamt § 2_mtlAuft PLAN'!$O$1</f>
        <v>24120.348363376121</v>
      </c>
      <c r="P284" s="83">
        <f>'bezirksw Umlage § 2 PLAN'!I284*'Umlage Gesamt § 2_mtlAuft PLAN'!$P$1</f>
        <v>681264.6451608655</v>
      </c>
      <c r="Q284" s="83">
        <f>'bezirksw Umlage § 2 PLAN'!J284*'Umlage Gesamt § 2_mtlAuft PLAN'!$Q$1</f>
        <v>49576.154578581103</v>
      </c>
      <c r="R284" s="83">
        <f>'bezirksw Umlage § 2 PLAN'!K284*'Umlage Gesamt § 2_mtlAuft PLAN'!$R$1</f>
        <v>268018.78093765647</v>
      </c>
      <c r="S284" s="83">
        <f>'bezirksw Umlage § 2 PLAN'!L284*'Umlage Gesamt § 2_mtlAuft PLAN'!$S$1</f>
        <v>848.14902953538035</v>
      </c>
      <c r="T284" s="83">
        <f>'bezirksw Umlage § 2 PLAN'!M284*'Umlage Gesamt § 2_mtlAuft PLAN'!$T$1</f>
        <v>1869.6154694540774</v>
      </c>
      <c r="V284" s="83">
        <f t="shared" si="81"/>
        <v>4820.1897083337708</v>
      </c>
      <c r="W284" s="76">
        <f t="shared" si="82"/>
        <v>401.68</v>
      </c>
      <c r="X284" s="83">
        <f t="shared" si="74"/>
        <v>581086.71729165269</v>
      </c>
      <c r="Y284" s="76">
        <f t="shared" si="86"/>
        <v>48423.89</v>
      </c>
      <c r="Z284" s="83">
        <f t="shared" si="75"/>
        <v>26609.304892327287</v>
      </c>
      <c r="AA284" s="76">
        <f t="shared" si="87"/>
        <v>2217.44</v>
      </c>
      <c r="AB284" s="83">
        <f t="shared" si="76"/>
        <v>757596.62631828757</v>
      </c>
      <c r="AC284" s="76">
        <f t="shared" si="88"/>
        <v>63133.05</v>
      </c>
      <c r="AD284" s="83">
        <f t="shared" si="77"/>
        <v>62554.678709014101</v>
      </c>
      <c r="AE284" s="76">
        <f t="shared" si="89"/>
        <v>5212.8900000000003</v>
      </c>
      <c r="AF284" s="83">
        <f t="shared" si="78"/>
        <v>289495.72229023289</v>
      </c>
      <c r="AG284" s="76">
        <f t="shared" si="90"/>
        <v>24124.639999999999</v>
      </c>
      <c r="AH284" s="83">
        <f t="shared" si="79"/>
        <v>1219.5489331873864</v>
      </c>
      <c r="AI284" s="76">
        <f t="shared" si="83"/>
        <v>101.63</v>
      </c>
      <c r="AJ284" s="83">
        <f t="shared" si="80"/>
        <v>2107.1498843892055</v>
      </c>
      <c r="AK284" s="76">
        <f t="shared" si="84"/>
        <v>175.6</v>
      </c>
      <c r="AM284" s="83">
        <f t="shared" si="91"/>
        <v>1725489.9380274252</v>
      </c>
      <c r="AN284" s="83">
        <f t="shared" si="85"/>
        <v>143790.82999999999</v>
      </c>
    </row>
    <row r="285" spans="1:40" x14ac:dyDescent="0.25">
      <c r="A285" s="82">
        <v>62387</v>
      </c>
      <c r="B285" s="82" t="s">
        <v>290</v>
      </c>
      <c r="C285" s="82" t="s">
        <v>269</v>
      </c>
      <c r="D285" s="83">
        <f>'landesw Umlage § 2 PLAN'!F285*'Umlage Gesamt § 2_mtlAuft PLAN'!$D$1</f>
        <v>303.62153428016245</v>
      </c>
      <c r="E285" s="83">
        <f>'landesw Umlage § 2 PLAN'!G285*'Umlage Gesamt § 2_mtlAuft PLAN'!$E$1</f>
        <v>23333.869859276201</v>
      </c>
      <c r="F285" s="83">
        <f>'landesw Umlage § 2 PLAN'!H285*'Umlage Gesamt § 2_mtlAuft PLAN'!$F$1</f>
        <v>1115.97556818462</v>
      </c>
      <c r="G285" s="83">
        <f>'landesw Umlage § 2 PLAN'!I285*'Umlage Gesamt § 2_mtlAuft PLAN'!$G$1</f>
        <v>34225.035693455131</v>
      </c>
      <c r="H285" s="83">
        <f>'landesw Umlage § 2 PLAN'!J285*'Umlage Gesamt § 2_mtlAuft PLAN'!$H$1</f>
        <v>5819.1919674712581</v>
      </c>
      <c r="I285" s="83">
        <f>'landesw Umlage § 2 PLAN'!K285*'Umlage Gesamt § 2_mtlAuft PLAN'!$I$1</f>
        <v>9629.6345677475983</v>
      </c>
      <c r="J285" s="83">
        <f>'landesw Umlage § 2 PLAN'!L285*'Umlage Gesamt § 2_mtlAuft PLAN'!$J$1</f>
        <v>166.52489253254168</v>
      </c>
      <c r="K285" s="83">
        <f>'landesw Umlage § 2 PLAN'!M285*'Umlage Gesamt § 2_mtlAuft PLAN'!$K$1</f>
        <v>106.503508834819</v>
      </c>
      <c r="M285" s="83">
        <f>'bezirksw Umlage § 2 PLAN'!F285*'Umlage Gesamt § 2_mtlAuft PLAN'!$M$1</f>
        <v>1857.6110489109205</v>
      </c>
      <c r="N285" s="83">
        <f>'bezirksw Umlage § 2 PLAN'!G285*'Umlage Gesamt § 2_mtlAuft PLAN'!$N$1</f>
        <v>237208.47869164601</v>
      </c>
      <c r="O285" s="83">
        <f>'bezirksw Umlage § 2 PLAN'!H285*'Umlage Gesamt § 2_mtlAuft PLAN'!$O$1</f>
        <v>10814.861230610826</v>
      </c>
      <c r="P285" s="83">
        <f>'bezirksw Umlage § 2 PLAN'!I285*'Umlage Gesamt § 2_mtlAuft PLAN'!$P$1</f>
        <v>305459.2117717166</v>
      </c>
      <c r="Q285" s="83">
        <f>'bezirksw Umlage § 2 PLAN'!J285*'Umlage Gesamt § 2_mtlAuft PLAN'!$Q$1</f>
        <v>22228.502840728455</v>
      </c>
      <c r="R285" s="83">
        <f>'bezirksw Umlage § 2 PLAN'!K285*'Umlage Gesamt § 2_mtlAuft PLAN'!$R$1</f>
        <v>120171.81009870461</v>
      </c>
      <c r="S285" s="83">
        <f>'bezirksw Umlage § 2 PLAN'!L285*'Umlage Gesamt § 2_mtlAuft PLAN'!$S$1</f>
        <v>380.28530596307235</v>
      </c>
      <c r="T285" s="83">
        <f>'bezirksw Umlage § 2 PLAN'!M285*'Umlage Gesamt § 2_mtlAuft PLAN'!$T$1</f>
        <v>838.28108749251169</v>
      </c>
      <c r="V285" s="83">
        <f t="shared" si="81"/>
        <v>2161.232583191083</v>
      </c>
      <c r="W285" s="76">
        <f t="shared" si="82"/>
        <v>180.1</v>
      </c>
      <c r="X285" s="83">
        <f t="shared" si="74"/>
        <v>260542.34855092221</v>
      </c>
      <c r="Y285" s="76">
        <f t="shared" si="86"/>
        <v>21711.86</v>
      </c>
      <c r="Z285" s="83">
        <f t="shared" si="75"/>
        <v>11930.836798795446</v>
      </c>
      <c r="AA285" s="76">
        <f t="shared" si="87"/>
        <v>994.24</v>
      </c>
      <c r="AB285" s="83">
        <f t="shared" si="76"/>
        <v>339684.24746517173</v>
      </c>
      <c r="AC285" s="76">
        <f t="shared" si="88"/>
        <v>28307.02</v>
      </c>
      <c r="AD285" s="83">
        <f t="shared" si="77"/>
        <v>28047.694808199714</v>
      </c>
      <c r="AE285" s="76">
        <f t="shared" si="89"/>
        <v>2337.31</v>
      </c>
      <c r="AF285" s="83">
        <f t="shared" si="78"/>
        <v>129801.44466645221</v>
      </c>
      <c r="AG285" s="76">
        <f t="shared" si="90"/>
        <v>10816.79</v>
      </c>
      <c r="AH285" s="83">
        <f t="shared" si="79"/>
        <v>546.81019849561403</v>
      </c>
      <c r="AI285" s="76">
        <f t="shared" si="83"/>
        <v>45.57</v>
      </c>
      <c r="AJ285" s="83">
        <f t="shared" si="80"/>
        <v>944.78459632733075</v>
      </c>
      <c r="AK285" s="76">
        <f t="shared" si="84"/>
        <v>78.73</v>
      </c>
      <c r="AM285" s="83">
        <f t="shared" si="91"/>
        <v>773659.39966755547</v>
      </c>
      <c r="AN285" s="83">
        <f t="shared" si="85"/>
        <v>64471.62</v>
      </c>
    </row>
    <row r="286" spans="1:40" x14ac:dyDescent="0.25">
      <c r="A286" s="82">
        <v>62388</v>
      </c>
      <c r="B286" s="82" t="s">
        <v>291</v>
      </c>
      <c r="C286" s="82" t="s">
        <v>269</v>
      </c>
      <c r="D286" s="83">
        <f>'landesw Umlage § 2 PLAN'!F286*'Umlage Gesamt § 2_mtlAuft PLAN'!$D$1</f>
        <v>397.59357889130473</v>
      </c>
      <c r="E286" s="83">
        <f>'landesw Umlage § 2 PLAN'!G286*'Umlage Gesamt § 2_mtlAuft PLAN'!$E$1</f>
        <v>30555.793246776047</v>
      </c>
      <c r="F286" s="83">
        <f>'landesw Umlage § 2 PLAN'!H286*'Umlage Gesamt § 2_mtlAuft PLAN'!$F$1</f>
        <v>1461.3743427709514</v>
      </c>
      <c r="G286" s="83">
        <f>'landesw Umlage § 2 PLAN'!I286*'Umlage Gesamt § 2_mtlAuft PLAN'!$G$1</f>
        <v>44817.81722533291</v>
      </c>
      <c r="H286" s="83">
        <f>'landesw Umlage § 2 PLAN'!J286*'Umlage Gesamt § 2_mtlAuft PLAN'!$H$1</f>
        <v>7620.2544924482236</v>
      </c>
      <c r="I286" s="83">
        <f>'landesw Umlage § 2 PLAN'!K286*'Umlage Gesamt § 2_mtlAuft PLAN'!$I$1</f>
        <v>12610.04388336082</v>
      </c>
      <c r="J286" s="83">
        <f>'landesw Umlage § 2 PLAN'!L286*'Umlage Gesamt § 2_mtlAuft PLAN'!$J$1</f>
        <v>218.0649938202655</v>
      </c>
      <c r="K286" s="83">
        <f>'landesw Umlage § 2 PLAN'!M286*'Umlage Gesamt § 2_mtlAuft PLAN'!$K$1</f>
        <v>139.46675864908852</v>
      </c>
      <c r="M286" s="83">
        <f>'bezirksw Umlage § 2 PLAN'!F286*'Umlage Gesamt § 2_mtlAuft PLAN'!$M$1</f>
        <v>2432.5488864798854</v>
      </c>
      <c r="N286" s="83">
        <f>'bezirksw Umlage § 2 PLAN'!G286*'Umlage Gesamt § 2_mtlAuft PLAN'!$N$1</f>
        <v>310625.42454366141</v>
      </c>
      <c r="O286" s="83">
        <f>'bezirksw Umlage § 2 PLAN'!H286*'Umlage Gesamt § 2_mtlAuft PLAN'!$O$1</f>
        <v>14162.102803695367</v>
      </c>
      <c r="P286" s="83">
        <f>'bezirksw Umlage § 2 PLAN'!I286*'Umlage Gesamt § 2_mtlAuft PLAN'!$P$1</f>
        <v>400000.02470697206</v>
      </c>
      <c r="Q286" s="83">
        <f>'bezirksw Umlage § 2 PLAN'!J286*'Umlage Gesamt § 2_mtlAuft PLAN'!$Q$1</f>
        <v>29108.310840975148</v>
      </c>
      <c r="R286" s="83">
        <f>'bezirksw Umlage § 2 PLAN'!K286*'Umlage Gesamt § 2_mtlAuft PLAN'!$R$1</f>
        <v>157365.45226368005</v>
      </c>
      <c r="S286" s="83">
        <f>'bezirksw Umlage § 2 PLAN'!L286*'Umlage Gesamt § 2_mtlAuft PLAN'!$S$1</f>
        <v>497.98508579472502</v>
      </c>
      <c r="T286" s="83">
        <f>'bezirksw Umlage § 2 PLAN'!M286*'Umlage Gesamt § 2_mtlAuft PLAN'!$T$1</f>
        <v>1097.7323412953288</v>
      </c>
      <c r="V286" s="83">
        <f t="shared" si="81"/>
        <v>2830.1424653711902</v>
      </c>
      <c r="W286" s="76">
        <f t="shared" si="82"/>
        <v>235.85</v>
      </c>
      <c r="X286" s="83">
        <f t="shared" si="74"/>
        <v>341181.21779043745</v>
      </c>
      <c r="Y286" s="76">
        <f t="shared" si="86"/>
        <v>28431.77</v>
      </c>
      <c r="Z286" s="83">
        <f t="shared" si="75"/>
        <v>15623.477146466317</v>
      </c>
      <c r="AA286" s="76">
        <f t="shared" si="87"/>
        <v>1301.96</v>
      </c>
      <c r="AB286" s="83">
        <f t="shared" si="76"/>
        <v>444817.84193230496</v>
      </c>
      <c r="AC286" s="76">
        <f t="shared" si="88"/>
        <v>37068.15</v>
      </c>
      <c r="AD286" s="83">
        <f t="shared" si="77"/>
        <v>36728.565333423372</v>
      </c>
      <c r="AE286" s="76">
        <f t="shared" si="89"/>
        <v>3060.71</v>
      </c>
      <c r="AF286" s="83">
        <f t="shared" si="78"/>
        <v>169975.49614704086</v>
      </c>
      <c r="AG286" s="76">
        <f t="shared" si="90"/>
        <v>14164.62</v>
      </c>
      <c r="AH286" s="83">
        <f t="shared" si="79"/>
        <v>716.05007961499052</v>
      </c>
      <c r="AI286" s="76">
        <f t="shared" si="83"/>
        <v>59.67</v>
      </c>
      <c r="AJ286" s="83">
        <f t="shared" si="80"/>
        <v>1237.1990999444172</v>
      </c>
      <c r="AK286" s="76">
        <f t="shared" si="84"/>
        <v>103.1</v>
      </c>
      <c r="AM286" s="83">
        <f t="shared" si="91"/>
        <v>1013109.9899946036</v>
      </c>
      <c r="AN286" s="83">
        <f t="shared" si="85"/>
        <v>84425.83</v>
      </c>
    </row>
    <row r="287" spans="1:40" x14ac:dyDescent="0.25">
      <c r="A287" s="82">
        <v>62389</v>
      </c>
      <c r="B287" s="82" t="s">
        <v>292</v>
      </c>
      <c r="C287" s="82" t="s">
        <v>269</v>
      </c>
      <c r="D287" s="83">
        <f>'landesw Umlage § 2 PLAN'!F287*'Umlage Gesamt § 2_mtlAuft PLAN'!$D$1</f>
        <v>578.77252360979605</v>
      </c>
      <c r="E287" s="83">
        <f>'landesw Umlage § 2 PLAN'!G287*'Umlage Gesamt § 2_mtlAuft PLAN'!$E$1</f>
        <v>44479.726301541887</v>
      </c>
      <c r="F287" s="83">
        <f>'landesw Umlage § 2 PLAN'!H287*'Umlage Gesamt § 2_mtlAuft PLAN'!$F$1</f>
        <v>2127.3062775879962</v>
      </c>
      <c r="G287" s="83">
        <f>'landesw Umlage § 2 PLAN'!I287*'Umlage Gesamt § 2_mtlAuft PLAN'!$G$1</f>
        <v>65240.795011128394</v>
      </c>
      <c r="H287" s="83">
        <f>'landesw Umlage § 2 PLAN'!J287*'Umlage Gesamt § 2_mtlAuft PLAN'!$H$1</f>
        <v>11092.719191898394</v>
      </c>
      <c r="I287" s="83">
        <f>'landesw Umlage § 2 PLAN'!K287*'Umlage Gesamt § 2_mtlAuft PLAN'!$I$1</f>
        <v>18356.299771124464</v>
      </c>
      <c r="J287" s="83">
        <f>'landesw Umlage § 2 PLAN'!L287*'Umlage Gesamt § 2_mtlAuft PLAN'!$J$1</f>
        <v>317.43477129647835</v>
      </c>
      <c r="K287" s="83">
        <f>'landesw Umlage § 2 PLAN'!M287*'Umlage Gesamt § 2_mtlAuft PLAN'!$K$1</f>
        <v>203.02019989381836</v>
      </c>
      <c r="M287" s="83">
        <f>'bezirksw Umlage § 2 PLAN'!F287*'Umlage Gesamt § 2_mtlAuft PLAN'!$M$1</f>
        <v>3541.0341931529433</v>
      </c>
      <c r="N287" s="83">
        <f>'bezirksw Umlage § 2 PLAN'!G287*'Umlage Gesamt § 2_mtlAuft PLAN'!$N$1</f>
        <v>452173.95452366793</v>
      </c>
      <c r="O287" s="83">
        <f>'bezirksw Umlage § 2 PLAN'!H287*'Umlage Gesamt § 2_mtlAuft PLAN'!$O$1</f>
        <v>20615.614573486248</v>
      </c>
      <c r="P287" s="83">
        <f>'bezirksw Umlage § 2 PLAN'!I287*'Umlage Gesamt § 2_mtlAuft PLAN'!$P$1</f>
        <v>582275.55985486775</v>
      </c>
      <c r="Q287" s="83">
        <f>'bezirksw Umlage § 2 PLAN'!J287*'Umlage Gesamt § 2_mtlAuft PLAN'!$Q$1</f>
        <v>42372.642361146573</v>
      </c>
      <c r="R287" s="83">
        <f>'bezirksw Umlage § 2 PLAN'!K287*'Umlage Gesamt § 2_mtlAuft PLAN'!$R$1</f>
        <v>229075.12789723993</v>
      </c>
      <c r="S287" s="83">
        <f>'bezirksw Umlage § 2 PLAN'!L287*'Umlage Gesamt § 2_mtlAuft PLAN'!$S$1</f>
        <v>724.9113168003355</v>
      </c>
      <c r="T287" s="83">
        <f>'bezirksw Umlage § 2 PLAN'!M287*'Umlage Gesamt § 2_mtlAuft PLAN'!$T$1</f>
        <v>1597.9566852946525</v>
      </c>
      <c r="V287" s="83">
        <f t="shared" si="81"/>
        <v>4119.8067167627396</v>
      </c>
      <c r="W287" s="76">
        <f t="shared" si="82"/>
        <v>343.32</v>
      </c>
      <c r="X287" s="83">
        <f t="shared" si="74"/>
        <v>496653.68082520983</v>
      </c>
      <c r="Y287" s="76">
        <f t="shared" si="86"/>
        <v>41387.81</v>
      </c>
      <c r="Z287" s="83">
        <f t="shared" si="75"/>
        <v>22742.920851074243</v>
      </c>
      <c r="AA287" s="76">
        <f t="shared" si="87"/>
        <v>1895.24</v>
      </c>
      <c r="AB287" s="83">
        <f t="shared" si="76"/>
        <v>647516.35486599617</v>
      </c>
      <c r="AC287" s="76">
        <f t="shared" si="88"/>
        <v>53959.7</v>
      </c>
      <c r="AD287" s="83">
        <f t="shared" si="77"/>
        <v>53465.361553044968</v>
      </c>
      <c r="AE287" s="76">
        <f t="shared" si="89"/>
        <v>4455.45</v>
      </c>
      <c r="AF287" s="83">
        <f t="shared" si="78"/>
        <v>247431.4276683644</v>
      </c>
      <c r="AG287" s="76">
        <f t="shared" si="90"/>
        <v>20619.29</v>
      </c>
      <c r="AH287" s="83">
        <f t="shared" si="79"/>
        <v>1042.3460880968139</v>
      </c>
      <c r="AI287" s="76">
        <f t="shared" si="83"/>
        <v>86.86</v>
      </c>
      <c r="AJ287" s="83">
        <f t="shared" si="80"/>
        <v>1800.976885188471</v>
      </c>
      <c r="AK287" s="76">
        <f t="shared" si="84"/>
        <v>150.08000000000001</v>
      </c>
      <c r="AM287" s="83">
        <f t="shared" si="91"/>
        <v>1474772.8754537376</v>
      </c>
      <c r="AN287" s="83">
        <f t="shared" si="85"/>
        <v>122897.74</v>
      </c>
    </row>
    <row r="288" spans="1:40" ht="15.75" thickBot="1" x14ac:dyDescent="0.3">
      <c r="A288" s="12">
        <v>62390</v>
      </c>
      <c r="B288" s="12" t="s">
        <v>293</v>
      </c>
      <c r="C288" s="12" t="s">
        <v>269</v>
      </c>
      <c r="D288" s="85">
        <f>'landesw Umlage § 2 PLAN'!F288*'Umlage Gesamt § 2_mtlAuft PLAN'!$D$1</f>
        <v>530.48997746098723</v>
      </c>
      <c r="E288" s="85">
        <f>'landesw Umlage § 2 PLAN'!G288*'Umlage Gesamt § 2_mtlAuft PLAN'!$E$1</f>
        <v>40769.124380693844</v>
      </c>
      <c r="F288" s="85">
        <f>'landesw Umlage § 2 PLAN'!H288*'Umlage Gesamt § 2_mtlAuft PLAN'!$F$1</f>
        <v>1949.8414544832622</v>
      </c>
      <c r="G288" s="85">
        <f>'landesw Umlage § 2 PLAN'!I288*'Umlage Gesamt § 2_mtlAuft PLAN'!$G$1</f>
        <v>59798.256591606812</v>
      </c>
      <c r="H288" s="85">
        <f>'landesw Umlage § 2 PLAN'!J288*'Umlage Gesamt § 2_mtlAuft PLAN'!$H$1</f>
        <v>10167.338831825016</v>
      </c>
      <c r="I288" s="85">
        <f>'landesw Umlage § 2 PLAN'!K288*'Umlage Gesamt § 2_mtlAuft PLAN'!$I$1</f>
        <v>16824.97467418843</v>
      </c>
      <c r="J288" s="85">
        <f>'landesw Umlage § 2 PLAN'!L288*'Umlage Gesamt § 2_mtlAuft PLAN'!$J$1</f>
        <v>290.95362651308881</v>
      </c>
      <c r="K288" s="85">
        <f>'landesw Umlage § 2 PLAN'!M288*'Umlage Gesamt § 2_mtlAuft PLAN'!$K$1</f>
        <v>186.08378399526003</v>
      </c>
      <c r="L288" s="85"/>
      <c r="M288" s="85">
        <f>'bezirksw Umlage § 2 PLAN'!F288*'Umlage Gesamt § 2_mtlAuft PLAN'!$M$1</f>
        <v>3245.6329087604531</v>
      </c>
      <c r="N288" s="85">
        <f>'bezirksw Umlage § 2 PLAN'!G288*'Umlage Gesamt § 2_mtlAuft PLAN'!$N$1</f>
        <v>414452.55460231064</v>
      </c>
      <c r="O288" s="85">
        <f>'bezirksw Umlage § 2 PLAN'!H288*'Umlage Gesamt § 2_mtlAuft PLAN'!$O$1</f>
        <v>18895.812196168354</v>
      </c>
      <c r="P288" s="85">
        <f>'bezirksw Umlage § 2 PLAN'!I288*'Umlage Gesamt § 2_mtlAuft PLAN'!$P$1</f>
        <v>533700.78229861648</v>
      </c>
      <c r="Q288" s="85">
        <f>'bezirksw Umlage § 2 PLAN'!J288*'Umlage Gesamt § 2_mtlAuft PLAN'!$Q$1</f>
        <v>38837.818269137097</v>
      </c>
      <c r="R288" s="85">
        <f>'bezirksw Umlage § 2 PLAN'!K288*'Umlage Gesamt § 2_mtlAuft PLAN'!$R$1</f>
        <v>209965.1494807463</v>
      </c>
      <c r="S288" s="85">
        <f>'bezirksw Umlage § 2 PLAN'!L288*'Umlage Gesamt § 2_mtlAuft PLAN'!$S$1</f>
        <v>664.43753361362189</v>
      </c>
      <c r="T288" s="85">
        <f>'bezirksw Umlage § 2 PLAN'!M288*'Umlage Gesamt § 2_mtlAuft PLAN'!$T$1</f>
        <v>1464.6514327917664</v>
      </c>
      <c r="U288" s="85"/>
      <c r="V288" s="85">
        <f t="shared" si="81"/>
        <v>3776.1228862214402</v>
      </c>
      <c r="W288" s="77">
        <f t="shared" si="82"/>
        <v>314.68</v>
      </c>
      <c r="X288" s="85">
        <f t="shared" si="74"/>
        <v>455221.67898300447</v>
      </c>
      <c r="Y288" s="77">
        <f t="shared" si="86"/>
        <v>37935.14</v>
      </c>
      <c r="Z288" s="85">
        <f t="shared" si="75"/>
        <v>20845.653650651617</v>
      </c>
      <c r="AA288" s="77">
        <f t="shared" si="87"/>
        <v>1737.14</v>
      </c>
      <c r="AB288" s="85">
        <f t="shared" si="76"/>
        <v>593499.03889022325</v>
      </c>
      <c r="AC288" s="77">
        <f t="shared" si="88"/>
        <v>49458.25</v>
      </c>
      <c r="AD288" s="85">
        <f t="shared" si="77"/>
        <v>49005.157100962111</v>
      </c>
      <c r="AE288" s="77">
        <f t="shared" si="89"/>
        <v>4083.76</v>
      </c>
      <c r="AF288" s="85">
        <f t="shared" si="78"/>
        <v>226790.12415493472</v>
      </c>
      <c r="AG288" s="77">
        <f t="shared" si="90"/>
        <v>18899.18</v>
      </c>
      <c r="AH288" s="85">
        <f t="shared" si="79"/>
        <v>955.3911601267107</v>
      </c>
      <c r="AI288" s="77">
        <f t="shared" si="83"/>
        <v>79.62</v>
      </c>
      <c r="AJ288" s="85">
        <f t="shared" si="80"/>
        <v>1650.7352167870265</v>
      </c>
      <c r="AK288" s="77">
        <f t="shared" si="84"/>
        <v>137.56</v>
      </c>
      <c r="AL288" s="85"/>
      <c r="AM288" s="85">
        <f t="shared" si="91"/>
        <v>1351743.9020429114</v>
      </c>
      <c r="AN288" s="85">
        <f t="shared" si="85"/>
        <v>112645.33</v>
      </c>
    </row>
    <row r="289" spans="1:44" s="16" customFormat="1" x14ac:dyDescent="0.25">
      <c r="A289" s="160"/>
      <c r="B289" s="160" t="s">
        <v>305</v>
      </c>
      <c r="C289" s="160"/>
      <c r="D289" s="160">
        <f>SUM(D3:D288)</f>
        <v>228065</v>
      </c>
      <c r="E289" s="160">
        <f t="shared" ref="E289:K289" si="92">SUM(E3:E288)</f>
        <v>17527212.100000005</v>
      </c>
      <c r="F289" s="160">
        <f t="shared" si="92"/>
        <v>838263.88850000058</v>
      </c>
      <c r="G289" s="160">
        <f t="shared" si="92"/>
        <v>25708099.999999996</v>
      </c>
      <c r="H289" s="160">
        <f t="shared" si="92"/>
        <v>4371080.0000000009</v>
      </c>
      <c r="I289" s="160">
        <f t="shared" si="92"/>
        <v>7233289.9999999972</v>
      </c>
      <c r="J289" s="160">
        <f t="shared" si="92"/>
        <v>125085.00000000006</v>
      </c>
      <c r="K289" s="160">
        <f t="shared" si="92"/>
        <v>79999.999999999956</v>
      </c>
      <c r="L289" s="160">
        <f>SUM(D289:K289)</f>
        <v>56111095.988499999</v>
      </c>
      <c r="M289" s="160">
        <f>SUM(M3:M288)</f>
        <v>1596455.0000000012</v>
      </c>
      <c r="N289" s="160">
        <f t="shared" ref="N289:T289" si="93">SUM(N3:N288)</f>
        <v>122690484.70000002</v>
      </c>
      <c r="O289" s="160">
        <f t="shared" si="93"/>
        <v>5867847.2195000071</v>
      </c>
      <c r="P289" s="160">
        <f t="shared" si="93"/>
        <v>179956699.99999988</v>
      </c>
      <c r="Q289" s="160">
        <f t="shared" si="93"/>
        <v>30597560.00000003</v>
      </c>
      <c r="R289" s="160">
        <f t="shared" si="93"/>
        <v>50633030.00000003</v>
      </c>
      <c r="S289" s="160">
        <f t="shared" si="93"/>
        <v>875595.00000000058</v>
      </c>
      <c r="T289" s="160">
        <f t="shared" si="93"/>
        <v>559999.99999999988</v>
      </c>
      <c r="U289" s="160">
        <f>SUM(M289:T289)</f>
        <v>392777671.91949987</v>
      </c>
      <c r="V289" s="160">
        <f>SUM(V3:V288)</f>
        <v>1824519.9999999986</v>
      </c>
      <c r="W289" s="160">
        <f>SUM(W3:W288)</f>
        <v>152043.30000000008</v>
      </c>
      <c r="X289" s="160">
        <f t="shared" ref="X289:AK289" si="94">SUM(X3:X288)</f>
        <v>140217696.80000001</v>
      </c>
      <c r="Y289" s="160">
        <f t="shared" si="94"/>
        <v>9384583.3500000071</v>
      </c>
      <c r="Z289" s="160">
        <f t="shared" si="94"/>
        <v>6706111.1080000056</v>
      </c>
      <c r="AA289" s="160">
        <f t="shared" si="94"/>
        <v>558842.59000000008</v>
      </c>
      <c r="AB289" s="160">
        <f t="shared" si="94"/>
        <v>205664800.00000018</v>
      </c>
      <c r="AC289" s="160">
        <f t="shared" si="94"/>
        <v>12873428.100000001</v>
      </c>
      <c r="AD289" s="160">
        <f t="shared" si="94"/>
        <v>34968640</v>
      </c>
      <c r="AE289" s="160">
        <f t="shared" si="94"/>
        <v>1314435.5699999998</v>
      </c>
      <c r="AF289" s="160">
        <f t="shared" si="94"/>
        <v>57866320.000000007</v>
      </c>
      <c r="AG289" s="160">
        <f t="shared" si="94"/>
        <v>3872825.620000002</v>
      </c>
      <c r="AH289" s="160">
        <f t="shared" si="94"/>
        <v>1000680.0000000006</v>
      </c>
      <c r="AI289" s="160">
        <f t="shared" si="94"/>
        <v>83390.000000000015</v>
      </c>
      <c r="AJ289" s="160">
        <f t="shared" si="94"/>
        <v>640000.0000000007</v>
      </c>
      <c r="AK289" s="160">
        <f t="shared" si="94"/>
        <v>53333.229999999989</v>
      </c>
      <c r="AL289" s="160"/>
      <c r="AM289" s="160">
        <f>SUM(AM3:AM288)</f>
        <v>339514583.38583708</v>
      </c>
      <c r="AN289" s="186">
        <f>SUM(AN3:AN288)</f>
        <v>28292881.969999995</v>
      </c>
      <c r="AO289" s="160">
        <f>AM289+X3+AB3+AD3+AF3</f>
        <v>448888767.90799969</v>
      </c>
      <c r="AP289" s="22"/>
      <c r="AQ289" s="22"/>
      <c r="AR289" s="22"/>
    </row>
    <row r="290" spans="1:44" x14ac:dyDescent="0.25">
      <c r="J290" s="83"/>
    </row>
    <row r="291" spans="1:44" x14ac:dyDescent="0.25">
      <c r="J291" s="83"/>
    </row>
    <row r="292" spans="1:44" x14ac:dyDescent="0.25">
      <c r="J292" s="83"/>
    </row>
    <row r="293" spans="1:44" x14ac:dyDescent="0.25">
      <c r="J293" s="83"/>
    </row>
    <row r="294" spans="1:44" x14ac:dyDescent="0.25">
      <c r="J294" s="83"/>
    </row>
    <row r="295" spans="1:44" x14ac:dyDescent="0.25">
      <c r="J295" s="83"/>
    </row>
    <row r="296" spans="1:44" x14ac:dyDescent="0.25">
      <c r="J296" s="83"/>
    </row>
    <row r="297" spans="1:44" x14ac:dyDescent="0.25">
      <c r="J297" s="83"/>
    </row>
    <row r="298" spans="1:44" x14ac:dyDescent="0.25">
      <c r="J298" s="83"/>
    </row>
    <row r="299" spans="1:44" x14ac:dyDescent="0.25">
      <c r="J299" s="83"/>
    </row>
    <row r="300" spans="1:44" x14ac:dyDescent="0.25">
      <c r="J300" s="83"/>
    </row>
    <row r="301" spans="1:44" x14ac:dyDescent="0.25">
      <c r="J301" s="83"/>
    </row>
    <row r="302" spans="1:44" x14ac:dyDescent="0.25">
      <c r="J302" s="83"/>
    </row>
    <row r="303" spans="1:44" x14ac:dyDescent="0.25">
      <c r="J303" s="83"/>
    </row>
    <row r="304" spans="1:44" x14ac:dyDescent="0.25">
      <c r="J304" s="83"/>
    </row>
    <row r="305" spans="10:10" x14ac:dyDescent="0.25">
      <c r="J305" s="83"/>
    </row>
    <row r="306" spans="10:10" x14ac:dyDescent="0.25">
      <c r="J306" s="83"/>
    </row>
    <row r="307" spans="10:10" x14ac:dyDescent="0.25">
      <c r="J307" s="83"/>
    </row>
    <row r="308" spans="10:10" x14ac:dyDescent="0.25">
      <c r="J308" s="83"/>
    </row>
    <row r="309" spans="10:10" x14ac:dyDescent="0.25">
      <c r="J309" s="83"/>
    </row>
    <row r="310" spans="10:10" x14ac:dyDescent="0.25">
      <c r="J310" s="83"/>
    </row>
    <row r="311" spans="10:10" x14ac:dyDescent="0.25">
      <c r="J311" s="83"/>
    </row>
    <row r="312" spans="10:10" x14ac:dyDescent="0.25">
      <c r="J312" s="83"/>
    </row>
    <row r="313" spans="10:10" x14ac:dyDescent="0.25">
      <c r="J313" s="83"/>
    </row>
    <row r="314" spans="10:10" x14ac:dyDescent="0.25">
      <c r="J314" s="83"/>
    </row>
    <row r="315" spans="10:10" x14ac:dyDescent="0.25">
      <c r="J315" s="83"/>
    </row>
    <row r="316" spans="10:10" x14ac:dyDescent="0.25">
      <c r="J316" s="83"/>
    </row>
    <row r="317" spans="10:10" x14ac:dyDescent="0.25">
      <c r="J317" s="83"/>
    </row>
    <row r="318" spans="10:10" x14ac:dyDescent="0.25">
      <c r="J318" s="83"/>
    </row>
    <row r="319" spans="10:10" x14ac:dyDescent="0.25">
      <c r="J319" s="83"/>
    </row>
    <row r="320" spans="10:10" x14ac:dyDescent="0.25">
      <c r="J320" s="83"/>
    </row>
    <row r="321" spans="10:10" x14ac:dyDescent="0.25">
      <c r="J321" s="83"/>
    </row>
    <row r="322" spans="10:10" x14ac:dyDescent="0.25">
      <c r="J322" s="83"/>
    </row>
    <row r="323" spans="10:10" x14ac:dyDescent="0.25">
      <c r="J323" s="83"/>
    </row>
    <row r="324" spans="10:10" x14ac:dyDescent="0.25">
      <c r="J324" s="83"/>
    </row>
    <row r="325" spans="10:10" x14ac:dyDescent="0.25">
      <c r="J325" s="83"/>
    </row>
    <row r="326" spans="10:10" x14ac:dyDescent="0.25">
      <c r="J326" s="83"/>
    </row>
    <row r="327" spans="10:10" x14ac:dyDescent="0.25">
      <c r="J327" s="83"/>
    </row>
    <row r="328" spans="10:10" x14ac:dyDescent="0.25">
      <c r="J328" s="83"/>
    </row>
    <row r="329" spans="10:10" x14ac:dyDescent="0.25">
      <c r="J329" s="83"/>
    </row>
    <row r="330" spans="10:10" x14ac:dyDescent="0.25">
      <c r="J330" s="83"/>
    </row>
    <row r="331" spans="10:10" x14ac:dyDescent="0.25">
      <c r="J331" s="83"/>
    </row>
    <row r="332" spans="10:10" x14ac:dyDescent="0.25">
      <c r="J332" s="83"/>
    </row>
    <row r="333" spans="10:10" x14ac:dyDescent="0.25">
      <c r="J333" s="83"/>
    </row>
    <row r="334" spans="10:10" x14ac:dyDescent="0.25">
      <c r="J334" s="83"/>
    </row>
    <row r="335" spans="10:10" x14ac:dyDescent="0.25">
      <c r="J335" s="83"/>
    </row>
    <row r="336" spans="10:10" x14ac:dyDescent="0.25">
      <c r="J336" s="83"/>
    </row>
    <row r="337" spans="10:10" x14ac:dyDescent="0.25">
      <c r="J337" s="83"/>
    </row>
    <row r="338" spans="10:10" x14ac:dyDescent="0.25">
      <c r="J338" s="83"/>
    </row>
    <row r="339" spans="10:10" x14ac:dyDescent="0.25">
      <c r="J339" s="83"/>
    </row>
    <row r="340" spans="10:10" x14ac:dyDescent="0.25">
      <c r="J340" s="83"/>
    </row>
    <row r="341" spans="10:10" x14ac:dyDescent="0.25">
      <c r="J341" s="83"/>
    </row>
    <row r="342" spans="10:10" x14ac:dyDescent="0.25">
      <c r="J342" s="83"/>
    </row>
    <row r="343" spans="10:10" x14ac:dyDescent="0.25">
      <c r="J343" s="83"/>
    </row>
    <row r="344" spans="10:10" x14ac:dyDescent="0.25">
      <c r="J344" s="83"/>
    </row>
    <row r="345" spans="10:10" x14ac:dyDescent="0.25">
      <c r="J345" s="83"/>
    </row>
    <row r="346" spans="10:10" x14ac:dyDescent="0.25">
      <c r="J346" s="83"/>
    </row>
    <row r="347" spans="10:10" x14ac:dyDescent="0.25">
      <c r="J347" s="83"/>
    </row>
    <row r="348" spans="10:10" x14ac:dyDescent="0.25">
      <c r="J348" s="83"/>
    </row>
    <row r="349" spans="10:10" x14ac:dyDescent="0.25">
      <c r="J349" s="83"/>
    </row>
    <row r="350" spans="10:10" x14ac:dyDescent="0.25">
      <c r="J350" s="83"/>
    </row>
    <row r="351" spans="10:10" x14ac:dyDescent="0.25">
      <c r="J351" s="83"/>
    </row>
    <row r="352" spans="10:10" x14ac:dyDescent="0.25">
      <c r="J352" s="83"/>
    </row>
    <row r="353" spans="10:10" x14ac:dyDescent="0.25">
      <c r="J353" s="83"/>
    </row>
    <row r="354" spans="10:10" x14ac:dyDescent="0.25">
      <c r="J354" s="83"/>
    </row>
    <row r="355" spans="10:10" x14ac:dyDescent="0.25">
      <c r="J355" s="83"/>
    </row>
    <row r="356" spans="10:10" x14ac:dyDescent="0.25">
      <c r="J356" s="83"/>
    </row>
    <row r="357" spans="10:10" x14ac:dyDescent="0.25">
      <c r="J357" s="83"/>
    </row>
    <row r="358" spans="10:10" x14ac:dyDescent="0.25">
      <c r="J358" s="83"/>
    </row>
    <row r="359" spans="10:10" x14ac:dyDescent="0.25">
      <c r="J359" s="83"/>
    </row>
    <row r="360" spans="10:10" x14ac:dyDescent="0.25">
      <c r="J360" s="83"/>
    </row>
    <row r="361" spans="10:10" x14ac:dyDescent="0.25">
      <c r="J361" s="83"/>
    </row>
    <row r="362" spans="10:10" x14ac:dyDescent="0.25">
      <c r="J362" s="83"/>
    </row>
    <row r="363" spans="10:10" x14ac:dyDescent="0.25">
      <c r="J363" s="83"/>
    </row>
    <row r="364" spans="10:10" x14ac:dyDescent="0.25">
      <c r="J364" s="83"/>
    </row>
    <row r="365" spans="10:10" x14ac:dyDescent="0.25">
      <c r="J365" s="83"/>
    </row>
    <row r="366" spans="10:10" x14ac:dyDescent="0.25">
      <c r="J366" s="83"/>
    </row>
    <row r="367" spans="10:10" x14ac:dyDescent="0.25">
      <c r="J367" s="83"/>
    </row>
    <row r="368" spans="10:10" x14ac:dyDescent="0.25">
      <c r="J368" s="83"/>
    </row>
    <row r="369" spans="10:10" x14ac:dyDescent="0.25">
      <c r="J369" s="83"/>
    </row>
    <row r="370" spans="10:10" x14ac:dyDescent="0.25">
      <c r="J370" s="83"/>
    </row>
    <row r="371" spans="10:10" x14ac:dyDescent="0.25">
      <c r="J371" s="83"/>
    </row>
    <row r="372" spans="10:10" x14ac:dyDescent="0.25">
      <c r="J372" s="83"/>
    </row>
    <row r="373" spans="10:10" x14ac:dyDescent="0.25">
      <c r="J373" s="83"/>
    </row>
    <row r="374" spans="10:10" x14ac:dyDescent="0.25">
      <c r="J374" s="83"/>
    </row>
    <row r="375" spans="10:10" x14ac:dyDescent="0.25">
      <c r="J375" s="83"/>
    </row>
    <row r="376" spans="10:10" x14ac:dyDescent="0.25">
      <c r="J376" s="83"/>
    </row>
    <row r="377" spans="10:10" x14ac:dyDescent="0.25">
      <c r="J377" s="83"/>
    </row>
    <row r="378" spans="10:10" x14ac:dyDescent="0.25">
      <c r="J378" s="83"/>
    </row>
    <row r="379" spans="10:10" x14ac:dyDescent="0.25">
      <c r="J379" s="83"/>
    </row>
    <row r="380" spans="10:10" x14ac:dyDescent="0.25">
      <c r="J380" s="83"/>
    </row>
    <row r="381" spans="10:10" x14ac:dyDescent="0.25">
      <c r="J381" s="83"/>
    </row>
    <row r="382" spans="10:10" x14ac:dyDescent="0.25">
      <c r="J382" s="83"/>
    </row>
    <row r="383" spans="10:10" x14ac:dyDescent="0.25">
      <c r="J383" s="83"/>
    </row>
    <row r="384" spans="10:10" x14ac:dyDescent="0.25">
      <c r="J384" s="83"/>
    </row>
    <row r="385" spans="10:10" x14ac:dyDescent="0.25">
      <c r="J385" s="83"/>
    </row>
    <row r="386" spans="10:10" x14ac:dyDescent="0.25">
      <c r="J386" s="83"/>
    </row>
    <row r="387" spans="10:10" x14ac:dyDescent="0.25">
      <c r="J387" s="83"/>
    </row>
    <row r="388" spans="10:10" x14ac:dyDescent="0.25">
      <c r="J388" s="83"/>
    </row>
    <row r="389" spans="10:10" x14ac:dyDescent="0.25">
      <c r="J389" s="83"/>
    </row>
    <row r="390" spans="10:10" x14ac:dyDescent="0.25">
      <c r="J390" s="83"/>
    </row>
    <row r="391" spans="10:10" x14ac:dyDescent="0.25">
      <c r="J391" s="83"/>
    </row>
    <row r="392" spans="10:10" x14ac:dyDescent="0.25">
      <c r="J392" s="83"/>
    </row>
    <row r="393" spans="10:10" x14ac:dyDescent="0.25">
      <c r="J393" s="83"/>
    </row>
    <row r="394" spans="10:10" x14ac:dyDescent="0.25">
      <c r="J394" s="83"/>
    </row>
    <row r="395" spans="10:10" x14ac:dyDescent="0.25">
      <c r="J395" s="83"/>
    </row>
    <row r="396" spans="10:10" x14ac:dyDescent="0.25">
      <c r="J396" s="83"/>
    </row>
    <row r="397" spans="10:10" x14ac:dyDescent="0.25">
      <c r="J397" s="83"/>
    </row>
    <row r="398" spans="10:10" x14ac:dyDescent="0.25">
      <c r="J398" s="83"/>
    </row>
    <row r="399" spans="10:10" x14ac:dyDescent="0.25">
      <c r="J399" s="83"/>
    </row>
    <row r="400" spans="10:10" x14ac:dyDescent="0.25">
      <c r="J400" s="83"/>
    </row>
    <row r="401" spans="10:10" x14ac:dyDescent="0.25">
      <c r="J401" s="83"/>
    </row>
    <row r="402" spans="10:10" x14ac:dyDescent="0.25">
      <c r="J402" s="83"/>
    </row>
    <row r="403" spans="10:10" x14ac:dyDescent="0.25">
      <c r="J403" s="83"/>
    </row>
    <row r="404" spans="10:10" x14ac:dyDescent="0.25">
      <c r="J404" s="83"/>
    </row>
    <row r="405" spans="10:10" x14ac:dyDescent="0.25">
      <c r="J405" s="83"/>
    </row>
    <row r="406" spans="10:10" x14ac:dyDescent="0.25">
      <c r="J406" s="83"/>
    </row>
    <row r="407" spans="10:10" x14ac:dyDescent="0.25">
      <c r="J407" s="83"/>
    </row>
    <row r="408" spans="10:10" x14ac:dyDescent="0.25">
      <c r="J408" s="83"/>
    </row>
    <row r="409" spans="10:10" x14ac:dyDescent="0.25">
      <c r="J409" s="83"/>
    </row>
    <row r="410" spans="10:10" x14ac:dyDescent="0.25">
      <c r="J410" s="83"/>
    </row>
    <row r="411" spans="10:10" x14ac:dyDescent="0.25">
      <c r="J411" s="83"/>
    </row>
    <row r="412" spans="10:10" x14ac:dyDescent="0.25">
      <c r="J412" s="83"/>
    </row>
    <row r="413" spans="10:10" x14ac:dyDescent="0.25">
      <c r="J413" s="83"/>
    </row>
    <row r="414" spans="10:10" x14ac:dyDescent="0.25">
      <c r="J414" s="83"/>
    </row>
    <row r="415" spans="10:10" x14ac:dyDescent="0.25">
      <c r="J415" s="83"/>
    </row>
    <row r="416" spans="10:10" x14ac:dyDescent="0.25">
      <c r="J416" s="83"/>
    </row>
    <row r="417" spans="10:10" x14ac:dyDescent="0.25">
      <c r="J417" s="83"/>
    </row>
    <row r="418" spans="10:10" x14ac:dyDescent="0.25">
      <c r="J418" s="83"/>
    </row>
    <row r="419" spans="10:10" x14ac:dyDescent="0.25">
      <c r="J419" s="83"/>
    </row>
    <row r="420" spans="10:10" x14ac:dyDescent="0.25">
      <c r="J420" s="83"/>
    </row>
    <row r="421" spans="10:10" x14ac:dyDescent="0.25">
      <c r="J421" s="83"/>
    </row>
    <row r="422" spans="10:10" x14ac:dyDescent="0.25">
      <c r="J422" s="83"/>
    </row>
    <row r="423" spans="10:10" x14ac:dyDescent="0.25">
      <c r="J423" s="83"/>
    </row>
    <row r="424" spans="10:10" x14ac:dyDescent="0.25">
      <c r="J424" s="83"/>
    </row>
    <row r="425" spans="10:10" x14ac:dyDescent="0.25">
      <c r="J425" s="83"/>
    </row>
    <row r="426" spans="10:10" x14ac:dyDescent="0.25">
      <c r="J426" s="83"/>
    </row>
    <row r="427" spans="10:10" x14ac:dyDescent="0.25">
      <c r="J427" s="83"/>
    </row>
    <row r="428" spans="10:10" x14ac:dyDescent="0.25">
      <c r="J428" s="83"/>
    </row>
    <row r="429" spans="10:10" x14ac:dyDescent="0.25">
      <c r="J429" s="83"/>
    </row>
    <row r="430" spans="10:10" x14ac:dyDescent="0.25">
      <c r="J430" s="83"/>
    </row>
    <row r="431" spans="10:10" x14ac:dyDescent="0.25">
      <c r="J431" s="83"/>
    </row>
    <row r="432" spans="10:10" x14ac:dyDescent="0.25">
      <c r="J432" s="83"/>
    </row>
    <row r="433" spans="10:10" x14ac:dyDescent="0.25">
      <c r="J433" s="83"/>
    </row>
    <row r="434" spans="10:10" x14ac:dyDescent="0.25">
      <c r="J434" s="83"/>
    </row>
    <row r="435" spans="10:10" x14ac:dyDescent="0.25">
      <c r="J435" s="83"/>
    </row>
    <row r="436" spans="10:10" x14ac:dyDescent="0.25">
      <c r="J436" s="83"/>
    </row>
    <row r="437" spans="10:10" x14ac:dyDescent="0.25">
      <c r="J437" s="83"/>
    </row>
    <row r="438" spans="10:10" x14ac:dyDescent="0.25">
      <c r="J438" s="83"/>
    </row>
    <row r="439" spans="10:10" x14ac:dyDescent="0.25">
      <c r="J439" s="83"/>
    </row>
    <row r="440" spans="10:10" x14ac:dyDescent="0.25">
      <c r="J440" s="83"/>
    </row>
    <row r="441" spans="10:10" x14ac:dyDescent="0.25">
      <c r="J441" s="83"/>
    </row>
    <row r="442" spans="10:10" x14ac:dyDescent="0.25">
      <c r="J442" s="83"/>
    </row>
    <row r="443" spans="10:10" x14ac:dyDescent="0.25">
      <c r="J443" s="83"/>
    </row>
    <row r="444" spans="10:10" x14ac:dyDescent="0.25">
      <c r="J444" s="83"/>
    </row>
    <row r="445" spans="10:10" x14ac:dyDescent="0.25">
      <c r="J445" s="83"/>
    </row>
    <row r="446" spans="10:10" x14ac:dyDescent="0.25">
      <c r="J446" s="83"/>
    </row>
    <row r="447" spans="10:10" x14ac:dyDescent="0.25">
      <c r="J447" s="83"/>
    </row>
    <row r="448" spans="10:10" x14ac:dyDescent="0.25">
      <c r="J448" s="83"/>
    </row>
    <row r="449" spans="10:10" x14ac:dyDescent="0.25">
      <c r="J449" s="83"/>
    </row>
    <row r="450" spans="10:10" x14ac:dyDescent="0.25">
      <c r="J450" s="83"/>
    </row>
    <row r="451" spans="10:10" x14ac:dyDescent="0.25">
      <c r="J451" s="83"/>
    </row>
    <row r="452" spans="10:10" x14ac:dyDescent="0.25">
      <c r="J452" s="83"/>
    </row>
    <row r="453" spans="10:10" x14ac:dyDescent="0.25">
      <c r="J453" s="83"/>
    </row>
    <row r="454" spans="10:10" x14ac:dyDescent="0.25">
      <c r="J454" s="83"/>
    </row>
    <row r="455" spans="10:10" x14ac:dyDescent="0.25">
      <c r="J455" s="83"/>
    </row>
    <row r="456" spans="10:10" x14ac:dyDescent="0.25">
      <c r="J456" s="83"/>
    </row>
    <row r="457" spans="10:10" x14ac:dyDescent="0.25">
      <c r="J457" s="83"/>
    </row>
    <row r="458" spans="10:10" x14ac:dyDescent="0.25">
      <c r="J458" s="83"/>
    </row>
    <row r="459" spans="10:10" x14ac:dyDescent="0.25">
      <c r="J459" s="83"/>
    </row>
    <row r="460" spans="10:10" x14ac:dyDescent="0.25">
      <c r="J460" s="83"/>
    </row>
    <row r="461" spans="10:10" x14ac:dyDescent="0.25">
      <c r="J461" s="83"/>
    </row>
    <row r="462" spans="10:10" x14ac:dyDescent="0.25">
      <c r="J462" s="83"/>
    </row>
    <row r="463" spans="10:10" x14ac:dyDescent="0.25">
      <c r="J463" s="83"/>
    </row>
    <row r="464" spans="10:10" x14ac:dyDescent="0.25">
      <c r="J464" s="83"/>
    </row>
    <row r="465" spans="10:10" x14ac:dyDescent="0.25">
      <c r="J465" s="83"/>
    </row>
    <row r="466" spans="10:10" x14ac:dyDescent="0.25">
      <c r="J466" s="83"/>
    </row>
    <row r="467" spans="10:10" x14ac:dyDescent="0.25">
      <c r="J467" s="83"/>
    </row>
    <row r="468" spans="10:10" x14ac:dyDescent="0.25">
      <c r="J468" s="83"/>
    </row>
    <row r="469" spans="10:10" x14ac:dyDescent="0.25">
      <c r="J469" s="83"/>
    </row>
    <row r="470" spans="10:10" x14ac:dyDescent="0.25">
      <c r="J470" s="83"/>
    </row>
    <row r="471" spans="10:10" x14ac:dyDescent="0.25">
      <c r="J471" s="83"/>
    </row>
    <row r="472" spans="10:10" x14ac:dyDescent="0.25">
      <c r="J472" s="83"/>
    </row>
    <row r="473" spans="10:10" x14ac:dyDescent="0.25">
      <c r="J473" s="83"/>
    </row>
    <row r="474" spans="10:10" x14ac:dyDescent="0.25">
      <c r="J474" s="83"/>
    </row>
    <row r="475" spans="10:10" x14ac:dyDescent="0.25">
      <c r="J475" s="83"/>
    </row>
    <row r="476" spans="10:10" x14ac:dyDescent="0.25">
      <c r="J476" s="83"/>
    </row>
    <row r="477" spans="10:10" x14ac:dyDescent="0.25">
      <c r="J477" s="83"/>
    </row>
    <row r="478" spans="10:10" x14ac:dyDescent="0.25">
      <c r="J478" s="83"/>
    </row>
    <row r="479" spans="10:10" x14ac:dyDescent="0.25">
      <c r="J479" s="83"/>
    </row>
    <row r="480" spans="10:10" x14ac:dyDescent="0.25">
      <c r="J480" s="83"/>
    </row>
    <row r="481" spans="10:10" x14ac:dyDescent="0.25">
      <c r="J481" s="83"/>
    </row>
    <row r="482" spans="10:10" x14ac:dyDescent="0.25">
      <c r="J482" s="83"/>
    </row>
    <row r="483" spans="10:10" x14ac:dyDescent="0.25">
      <c r="J483" s="83"/>
    </row>
    <row r="484" spans="10:10" x14ac:dyDescent="0.25">
      <c r="J484" s="83"/>
    </row>
    <row r="485" spans="10:10" x14ac:dyDescent="0.25">
      <c r="J485" s="83"/>
    </row>
    <row r="486" spans="10:10" x14ac:dyDescent="0.25">
      <c r="J486" s="83"/>
    </row>
    <row r="487" spans="10:10" x14ac:dyDescent="0.25">
      <c r="J487" s="83"/>
    </row>
    <row r="488" spans="10:10" x14ac:dyDescent="0.25">
      <c r="J488" s="83"/>
    </row>
    <row r="489" spans="10:10" x14ac:dyDescent="0.25">
      <c r="J489" s="83"/>
    </row>
    <row r="490" spans="10:10" x14ac:dyDescent="0.25">
      <c r="J490" s="83"/>
    </row>
    <row r="491" spans="10:10" x14ac:dyDescent="0.25">
      <c r="J491" s="83"/>
    </row>
    <row r="492" spans="10:10" x14ac:dyDescent="0.25">
      <c r="J492" s="83"/>
    </row>
    <row r="493" spans="10:10" x14ac:dyDescent="0.25">
      <c r="J493" s="83"/>
    </row>
    <row r="494" spans="10:10" x14ac:dyDescent="0.25">
      <c r="J494" s="83"/>
    </row>
    <row r="495" spans="10:10" x14ac:dyDescent="0.25">
      <c r="J495" s="83"/>
    </row>
    <row r="496" spans="10:10" x14ac:dyDescent="0.25">
      <c r="J496" s="83"/>
    </row>
    <row r="497" spans="10:10" x14ac:dyDescent="0.25">
      <c r="J497" s="83"/>
    </row>
    <row r="498" spans="10:10" x14ac:dyDescent="0.25">
      <c r="J498" s="83"/>
    </row>
    <row r="499" spans="10:10" x14ac:dyDescent="0.25">
      <c r="J499" s="83"/>
    </row>
    <row r="500" spans="10:10" x14ac:dyDescent="0.25">
      <c r="J500" s="83"/>
    </row>
    <row r="501" spans="10:10" x14ac:dyDescent="0.25">
      <c r="J501" s="83"/>
    </row>
    <row r="502" spans="10:10" x14ac:dyDescent="0.25">
      <c r="J502" s="83"/>
    </row>
    <row r="503" spans="10:10" x14ac:dyDescent="0.25">
      <c r="J503" s="83"/>
    </row>
    <row r="504" spans="10:10" x14ac:dyDescent="0.25">
      <c r="J504" s="83"/>
    </row>
    <row r="505" spans="10:10" x14ac:dyDescent="0.25">
      <c r="J505" s="83"/>
    </row>
    <row r="506" spans="10:10" x14ac:dyDescent="0.25">
      <c r="J506" s="83"/>
    </row>
    <row r="507" spans="10:10" x14ac:dyDescent="0.25">
      <c r="J507" s="83"/>
    </row>
    <row r="508" spans="10:10" x14ac:dyDescent="0.25">
      <c r="J508" s="83"/>
    </row>
    <row r="509" spans="10:10" x14ac:dyDescent="0.25">
      <c r="J509" s="83"/>
    </row>
    <row r="510" spans="10:10" x14ac:dyDescent="0.25">
      <c r="J510" s="83"/>
    </row>
    <row r="511" spans="10:10" x14ac:dyDescent="0.25">
      <c r="J511" s="83"/>
    </row>
    <row r="512" spans="10:10" x14ac:dyDescent="0.25">
      <c r="J512" s="83"/>
    </row>
    <row r="513" spans="10:10" x14ac:dyDescent="0.25">
      <c r="J513" s="83"/>
    </row>
    <row r="514" spans="10:10" x14ac:dyDescent="0.25">
      <c r="J514" s="83"/>
    </row>
    <row r="515" spans="10:10" x14ac:dyDescent="0.25">
      <c r="J515" s="83"/>
    </row>
    <row r="516" spans="10:10" x14ac:dyDescent="0.25">
      <c r="J516" s="83"/>
    </row>
    <row r="517" spans="10:10" x14ac:dyDescent="0.25">
      <c r="J517" s="83"/>
    </row>
    <row r="518" spans="10:10" x14ac:dyDescent="0.25">
      <c r="J518" s="83"/>
    </row>
    <row r="519" spans="10:10" x14ac:dyDescent="0.25">
      <c r="J519" s="83"/>
    </row>
    <row r="520" spans="10:10" x14ac:dyDescent="0.25">
      <c r="J520" s="83"/>
    </row>
    <row r="521" spans="10:10" x14ac:dyDescent="0.25">
      <c r="J521" s="83"/>
    </row>
    <row r="522" spans="10:10" x14ac:dyDescent="0.25">
      <c r="J522" s="83"/>
    </row>
    <row r="523" spans="10:10" x14ac:dyDescent="0.25">
      <c r="J523" s="83"/>
    </row>
    <row r="524" spans="10:10" x14ac:dyDescent="0.25">
      <c r="J524" s="83"/>
    </row>
    <row r="525" spans="10:10" x14ac:dyDescent="0.25">
      <c r="J525" s="83"/>
    </row>
    <row r="526" spans="10:10" x14ac:dyDescent="0.25">
      <c r="J526" s="83"/>
    </row>
    <row r="527" spans="10:10" x14ac:dyDescent="0.25">
      <c r="J527" s="83"/>
    </row>
    <row r="528" spans="10:10" x14ac:dyDescent="0.25">
      <c r="J528" s="83"/>
    </row>
    <row r="529" spans="10:10" x14ac:dyDescent="0.25">
      <c r="J529" s="83"/>
    </row>
    <row r="530" spans="10:10" x14ac:dyDescent="0.25">
      <c r="J530" s="83"/>
    </row>
    <row r="531" spans="10:10" x14ac:dyDescent="0.25">
      <c r="J531" s="83"/>
    </row>
    <row r="532" spans="10:10" x14ac:dyDescent="0.25">
      <c r="J532" s="83"/>
    </row>
    <row r="533" spans="10:10" x14ac:dyDescent="0.25">
      <c r="J533" s="83"/>
    </row>
    <row r="534" spans="10:10" x14ac:dyDescent="0.25">
      <c r="J534" s="83"/>
    </row>
    <row r="535" spans="10:10" x14ac:dyDescent="0.25">
      <c r="J535" s="83"/>
    </row>
    <row r="536" spans="10:10" x14ac:dyDescent="0.25">
      <c r="J536" s="83"/>
    </row>
    <row r="537" spans="10:10" x14ac:dyDescent="0.25">
      <c r="J537" s="83"/>
    </row>
    <row r="538" spans="10:10" x14ac:dyDescent="0.25">
      <c r="J538" s="83"/>
    </row>
    <row r="539" spans="10:10" x14ac:dyDescent="0.25">
      <c r="J539" s="83"/>
    </row>
    <row r="540" spans="10:10" x14ac:dyDescent="0.25">
      <c r="J540" s="83"/>
    </row>
    <row r="541" spans="10:10" x14ac:dyDescent="0.25">
      <c r="J541" s="83"/>
    </row>
    <row r="542" spans="10:10" x14ac:dyDescent="0.25">
      <c r="J542" s="83"/>
    </row>
    <row r="543" spans="10:10" x14ac:dyDescent="0.25">
      <c r="J543" s="83"/>
    </row>
    <row r="544" spans="10:10" x14ac:dyDescent="0.25">
      <c r="J544" s="83"/>
    </row>
    <row r="545" spans="10:10" x14ac:dyDescent="0.25">
      <c r="J545" s="83"/>
    </row>
    <row r="546" spans="10:10" x14ac:dyDescent="0.25">
      <c r="J546" s="83"/>
    </row>
    <row r="547" spans="10:10" x14ac:dyDescent="0.25">
      <c r="J547" s="83"/>
    </row>
    <row r="548" spans="10:10" x14ac:dyDescent="0.25">
      <c r="J548" s="83"/>
    </row>
    <row r="549" spans="10:10" x14ac:dyDescent="0.25">
      <c r="J549" s="83"/>
    </row>
    <row r="550" spans="10:10" x14ac:dyDescent="0.25">
      <c r="J550" s="83"/>
    </row>
    <row r="551" spans="10:10" x14ac:dyDescent="0.25">
      <c r="J551" s="83"/>
    </row>
    <row r="552" spans="10:10" x14ac:dyDescent="0.25">
      <c r="J552" s="83"/>
    </row>
    <row r="553" spans="10:10" x14ac:dyDescent="0.25">
      <c r="J553" s="83"/>
    </row>
    <row r="554" spans="10:10" x14ac:dyDescent="0.25">
      <c r="J554" s="83"/>
    </row>
    <row r="555" spans="10:10" x14ac:dyDescent="0.25">
      <c r="J555" s="83"/>
    </row>
    <row r="556" spans="10:10" x14ac:dyDescent="0.25">
      <c r="J556" s="83"/>
    </row>
    <row r="557" spans="10:10" x14ac:dyDescent="0.25">
      <c r="J557" s="83"/>
    </row>
    <row r="558" spans="10:10" x14ac:dyDescent="0.25">
      <c r="J558" s="83"/>
    </row>
    <row r="559" spans="10:10" x14ac:dyDescent="0.25">
      <c r="J559" s="83"/>
    </row>
    <row r="560" spans="10:10" x14ac:dyDescent="0.25">
      <c r="J560" s="83"/>
    </row>
    <row r="561" spans="10:10" x14ac:dyDescent="0.25">
      <c r="J561" s="83"/>
    </row>
    <row r="562" spans="10:10" x14ac:dyDescent="0.25">
      <c r="J562" s="83"/>
    </row>
    <row r="563" spans="10:10" x14ac:dyDescent="0.25">
      <c r="J563" s="83"/>
    </row>
    <row r="564" spans="10:10" x14ac:dyDescent="0.25">
      <c r="J564" s="83"/>
    </row>
    <row r="565" spans="10:10" x14ac:dyDescent="0.25">
      <c r="J565" s="83"/>
    </row>
    <row r="566" spans="10:10" x14ac:dyDescent="0.25">
      <c r="J566" s="83"/>
    </row>
    <row r="567" spans="10:10" x14ac:dyDescent="0.25">
      <c r="J567" s="83"/>
    </row>
    <row r="568" spans="10:10" x14ac:dyDescent="0.25">
      <c r="J568" s="83"/>
    </row>
    <row r="569" spans="10:10" x14ac:dyDescent="0.25">
      <c r="J569" s="83"/>
    </row>
    <row r="570" spans="10:10" x14ac:dyDescent="0.25">
      <c r="J570" s="83"/>
    </row>
    <row r="571" spans="10:10" x14ac:dyDescent="0.25">
      <c r="J571" s="83"/>
    </row>
    <row r="572" spans="10:10" x14ac:dyDescent="0.25">
      <c r="J572" s="83"/>
    </row>
    <row r="573" spans="10:10" x14ac:dyDescent="0.25">
      <c r="J573" s="83"/>
    </row>
    <row r="574" spans="10:10" x14ac:dyDescent="0.25">
      <c r="J574" s="83"/>
    </row>
    <row r="575" spans="10:10" x14ac:dyDescent="0.25">
      <c r="J575" s="83"/>
    </row>
    <row r="576" spans="10:10" x14ac:dyDescent="0.25">
      <c r="J576" s="83"/>
    </row>
    <row r="577" spans="10:10" x14ac:dyDescent="0.25">
      <c r="J577" s="83"/>
    </row>
    <row r="578" spans="10:10" x14ac:dyDescent="0.25">
      <c r="J578" s="83"/>
    </row>
    <row r="579" spans="10:10" x14ac:dyDescent="0.25">
      <c r="J579" s="83"/>
    </row>
    <row r="580" spans="10:10" x14ac:dyDescent="0.25">
      <c r="J580" s="83"/>
    </row>
    <row r="581" spans="10:10" x14ac:dyDescent="0.25">
      <c r="J581" s="83"/>
    </row>
    <row r="582" spans="10:10" x14ac:dyDescent="0.25">
      <c r="J582" s="83"/>
    </row>
    <row r="583" spans="10:10" x14ac:dyDescent="0.25">
      <c r="J583" s="83"/>
    </row>
    <row r="584" spans="10:10" x14ac:dyDescent="0.25">
      <c r="J584" s="83"/>
    </row>
    <row r="585" spans="10:10" x14ac:dyDescent="0.25">
      <c r="J585" s="83"/>
    </row>
    <row r="586" spans="10:10" x14ac:dyDescent="0.25">
      <c r="J586" s="83"/>
    </row>
    <row r="587" spans="10:10" x14ac:dyDescent="0.25">
      <c r="J587" s="83"/>
    </row>
    <row r="588" spans="10:10" x14ac:dyDescent="0.25">
      <c r="J588" s="83"/>
    </row>
    <row r="589" spans="10:10" x14ac:dyDescent="0.25">
      <c r="J589" s="83"/>
    </row>
    <row r="590" spans="10:10" x14ac:dyDescent="0.25">
      <c r="J590" s="83"/>
    </row>
    <row r="591" spans="10:10" x14ac:dyDescent="0.25">
      <c r="J591" s="83"/>
    </row>
    <row r="592" spans="10:10" x14ac:dyDescent="0.25">
      <c r="J592" s="83"/>
    </row>
    <row r="593" spans="10:10" x14ac:dyDescent="0.25">
      <c r="J593" s="83"/>
    </row>
    <row r="594" spans="10:10" x14ac:dyDescent="0.25">
      <c r="J594" s="83"/>
    </row>
    <row r="595" spans="10:10" x14ac:dyDescent="0.25">
      <c r="J595" s="83"/>
    </row>
    <row r="596" spans="10:10" x14ac:dyDescent="0.25">
      <c r="J596" s="83"/>
    </row>
    <row r="597" spans="10:10" x14ac:dyDescent="0.25">
      <c r="J597" s="83"/>
    </row>
    <row r="598" spans="10:10" x14ac:dyDescent="0.25">
      <c r="J598" s="83"/>
    </row>
    <row r="599" spans="10:10" x14ac:dyDescent="0.25">
      <c r="J599" s="83"/>
    </row>
    <row r="600" spans="10:10" x14ac:dyDescent="0.25">
      <c r="J600" s="83"/>
    </row>
    <row r="601" spans="10:10" x14ac:dyDescent="0.25">
      <c r="J601" s="83"/>
    </row>
    <row r="602" spans="10:10" x14ac:dyDescent="0.25">
      <c r="J602" s="83"/>
    </row>
    <row r="603" spans="10:10" x14ac:dyDescent="0.25">
      <c r="J603" s="83"/>
    </row>
    <row r="604" spans="10:10" x14ac:dyDescent="0.25">
      <c r="J604" s="83"/>
    </row>
    <row r="605" spans="10:10" x14ac:dyDescent="0.25">
      <c r="J605" s="83"/>
    </row>
    <row r="606" spans="10:10" x14ac:dyDescent="0.25">
      <c r="J606" s="83"/>
    </row>
    <row r="607" spans="10:10" x14ac:dyDescent="0.25">
      <c r="J607" s="83"/>
    </row>
    <row r="608" spans="10:10" x14ac:dyDescent="0.25">
      <c r="J608" s="83"/>
    </row>
    <row r="609" spans="10:10" x14ac:dyDescent="0.25">
      <c r="J609" s="83"/>
    </row>
    <row r="610" spans="10:10" x14ac:dyDescent="0.25">
      <c r="J610" s="83"/>
    </row>
    <row r="611" spans="10:10" x14ac:dyDescent="0.25">
      <c r="J611" s="83"/>
    </row>
    <row r="612" spans="10:10" x14ac:dyDescent="0.25">
      <c r="J612" s="83"/>
    </row>
    <row r="613" spans="10:10" x14ac:dyDescent="0.25">
      <c r="J613" s="83"/>
    </row>
    <row r="614" spans="10:10" x14ac:dyDescent="0.25">
      <c r="J614" s="83"/>
    </row>
    <row r="615" spans="10:10" x14ac:dyDescent="0.25">
      <c r="J615" s="83"/>
    </row>
    <row r="616" spans="10:10" x14ac:dyDescent="0.25">
      <c r="J616" s="83"/>
    </row>
    <row r="617" spans="10:10" x14ac:dyDescent="0.25">
      <c r="J617" s="83"/>
    </row>
    <row r="618" spans="10:10" x14ac:dyDescent="0.25">
      <c r="J618" s="83"/>
    </row>
    <row r="619" spans="10:10" x14ac:dyDescent="0.25">
      <c r="J619" s="83"/>
    </row>
    <row r="620" spans="10:10" x14ac:dyDescent="0.25">
      <c r="J620" s="83"/>
    </row>
    <row r="621" spans="10:10" x14ac:dyDescent="0.25">
      <c r="J621" s="83"/>
    </row>
    <row r="622" spans="10:10" x14ac:dyDescent="0.25">
      <c r="J622" s="83"/>
    </row>
    <row r="623" spans="10:10" x14ac:dyDescent="0.25">
      <c r="J623" s="83"/>
    </row>
    <row r="624" spans="10:10" x14ac:dyDescent="0.25">
      <c r="J624" s="83"/>
    </row>
    <row r="625" spans="10:10" x14ac:dyDescent="0.25">
      <c r="J625" s="83"/>
    </row>
    <row r="626" spans="10:10" x14ac:dyDescent="0.25">
      <c r="J626" s="83"/>
    </row>
    <row r="627" spans="10:10" x14ac:dyDescent="0.25">
      <c r="J627" s="83"/>
    </row>
    <row r="628" spans="10:10" x14ac:dyDescent="0.25">
      <c r="J628" s="83"/>
    </row>
    <row r="629" spans="10:10" x14ac:dyDescent="0.25">
      <c r="J629" s="83"/>
    </row>
    <row r="630" spans="10:10" x14ac:dyDescent="0.25">
      <c r="J630" s="83"/>
    </row>
    <row r="631" spans="10:10" x14ac:dyDescent="0.25">
      <c r="J631" s="83"/>
    </row>
    <row r="632" spans="10:10" x14ac:dyDescent="0.25">
      <c r="J632" s="83"/>
    </row>
    <row r="633" spans="10:10" x14ac:dyDescent="0.25">
      <c r="J633" s="83"/>
    </row>
    <row r="634" spans="10:10" x14ac:dyDescent="0.25">
      <c r="J634" s="83"/>
    </row>
    <row r="635" spans="10:10" x14ac:dyDescent="0.25">
      <c r="J635" s="83"/>
    </row>
    <row r="636" spans="10:10" x14ac:dyDescent="0.25">
      <c r="J636" s="83"/>
    </row>
    <row r="637" spans="10:10" x14ac:dyDescent="0.25">
      <c r="J637" s="83"/>
    </row>
    <row r="638" spans="10:10" x14ac:dyDescent="0.25">
      <c r="J638" s="83"/>
    </row>
    <row r="639" spans="10:10" x14ac:dyDescent="0.25">
      <c r="J639" s="83"/>
    </row>
    <row r="640" spans="10:10" x14ac:dyDescent="0.25">
      <c r="J640" s="83"/>
    </row>
    <row r="641" spans="10:10" x14ac:dyDescent="0.25">
      <c r="J641" s="83"/>
    </row>
    <row r="642" spans="10:10" x14ac:dyDescent="0.25">
      <c r="J642" s="83"/>
    </row>
    <row r="643" spans="10:10" x14ac:dyDescent="0.25">
      <c r="J643" s="83"/>
    </row>
    <row r="644" spans="10:10" x14ac:dyDescent="0.25">
      <c r="J644" s="83"/>
    </row>
    <row r="645" spans="10:10" x14ac:dyDescent="0.25">
      <c r="J645" s="83"/>
    </row>
    <row r="646" spans="10:10" x14ac:dyDescent="0.25">
      <c r="J646" s="83"/>
    </row>
    <row r="647" spans="10:10" x14ac:dyDescent="0.25">
      <c r="J647" s="83"/>
    </row>
    <row r="648" spans="10:10" x14ac:dyDescent="0.25">
      <c r="J648" s="83"/>
    </row>
    <row r="649" spans="10:10" x14ac:dyDescent="0.25">
      <c r="J649" s="83"/>
    </row>
    <row r="650" spans="10:10" x14ac:dyDescent="0.25">
      <c r="J650" s="83"/>
    </row>
    <row r="651" spans="10:10" x14ac:dyDescent="0.25">
      <c r="J651" s="83"/>
    </row>
    <row r="652" spans="10:10" x14ac:dyDescent="0.25">
      <c r="J652" s="83"/>
    </row>
    <row r="653" spans="10:10" x14ac:dyDescent="0.25">
      <c r="J653" s="83"/>
    </row>
    <row r="654" spans="10:10" x14ac:dyDescent="0.25">
      <c r="J654" s="83"/>
    </row>
    <row r="655" spans="10:10" x14ac:dyDescent="0.25">
      <c r="J655" s="83"/>
    </row>
    <row r="656" spans="10:10" x14ac:dyDescent="0.25">
      <c r="J656" s="83"/>
    </row>
    <row r="657" spans="10:10" x14ac:dyDescent="0.25">
      <c r="J657" s="83"/>
    </row>
    <row r="658" spans="10:10" x14ac:dyDescent="0.25">
      <c r="J658" s="83"/>
    </row>
    <row r="659" spans="10:10" x14ac:dyDescent="0.25">
      <c r="J659" s="83"/>
    </row>
    <row r="660" spans="10:10" x14ac:dyDescent="0.25">
      <c r="J660" s="83"/>
    </row>
    <row r="661" spans="10:10" x14ac:dyDescent="0.25">
      <c r="J661" s="83"/>
    </row>
    <row r="662" spans="10:10" x14ac:dyDescent="0.25">
      <c r="J662" s="83"/>
    </row>
    <row r="663" spans="10:10" x14ac:dyDescent="0.25">
      <c r="J663" s="83"/>
    </row>
    <row r="664" spans="10:10" x14ac:dyDescent="0.25">
      <c r="J664" s="83"/>
    </row>
    <row r="665" spans="10:10" x14ac:dyDescent="0.25">
      <c r="J665" s="83"/>
    </row>
    <row r="666" spans="10:10" x14ac:dyDescent="0.25">
      <c r="J666" s="83"/>
    </row>
    <row r="667" spans="10:10" x14ac:dyDescent="0.25">
      <c r="J667" s="83"/>
    </row>
    <row r="668" spans="10:10" x14ac:dyDescent="0.25">
      <c r="J668" s="83"/>
    </row>
    <row r="669" spans="10:10" x14ac:dyDescent="0.25">
      <c r="J669" s="83"/>
    </row>
    <row r="670" spans="10:10" x14ac:dyDescent="0.25">
      <c r="J670" s="83"/>
    </row>
    <row r="671" spans="10:10" x14ac:dyDescent="0.25">
      <c r="J671" s="83"/>
    </row>
    <row r="672" spans="10:10" x14ac:dyDescent="0.25">
      <c r="J672" s="83"/>
    </row>
    <row r="673" spans="10:10" x14ac:dyDescent="0.25">
      <c r="J673" s="83"/>
    </row>
    <row r="674" spans="10:10" x14ac:dyDescent="0.25">
      <c r="J674" s="83"/>
    </row>
    <row r="675" spans="10:10" x14ac:dyDescent="0.25">
      <c r="J675" s="83"/>
    </row>
    <row r="676" spans="10:10" x14ac:dyDescent="0.25">
      <c r="J676" s="83"/>
    </row>
    <row r="677" spans="10:10" x14ac:dyDescent="0.25">
      <c r="J677" s="83"/>
    </row>
    <row r="678" spans="10:10" x14ac:dyDescent="0.25">
      <c r="J678" s="83"/>
    </row>
    <row r="679" spans="10:10" x14ac:dyDescent="0.25">
      <c r="J679" s="83"/>
    </row>
    <row r="680" spans="10:10" x14ac:dyDescent="0.25">
      <c r="J680" s="83"/>
    </row>
    <row r="681" spans="10:10" x14ac:dyDescent="0.25">
      <c r="J681" s="83"/>
    </row>
    <row r="682" spans="10:10" x14ac:dyDescent="0.25">
      <c r="J682" s="83"/>
    </row>
    <row r="683" spans="10:10" x14ac:dyDescent="0.25">
      <c r="J683" s="83"/>
    </row>
    <row r="684" spans="10:10" x14ac:dyDescent="0.25">
      <c r="J684" s="83"/>
    </row>
    <row r="685" spans="10:10" x14ac:dyDescent="0.25">
      <c r="J685" s="83"/>
    </row>
    <row r="686" spans="10:10" x14ac:dyDescent="0.25">
      <c r="J686" s="83"/>
    </row>
    <row r="687" spans="10:10" x14ac:dyDescent="0.25">
      <c r="J687" s="83"/>
    </row>
    <row r="688" spans="10:10" x14ac:dyDescent="0.25">
      <c r="J688" s="83"/>
    </row>
    <row r="689" spans="10:10" x14ac:dyDescent="0.25">
      <c r="J689" s="83"/>
    </row>
    <row r="690" spans="10:10" x14ac:dyDescent="0.25">
      <c r="J690" s="83"/>
    </row>
    <row r="691" spans="10:10" x14ac:dyDescent="0.25">
      <c r="J691" s="83"/>
    </row>
    <row r="692" spans="10:10" x14ac:dyDescent="0.25">
      <c r="J692" s="83"/>
    </row>
    <row r="693" spans="10:10" x14ac:dyDescent="0.25">
      <c r="J693" s="83"/>
    </row>
    <row r="694" spans="10:10" x14ac:dyDescent="0.25">
      <c r="J694" s="83"/>
    </row>
    <row r="695" spans="10:10" x14ac:dyDescent="0.25">
      <c r="J695" s="83"/>
    </row>
    <row r="696" spans="10:10" x14ac:dyDescent="0.25">
      <c r="J696" s="83"/>
    </row>
    <row r="697" spans="10:10" x14ac:dyDescent="0.25">
      <c r="J697" s="83"/>
    </row>
    <row r="698" spans="10:10" x14ac:dyDescent="0.25">
      <c r="J698" s="83"/>
    </row>
    <row r="699" spans="10:10" x14ac:dyDescent="0.25">
      <c r="J699" s="83"/>
    </row>
    <row r="700" spans="10:10" x14ac:dyDescent="0.25">
      <c r="J700" s="83"/>
    </row>
    <row r="701" spans="10:10" x14ac:dyDescent="0.25">
      <c r="J701" s="83"/>
    </row>
    <row r="702" spans="10:10" x14ac:dyDescent="0.25">
      <c r="J702" s="83"/>
    </row>
    <row r="703" spans="10:10" x14ac:dyDescent="0.25">
      <c r="J703" s="83"/>
    </row>
    <row r="704" spans="10:10" x14ac:dyDescent="0.25">
      <c r="J704" s="83"/>
    </row>
    <row r="705" spans="10:10" x14ac:dyDescent="0.25">
      <c r="J705" s="83"/>
    </row>
    <row r="706" spans="10:10" x14ac:dyDescent="0.25">
      <c r="J706" s="83"/>
    </row>
    <row r="707" spans="10:10" x14ac:dyDescent="0.25">
      <c r="J707" s="83"/>
    </row>
    <row r="708" spans="10:10" x14ac:dyDescent="0.25">
      <c r="J708" s="83"/>
    </row>
    <row r="709" spans="10:10" x14ac:dyDescent="0.25">
      <c r="J709" s="83"/>
    </row>
    <row r="710" spans="10:10" x14ac:dyDescent="0.25">
      <c r="J710" s="83"/>
    </row>
    <row r="711" spans="10:10" x14ac:dyDescent="0.25">
      <c r="J711" s="83"/>
    </row>
    <row r="712" spans="10:10" x14ac:dyDescent="0.25">
      <c r="J712" s="83"/>
    </row>
    <row r="713" spans="10:10" x14ac:dyDescent="0.25">
      <c r="J713" s="83"/>
    </row>
    <row r="714" spans="10:10" x14ac:dyDescent="0.25">
      <c r="J714" s="83"/>
    </row>
    <row r="715" spans="10:10" x14ac:dyDescent="0.25">
      <c r="J715" s="83"/>
    </row>
    <row r="716" spans="10:10" x14ac:dyDescent="0.25">
      <c r="J716" s="83"/>
    </row>
    <row r="717" spans="10:10" x14ac:dyDescent="0.25">
      <c r="J717" s="83"/>
    </row>
    <row r="718" spans="10:10" x14ac:dyDescent="0.25">
      <c r="J718" s="83"/>
    </row>
    <row r="719" spans="10:10" x14ac:dyDescent="0.25">
      <c r="J719" s="83"/>
    </row>
    <row r="720" spans="10:10" x14ac:dyDescent="0.25">
      <c r="J720" s="83"/>
    </row>
    <row r="721" spans="10:10" x14ac:dyDescent="0.25">
      <c r="J721" s="83"/>
    </row>
    <row r="722" spans="10:10" x14ac:dyDescent="0.25">
      <c r="J722" s="83"/>
    </row>
    <row r="723" spans="10:10" x14ac:dyDescent="0.25">
      <c r="J723" s="83"/>
    </row>
    <row r="724" spans="10:10" x14ac:dyDescent="0.25">
      <c r="J724" s="83"/>
    </row>
    <row r="725" spans="10:10" x14ac:dyDescent="0.25">
      <c r="J725" s="83"/>
    </row>
    <row r="726" spans="10:10" x14ac:dyDescent="0.25">
      <c r="J726" s="83"/>
    </row>
    <row r="727" spans="10:10" x14ac:dyDescent="0.25">
      <c r="J727" s="83"/>
    </row>
    <row r="728" spans="10:10" x14ac:dyDescent="0.25">
      <c r="J728" s="83"/>
    </row>
    <row r="729" spans="10:10" x14ac:dyDescent="0.25">
      <c r="J729" s="83"/>
    </row>
    <row r="730" spans="10:10" x14ac:dyDescent="0.25">
      <c r="J730" s="83"/>
    </row>
    <row r="731" spans="10:10" x14ac:dyDescent="0.25">
      <c r="J731" s="83"/>
    </row>
    <row r="732" spans="10:10" x14ac:dyDescent="0.25">
      <c r="J732" s="83"/>
    </row>
    <row r="733" spans="10:10" x14ac:dyDescent="0.25">
      <c r="J733" s="83"/>
    </row>
    <row r="734" spans="10:10" x14ac:dyDescent="0.25">
      <c r="J734" s="83"/>
    </row>
    <row r="735" spans="10:10" x14ac:dyDescent="0.25">
      <c r="J735" s="83"/>
    </row>
    <row r="736" spans="10:10" x14ac:dyDescent="0.25">
      <c r="J736" s="83"/>
    </row>
    <row r="737" spans="10:10" x14ac:dyDescent="0.25">
      <c r="J737" s="83"/>
    </row>
    <row r="738" spans="10:10" x14ac:dyDescent="0.25">
      <c r="J738" s="83"/>
    </row>
    <row r="739" spans="10:10" x14ac:dyDescent="0.25">
      <c r="J739" s="83"/>
    </row>
    <row r="740" spans="10:10" x14ac:dyDescent="0.25">
      <c r="J740" s="83"/>
    </row>
    <row r="741" spans="10:10" x14ac:dyDescent="0.25">
      <c r="J741" s="83"/>
    </row>
    <row r="742" spans="10:10" x14ac:dyDescent="0.25">
      <c r="J742" s="83"/>
    </row>
    <row r="743" spans="10:10" x14ac:dyDescent="0.25">
      <c r="J743" s="83"/>
    </row>
    <row r="744" spans="10:10" x14ac:dyDescent="0.25">
      <c r="J744" s="83"/>
    </row>
    <row r="745" spans="10:10" x14ac:dyDescent="0.25">
      <c r="J745" s="83"/>
    </row>
    <row r="746" spans="10:10" x14ac:dyDescent="0.25">
      <c r="J746" s="83"/>
    </row>
    <row r="747" spans="10:10" x14ac:dyDescent="0.25">
      <c r="J747" s="83"/>
    </row>
    <row r="748" spans="10:10" x14ac:dyDescent="0.25">
      <c r="J748" s="83"/>
    </row>
    <row r="749" spans="10:10" x14ac:dyDescent="0.25">
      <c r="J749" s="83"/>
    </row>
    <row r="750" spans="10:10" x14ac:dyDescent="0.25">
      <c r="J750" s="83"/>
    </row>
    <row r="751" spans="10:10" x14ac:dyDescent="0.25">
      <c r="J751" s="83"/>
    </row>
    <row r="752" spans="10:10" x14ac:dyDescent="0.25">
      <c r="J752" s="83"/>
    </row>
    <row r="753" spans="10:10" x14ac:dyDescent="0.25">
      <c r="J753" s="83"/>
    </row>
    <row r="754" spans="10:10" x14ac:dyDescent="0.25">
      <c r="J754" s="83"/>
    </row>
    <row r="755" spans="10:10" x14ac:dyDescent="0.25">
      <c r="J755" s="83"/>
    </row>
    <row r="756" spans="10:10" x14ac:dyDescent="0.25">
      <c r="J756" s="83"/>
    </row>
    <row r="757" spans="10:10" x14ac:dyDescent="0.25">
      <c r="J757" s="83"/>
    </row>
    <row r="758" spans="10:10" x14ac:dyDescent="0.25">
      <c r="J758" s="83"/>
    </row>
    <row r="759" spans="10:10" x14ac:dyDescent="0.25">
      <c r="J759" s="83"/>
    </row>
    <row r="760" spans="10:10" x14ac:dyDescent="0.25">
      <c r="J760" s="83"/>
    </row>
    <row r="761" spans="10:10" x14ac:dyDescent="0.25">
      <c r="J761" s="83"/>
    </row>
    <row r="762" spans="10:10" x14ac:dyDescent="0.25">
      <c r="J762" s="83"/>
    </row>
    <row r="763" spans="10:10" x14ac:dyDescent="0.25">
      <c r="J763" s="83"/>
    </row>
    <row r="764" spans="10:10" x14ac:dyDescent="0.25">
      <c r="J764" s="83"/>
    </row>
    <row r="765" spans="10:10" x14ac:dyDescent="0.25">
      <c r="J765" s="83"/>
    </row>
    <row r="766" spans="10:10" x14ac:dyDescent="0.25">
      <c r="J766" s="83"/>
    </row>
    <row r="767" spans="10:10" x14ac:dyDescent="0.25">
      <c r="J767" s="83"/>
    </row>
    <row r="768" spans="10:10" x14ac:dyDescent="0.25">
      <c r="J768" s="83"/>
    </row>
    <row r="769" spans="10:10" x14ac:dyDescent="0.25">
      <c r="J769" s="83"/>
    </row>
    <row r="770" spans="10:10" x14ac:dyDescent="0.25">
      <c r="J770" s="83"/>
    </row>
    <row r="771" spans="10:10" x14ac:dyDescent="0.25">
      <c r="J771" s="83"/>
    </row>
    <row r="772" spans="10:10" x14ac:dyDescent="0.25">
      <c r="J772" s="83"/>
    </row>
    <row r="773" spans="10:10" x14ac:dyDescent="0.25">
      <c r="J773" s="83"/>
    </row>
    <row r="774" spans="10:10" x14ac:dyDescent="0.25">
      <c r="J774" s="83"/>
    </row>
    <row r="775" spans="10:10" x14ac:dyDescent="0.25">
      <c r="J775" s="83"/>
    </row>
    <row r="776" spans="10:10" x14ac:dyDescent="0.25">
      <c r="J776" s="83"/>
    </row>
    <row r="777" spans="10:10" x14ac:dyDescent="0.25">
      <c r="J777" s="83"/>
    </row>
    <row r="778" spans="10:10" x14ac:dyDescent="0.25">
      <c r="J778" s="83"/>
    </row>
    <row r="779" spans="10:10" x14ac:dyDescent="0.25">
      <c r="J779" s="83"/>
    </row>
    <row r="780" spans="10:10" x14ac:dyDescent="0.25">
      <c r="J780" s="83"/>
    </row>
    <row r="781" spans="10:10" x14ac:dyDescent="0.25">
      <c r="J781" s="83"/>
    </row>
    <row r="782" spans="10:10" x14ac:dyDescent="0.25">
      <c r="J782" s="83"/>
    </row>
    <row r="783" spans="10:10" x14ac:dyDescent="0.25">
      <c r="J783" s="83"/>
    </row>
    <row r="784" spans="10:10" x14ac:dyDescent="0.25">
      <c r="J784" s="83"/>
    </row>
    <row r="785" spans="10:10" x14ac:dyDescent="0.25">
      <c r="J785" s="83"/>
    </row>
    <row r="786" spans="10:10" x14ac:dyDescent="0.25">
      <c r="J786" s="83"/>
    </row>
    <row r="787" spans="10:10" x14ac:dyDescent="0.25">
      <c r="J787" s="83"/>
    </row>
    <row r="788" spans="10:10" x14ac:dyDescent="0.25">
      <c r="J788" s="83"/>
    </row>
    <row r="789" spans="10:10" x14ac:dyDescent="0.25">
      <c r="J789" s="83"/>
    </row>
    <row r="790" spans="10:10" x14ac:dyDescent="0.25">
      <c r="J790" s="83"/>
    </row>
    <row r="791" spans="10:10" x14ac:dyDescent="0.25">
      <c r="J791" s="83"/>
    </row>
    <row r="792" spans="10:10" x14ac:dyDescent="0.25">
      <c r="J792" s="83"/>
    </row>
    <row r="793" spans="10:10" x14ac:dyDescent="0.25">
      <c r="J793" s="83"/>
    </row>
    <row r="794" spans="10:10" x14ac:dyDescent="0.25">
      <c r="J794" s="83"/>
    </row>
    <row r="795" spans="10:10" x14ac:dyDescent="0.25">
      <c r="J795" s="83"/>
    </row>
    <row r="796" spans="10:10" x14ac:dyDescent="0.25">
      <c r="J796" s="83"/>
    </row>
    <row r="797" spans="10:10" x14ac:dyDescent="0.25">
      <c r="J797" s="83"/>
    </row>
    <row r="798" spans="10:10" x14ac:dyDescent="0.25">
      <c r="J798" s="83"/>
    </row>
    <row r="799" spans="10:10" x14ac:dyDescent="0.25">
      <c r="J799" s="83"/>
    </row>
    <row r="800" spans="10:10" x14ac:dyDescent="0.25">
      <c r="J800" s="83"/>
    </row>
    <row r="801" spans="10:10" x14ac:dyDescent="0.25">
      <c r="J801" s="83"/>
    </row>
    <row r="802" spans="10:10" x14ac:dyDescent="0.25">
      <c r="J802" s="83"/>
    </row>
    <row r="803" spans="10:10" x14ac:dyDescent="0.25">
      <c r="J803" s="83"/>
    </row>
    <row r="804" spans="10:10" x14ac:dyDescent="0.25">
      <c r="J804" s="83"/>
    </row>
    <row r="805" spans="10:10" x14ac:dyDescent="0.25">
      <c r="J805" s="83"/>
    </row>
    <row r="806" spans="10:10" x14ac:dyDescent="0.25">
      <c r="J806" s="83"/>
    </row>
    <row r="807" spans="10:10" x14ac:dyDescent="0.25">
      <c r="J807" s="83"/>
    </row>
    <row r="808" spans="10:10" x14ac:dyDescent="0.25">
      <c r="J808" s="83"/>
    </row>
    <row r="809" spans="10:10" x14ac:dyDescent="0.25">
      <c r="J809" s="83"/>
    </row>
    <row r="810" spans="10:10" x14ac:dyDescent="0.25">
      <c r="J810" s="83"/>
    </row>
    <row r="811" spans="10:10" x14ac:dyDescent="0.25">
      <c r="J811" s="83"/>
    </row>
    <row r="812" spans="10:10" x14ac:dyDescent="0.25">
      <c r="J812" s="83"/>
    </row>
    <row r="813" spans="10:10" x14ac:dyDescent="0.25">
      <c r="J813" s="83"/>
    </row>
    <row r="814" spans="10:10" x14ac:dyDescent="0.25">
      <c r="J814" s="83"/>
    </row>
    <row r="815" spans="10:10" x14ac:dyDescent="0.25">
      <c r="J815" s="83"/>
    </row>
    <row r="816" spans="10:10" x14ac:dyDescent="0.25">
      <c r="J816" s="83"/>
    </row>
    <row r="817" spans="10:10" x14ac:dyDescent="0.25">
      <c r="J817" s="83"/>
    </row>
    <row r="818" spans="10:10" x14ac:dyDescent="0.25">
      <c r="J818" s="83"/>
    </row>
    <row r="819" spans="10:10" x14ac:dyDescent="0.25">
      <c r="J819" s="83"/>
    </row>
    <row r="820" spans="10:10" x14ac:dyDescent="0.25">
      <c r="J820" s="83"/>
    </row>
    <row r="821" spans="10:10" x14ac:dyDescent="0.25">
      <c r="J821" s="83"/>
    </row>
    <row r="822" spans="10:10" x14ac:dyDescent="0.25">
      <c r="J822" s="83"/>
    </row>
    <row r="823" spans="10:10" x14ac:dyDescent="0.25">
      <c r="J823" s="83"/>
    </row>
    <row r="824" spans="10:10" x14ac:dyDescent="0.25">
      <c r="J824" s="83"/>
    </row>
    <row r="825" spans="10:10" x14ac:dyDescent="0.25">
      <c r="J825" s="83"/>
    </row>
    <row r="826" spans="10:10" x14ac:dyDescent="0.25">
      <c r="J826" s="83"/>
    </row>
    <row r="827" spans="10:10" x14ac:dyDescent="0.25">
      <c r="J827" s="83"/>
    </row>
    <row r="828" spans="10:10" x14ac:dyDescent="0.25">
      <c r="J828" s="83"/>
    </row>
    <row r="829" spans="10:10" x14ac:dyDescent="0.25">
      <c r="J829" s="83"/>
    </row>
    <row r="830" spans="10:10" x14ac:dyDescent="0.25">
      <c r="J830" s="83"/>
    </row>
    <row r="831" spans="10:10" x14ac:dyDescent="0.25">
      <c r="J831" s="83"/>
    </row>
    <row r="832" spans="10:10" x14ac:dyDescent="0.25">
      <c r="J832" s="83"/>
    </row>
    <row r="833" spans="10:10" x14ac:dyDescent="0.25">
      <c r="J833" s="83"/>
    </row>
    <row r="834" spans="10:10" x14ac:dyDescent="0.25">
      <c r="J834" s="83"/>
    </row>
    <row r="835" spans="10:10" x14ac:dyDescent="0.25">
      <c r="J835" s="83"/>
    </row>
    <row r="836" spans="10:10" x14ac:dyDescent="0.25">
      <c r="J836" s="83"/>
    </row>
    <row r="837" spans="10:10" x14ac:dyDescent="0.25">
      <c r="J837" s="83"/>
    </row>
    <row r="838" spans="10:10" x14ac:dyDescent="0.25">
      <c r="J838" s="83"/>
    </row>
    <row r="839" spans="10:10" x14ac:dyDescent="0.25">
      <c r="J839" s="83"/>
    </row>
    <row r="840" spans="10:10" x14ac:dyDescent="0.25">
      <c r="J840" s="83"/>
    </row>
    <row r="841" spans="10:10" x14ac:dyDescent="0.25">
      <c r="J841" s="83"/>
    </row>
    <row r="842" spans="10:10" x14ac:dyDescent="0.25">
      <c r="J842" s="83"/>
    </row>
    <row r="843" spans="10:10" x14ac:dyDescent="0.25">
      <c r="J843" s="83"/>
    </row>
    <row r="844" spans="10:10" x14ac:dyDescent="0.25">
      <c r="J844" s="83"/>
    </row>
    <row r="845" spans="10:10" x14ac:dyDescent="0.25">
      <c r="J845" s="83"/>
    </row>
    <row r="846" spans="10:10" x14ac:dyDescent="0.25">
      <c r="J846" s="83"/>
    </row>
    <row r="847" spans="10:10" x14ac:dyDescent="0.25">
      <c r="J847" s="83"/>
    </row>
    <row r="848" spans="10:10" x14ac:dyDescent="0.25">
      <c r="J848" s="83"/>
    </row>
    <row r="849" spans="10:10" x14ac:dyDescent="0.25">
      <c r="J849" s="83"/>
    </row>
    <row r="850" spans="10:10" x14ac:dyDescent="0.25">
      <c r="J850" s="83"/>
    </row>
    <row r="851" spans="10:10" x14ac:dyDescent="0.25">
      <c r="J851" s="83"/>
    </row>
    <row r="852" spans="10:10" x14ac:dyDescent="0.25">
      <c r="J852" s="83"/>
    </row>
    <row r="853" spans="10:10" x14ac:dyDescent="0.25">
      <c r="J853" s="83"/>
    </row>
    <row r="854" spans="10:10" x14ac:dyDescent="0.25">
      <c r="J854" s="83"/>
    </row>
    <row r="855" spans="10:10" x14ac:dyDescent="0.25">
      <c r="J855" s="83"/>
    </row>
    <row r="856" spans="10:10" x14ac:dyDescent="0.25">
      <c r="J856" s="83"/>
    </row>
    <row r="857" spans="10:10" x14ac:dyDescent="0.25">
      <c r="J857" s="83"/>
    </row>
    <row r="858" spans="10:10" x14ac:dyDescent="0.25">
      <c r="J858" s="83"/>
    </row>
    <row r="859" spans="10:10" x14ac:dyDescent="0.25">
      <c r="J859" s="83"/>
    </row>
    <row r="860" spans="10:10" x14ac:dyDescent="0.25">
      <c r="J860" s="83"/>
    </row>
    <row r="861" spans="10:10" x14ac:dyDescent="0.25">
      <c r="J861" s="83"/>
    </row>
    <row r="862" spans="10:10" x14ac:dyDescent="0.25">
      <c r="J862" s="83"/>
    </row>
    <row r="863" spans="10:10" x14ac:dyDescent="0.25">
      <c r="J863" s="83"/>
    </row>
    <row r="864" spans="10:10" x14ac:dyDescent="0.25">
      <c r="J864" s="83"/>
    </row>
    <row r="865" spans="10:10" x14ac:dyDescent="0.25">
      <c r="J865" s="83"/>
    </row>
    <row r="866" spans="10:10" x14ac:dyDescent="0.25">
      <c r="J866" s="83"/>
    </row>
    <row r="867" spans="10:10" x14ac:dyDescent="0.25">
      <c r="J867" s="83"/>
    </row>
    <row r="868" spans="10:10" x14ac:dyDescent="0.25">
      <c r="J868" s="83"/>
    </row>
    <row r="869" spans="10:10" x14ac:dyDescent="0.25">
      <c r="J869" s="83"/>
    </row>
    <row r="870" spans="10:10" x14ac:dyDescent="0.25">
      <c r="J870" s="83"/>
    </row>
    <row r="871" spans="10:10" x14ac:dyDescent="0.25">
      <c r="J871" s="83"/>
    </row>
    <row r="872" spans="10:10" x14ac:dyDescent="0.25">
      <c r="J872" s="83"/>
    </row>
    <row r="873" spans="10:10" x14ac:dyDescent="0.25">
      <c r="J873" s="83"/>
    </row>
    <row r="874" spans="10:10" x14ac:dyDescent="0.25">
      <c r="J874" s="83"/>
    </row>
    <row r="875" spans="10:10" x14ac:dyDescent="0.25">
      <c r="J875" s="83"/>
    </row>
    <row r="876" spans="10:10" x14ac:dyDescent="0.25">
      <c r="J876" s="83"/>
    </row>
    <row r="877" spans="10:10" x14ac:dyDescent="0.25">
      <c r="J877" s="83"/>
    </row>
    <row r="878" spans="10:10" x14ac:dyDescent="0.25">
      <c r="J878" s="83"/>
    </row>
    <row r="879" spans="10:10" x14ac:dyDescent="0.25">
      <c r="J879" s="83"/>
    </row>
    <row r="880" spans="10:10" x14ac:dyDescent="0.25">
      <c r="J880" s="83"/>
    </row>
    <row r="881" spans="10:10" x14ac:dyDescent="0.25">
      <c r="J881" s="83"/>
    </row>
    <row r="882" spans="10:10" x14ac:dyDescent="0.25">
      <c r="J882" s="83"/>
    </row>
    <row r="883" spans="10:10" x14ac:dyDescent="0.25">
      <c r="J883" s="83"/>
    </row>
    <row r="884" spans="10:10" x14ac:dyDescent="0.25">
      <c r="J884" s="83"/>
    </row>
    <row r="885" spans="10:10" x14ac:dyDescent="0.25">
      <c r="J885" s="83"/>
    </row>
    <row r="886" spans="10:10" x14ac:dyDescent="0.25">
      <c r="J886" s="83"/>
    </row>
    <row r="887" spans="10:10" x14ac:dyDescent="0.25">
      <c r="J887" s="83"/>
    </row>
    <row r="888" spans="10:10" x14ac:dyDescent="0.25">
      <c r="J888" s="83"/>
    </row>
    <row r="889" spans="10:10" x14ac:dyDescent="0.25">
      <c r="J889" s="83"/>
    </row>
    <row r="890" spans="10:10" x14ac:dyDescent="0.25">
      <c r="J890" s="83"/>
    </row>
    <row r="891" spans="10:10" x14ac:dyDescent="0.25">
      <c r="J891" s="83"/>
    </row>
    <row r="892" spans="10:10" x14ac:dyDescent="0.25">
      <c r="J892" s="83"/>
    </row>
    <row r="893" spans="10:10" x14ac:dyDescent="0.25">
      <c r="J893" s="83"/>
    </row>
    <row r="894" spans="10:10" x14ac:dyDescent="0.25">
      <c r="J894" s="83"/>
    </row>
    <row r="895" spans="10:10" x14ac:dyDescent="0.25">
      <c r="J895" s="83"/>
    </row>
    <row r="896" spans="10:10" x14ac:dyDescent="0.25">
      <c r="J896" s="83"/>
    </row>
    <row r="897" spans="10:10" x14ac:dyDescent="0.25">
      <c r="J897" s="83"/>
    </row>
    <row r="898" spans="10:10" x14ac:dyDescent="0.25">
      <c r="J898" s="83"/>
    </row>
    <row r="899" spans="10:10" x14ac:dyDescent="0.25">
      <c r="J899" s="83"/>
    </row>
    <row r="900" spans="10:10" x14ac:dyDescent="0.25">
      <c r="J900" s="83"/>
    </row>
    <row r="901" spans="10:10" x14ac:dyDescent="0.25">
      <c r="J901" s="83"/>
    </row>
    <row r="902" spans="10:10" x14ac:dyDescent="0.25">
      <c r="J902" s="83"/>
    </row>
    <row r="903" spans="10:10" x14ac:dyDescent="0.25">
      <c r="J903" s="83"/>
    </row>
    <row r="904" spans="10:10" x14ac:dyDescent="0.25">
      <c r="J904" s="83"/>
    </row>
    <row r="905" spans="10:10" x14ac:dyDescent="0.25">
      <c r="J905" s="83"/>
    </row>
    <row r="906" spans="10:10" x14ac:dyDescent="0.25">
      <c r="J906" s="83"/>
    </row>
    <row r="907" spans="10:10" x14ac:dyDescent="0.25">
      <c r="J907" s="83"/>
    </row>
    <row r="908" spans="10:10" x14ac:dyDescent="0.25">
      <c r="J908" s="83"/>
    </row>
    <row r="909" spans="10:10" x14ac:dyDescent="0.25">
      <c r="J909" s="83"/>
    </row>
    <row r="910" spans="10:10" x14ac:dyDescent="0.25">
      <c r="J910" s="83"/>
    </row>
    <row r="911" spans="10:10" x14ac:dyDescent="0.25">
      <c r="J911" s="83"/>
    </row>
    <row r="912" spans="10:10" x14ac:dyDescent="0.25">
      <c r="J912" s="83"/>
    </row>
    <row r="913" spans="10:10" x14ac:dyDescent="0.25">
      <c r="J913" s="83"/>
    </row>
    <row r="914" spans="10:10" x14ac:dyDescent="0.25">
      <c r="J914" s="83"/>
    </row>
    <row r="915" spans="10:10" x14ac:dyDescent="0.25">
      <c r="J915" s="83"/>
    </row>
    <row r="916" spans="10:10" x14ac:dyDescent="0.25">
      <c r="J916" s="83"/>
    </row>
    <row r="917" spans="10:10" x14ac:dyDescent="0.25">
      <c r="J917" s="83"/>
    </row>
    <row r="918" spans="10:10" x14ac:dyDescent="0.25">
      <c r="J918" s="83"/>
    </row>
    <row r="919" spans="10:10" x14ac:dyDescent="0.25">
      <c r="J919" s="83"/>
    </row>
    <row r="920" spans="10:10" x14ac:dyDescent="0.25">
      <c r="J920" s="83"/>
    </row>
    <row r="921" spans="10:10" x14ac:dyDescent="0.25">
      <c r="J921" s="83"/>
    </row>
    <row r="922" spans="10:10" x14ac:dyDescent="0.25">
      <c r="J922" s="83"/>
    </row>
    <row r="923" spans="10:10" x14ac:dyDescent="0.25">
      <c r="J923" s="83"/>
    </row>
    <row r="924" spans="10:10" x14ac:dyDescent="0.25">
      <c r="J924" s="83"/>
    </row>
    <row r="925" spans="10:10" x14ac:dyDescent="0.25">
      <c r="J925" s="83"/>
    </row>
    <row r="926" spans="10:10" x14ac:dyDescent="0.25">
      <c r="J926" s="83"/>
    </row>
    <row r="927" spans="10:10" x14ac:dyDescent="0.25">
      <c r="J927" s="83"/>
    </row>
    <row r="928" spans="10:10" x14ac:dyDescent="0.25">
      <c r="J928" s="83"/>
    </row>
    <row r="929" spans="10:10" x14ac:dyDescent="0.25">
      <c r="J929" s="83"/>
    </row>
    <row r="930" spans="10:10" x14ac:dyDescent="0.25">
      <c r="J930" s="83"/>
    </row>
    <row r="931" spans="10:10" x14ac:dyDescent="0.25">
      <c r="J931" s="83"/>
    </row>
    <row r="932" spans="10:10" x14ac:dyDescent="0.25">
      <c r="J932" s="83"/>
    </row>
    <row r="933" spans="10:10" x14ac:dyDescent="0.25">
      <c r="J933" s="83"/>
    </row>
    <row r="934" spans="10:10" x14ac:dyDescent="0.25">
      <c r="J934" s="83"/>
    </row>
    <row r="935" spans="10:10" x14ac:dyDescent="0.25">
      <c r="J935" s="83"/>
    </row>
    <row r="936" spans="10:10" x14ac:dyDescent="0.25">
      <c r="J936" s="83"/>
    </row>
    <row r="937" spans="10:10" x14ac:dyDescent="0.25">
      <c r="J937" s="83"/>
    </row>
    <row r="938" spans="10:10" x14ac:dyDescent="0.25">
      <c r="J938" s="83"/>
    </row>
    <row r="939" spans="10:10" x14ac:dyDescent="0.25">
      <c r="J939" s="83"/>
    </row>
    <row r="940" spans="10:10" x14ac:dyDescent="0.25">
      <c r="J940" s="83"/>
    </row>
    <row r="941" spans="10:10" x14ac:dyDescent="0.25">
      <c r="J941" s="83"/>
    </row>
    <row r="942" spans="10:10" x14ac:dyDescent="0.25">
      <c r="J942" s="83"/>
    </row>
    <row r="943" spans="10:10" x14ac:dyDescent="0.25">
      <c r="J943" s="83"/>
    </row>
    <row r="944" spans="10:10" x14ac:dyDescent="0.25">
      <c r="J944" s="83"/>
    </row>
    <row r="945" spans="10:10" x14ac:dyDescent="0.25">
      <c r="J945" s="83"/>
    </row>
    <row r="946" spans="10:10" x14ac:dyDescent="0.25">
      <c r="J946" s="83"/>
    </row>
    <row r="947" spans="10:10" x14ac:dyDescent="0.25">
      <c r="J947" s="83"/>
    </row>
    <row r="948" spans="10:10" x14ac:dyDescent="0.25">
      <c r="J948" s="83"/>
    </row>
    <row r="949" spans="10:10" x14ac:dyDescent="0.25">
      <c r="J949" s="83"/>
    </row>
    <row r="950" spans="10:10" x14ac:dyDescent="0.25">
      <c r="J950" s="83"/>
    </row>
    <row r="951" spans="10:10" x14ac:dyDescent="0.25">
      <c r="J951" s="83"/>
    </row>
    <row r="952" spans="10:10" x14ac:dyDescent="0.25">
      <c r="J952" s="83"/>
    </row>
    <row r="953" spans="10:10" x14ac:dyDescent="0.25">
      <c r="J953" s="83"/>
    </row>
    <row r="954" spans="10:10" x14ac:dyDescent="0.25">
      <c r="J954" s="83"/>
    </row>
    <row r="955" spans="10:10" x14ac:dyDescent="0.25">
      <c r="J955" s="83"/>
    </row>
    <row r="956" spans="10:10" x14ac:dyDescent="0.25">
      <c r="J956" s="83"/>
    </row>
    <row r="957" spans="10:10" x14ac:dyDescent="0.25">
      <c r="J957" s="83"/>
    </row>
    <row r="958" spans="10:10" x14ac:dyDescent="0.25">
      <c r="J958" s="83"/>
    </row>
    <row r="959" spans="10:10" x14ac:dyDescent="0.25">
      <c r="J959" s="83"/>
    </row>
    <row r="960" spans="10:10" x14ac:dyDescent="0.25">
      <c r="J960" s="83"/>
    </row>
    <row r="961" spans="10:10" x14ac:dyDescent="0.25">
      <c r="J961" s="83"/>
    </row>
    <row r="962" spans="10:10" x14ac:dyDescent="0.25">
      <c r="J962" s="83"/>
    </row>
    <row r="963" spans="10:10" x14ac:dyDescent="0.25">
      <c r="J963" s="83"/>
    </row>
    <row r="964" spans="10:10" x14ac:dyDescent="0.25">
      <c r="J964" s="83"/>
    </row>
    <row r="965" spans="10:10" x14ac:dyDescent="0.25">
      <c r="J965" s="83"/>
    </row>
    <row r="966" spans="10:10" x14ac:dyDescent="0.25">
      <c r="J966" s="83"/>
    </row>
    <row r="967" spans="10:10" x14ac:dyDescent="0.25">
      <c r="J967" s="83"/>
    </row>
    <row r="968" spans="10:10" x14ac:dyDescent="0.25">
      <c r="J968" s="83"/>
    </row>
    <row r="969" spans="10:10" x14ac:dyDescent="0.25">
      <c r="J969" s="83"/>
    </row>
    <row r="970" spans="10:10" x14ac:dyDescent="0.25">
      <c r="J970" s="83"/>
    </row>
    <row r="971" spans="10:10" x14ac:dyDescent="0.25">
      <c r="J971" s="83"/>
    </row>
    <row r="972" spans="10:10" x14ac:dyDescent="0.25">
      <c r="J972" s="83"/>
    </row>
    <row r="973" spans="10:10" x14ac:dyDescent="0.25">
      <c r="J973" s="83"/>
    </row>
    <row r="974" spans="10:10" x14ac:dyDescent="0.25">
      <c r="J974" s="83"/>
    </row>
    <row r="975" spans="10:10" x14ac:dyDescent="0.25">
      <c r="J975" s="83"/>
    </row>
    <row r="976" spans="10:10" x14ac:dyDescent="0.25">
      <c r="J976" s="83"/>
    </row>
    <row r="977" spans="10:10" x14ac:dyDescent="0.25">
      <c r="J977" s="83"/>
    </row>
    <row r="978" spans="10:10" x14ac:dyDescent="0.25">
      <c r="J978" s="83"/>
    </row>
    <row r="979" spans="10:10" x14ac:dyDescent="0.25">
      <c r="J979" s="83"/>
    </row>
    <row r="980" spans="10:10" x14ac:dyDescent="0.25">
      <c r="J980" s="83"/>
    </row>
    <row r="981" spans="10:10" x14ac:dyDescent="0.25">
      <c r="J981" s="83"/>
    </row>
    <row r="982" spans="10:10" x14ac:dyDescent="0.25">
      <c r="J982" s="83"/>
    </row>
    <row r="983" spans="10:10" x14ac:dyDescent="0.25">
      <c r="J983" s="83"/>
    </row>
    <row r="984" spans="10:10" x14ac:dyDescent="0.25">
      <c r="J984" s="83"/>
    </row>
    <row r="985" spans="10:10" x14ac:dyDescent="0.25">
      <c r="J985" s="83"/>
    </row>
    <row r="986" spans="10:10" x14ac:dyDescent="0.25">
      <c r="J986" s="83"/>
    </row>
    <row r="987" spans="10:10" x14ac:dyDescent="0.25">
      <c r="J987" s="83"/>
    </row>
    <row r="988" spans="10:10" x14ac:dyDescent="0.25">
      <c r="J988" s="83"/>
    </row>
    <row r="989" spans="10:10" x14ac:dyDescent="0.25">
      <c r="J989" s="83"/>
    </row>
    <row r="990" spans="10:10" x14ac:dyDescent="0.25">
      <c r="J990" s="83"/>
    </row>
    <row r="991" spans="10:10" x14ac:dyDescent="0.25">
      <c r="J991" s="83"/>
    </row>
    <row r="992" spans="10:10" x14ac:dyDescent="0.25">
      <c r="J992" s="83"/>
    </row>
    <row r="993" spans="10:10" x14ac:dyDescent="0.25">
      <c r="J993" s="83"/>
    </row>
    <row r="994" spans="10:10" x14ac:dyDescent="0.25">
      <c r="J994" s="83"/>
    </row>
    <row r="995" spans="10:10" x14ac:dyDescent="0.25">
      <c r="J995" s="83"/>
    </row>
    <row r="996" spans="10:10" x14ac:dyDescent="0.25">
      <c r="J996" s="83"/>
    </row>
    <row r="997" spans="10:10" x14ac:dyDescent="0.25">
      <c r="J997" s="83"/>
    </row>
    <row r="998" spans="10:10" x14ac:dyDescent="0.25">
      <c r="J998" s="83"/>
    </row>
    <row r="999" spans="10:10" x14ac:dyDescent="0.25">
      <c r="J999" s="83"/>
    </row>
    <row r="1000" spans="10:10" x14ac:dyDescent="0.25">
      <c r="J1000" s="83"/>
    </row>
    <row r="1001" spans="10:10" x14ac:dyDescent="0.25">
      <c r="J1001" s="83"/>
    </row>
    <row r="1002" spans="10:10" x14ac:dyDescent="0.25">
      <c r="J1002" s="83"/>
    </row>
    <row r="1003" spans="10:10" x14ac:dyDescent="0.25">
      <c r="J1003" s="83"/>
    </row>
    <row r="1004" spans="10:10" x14ac:dyDescent="0.25">
      <c r="J1004" s="83"/>
    </row>
    <row r="1005" spans="10:10" x14ac:dyDescent="0.25">
      <c r="J1005" s="83"/>
    </row>
    <row r="1006" spans="10:10" x14ac:dyDescent="0.25">
      <c r="J1006" s="83"/>
    </row>
    <row r="1007" spans="10:10" x14ac:dyDescent="0.25">
      <c r="J1007" s="83"/>
    </row>
    <row r="1008" spans="10:10" x14ac:dyDescent="0.25">
      <c r="J1008" s="83"/>
    </row>
    <row r="1009" spans="10:10" x14ac:dyDescent="0.25">
      <c r="J1009" s="83"/>
    </row>
    <row r="1010" spans="10:10" x14ac:dyDescent="0.25">
      <c r="J1010" s="83"/>
    </row>
    <row r="1011" spans="10:10" x14ac:dyDescent="0.25">
      <c r="J1011" s="83"/>
    </row>
    <row r="1012" spans="10:10" x14ac:dyDescent="0.25">
      <c r="J1012" s="83"/>
    </row>
    <row r="1013" spans="10:10" x14ac:dyDescent="0.25">
      <c r="J1013" s="83"/>
    </row>
    <row r="1014" spans="10:10" x14ac:dyDescent="0.25">
      <c r="J1014" s="83"/>
    </row>
    <row r="1015" spans="10:10" x14ac:dyDescent="0.25">
      <c r="J1015" s="83"/>
    </row>
    <row r="1016" spans="10:10" x14ac:dyDescent="0.25">
      <c r="J1016" s="83"/>
    </row>
    <row r="1017" spans="10:10" x14ac:dyDescent="0.25">
      <c r="J1017" s="83"/>
    </row>
    <row r="1018" spans="10:10" x14ac:dyDescent="0.25">
      <c r="J1018" s="83"/>
    </row>
    <row r="1019" spans="10:10" x14ac:dyDescent="0.25">
      <c r="J1019" s="83"/>
    </row>
    <row r="1020" spans="10:10" x14ac:dyDescent="0.25">
      <c r="J1020" s="83"/>
    </row>
    <row r="1021" spans="10:10" x14ac:dyDescent="0.25">
      <c r="J1021" s="83"/>
    </row>
    <row r="1022" spans="10:10" x14ac:dyDescent="0.25">
      <c r="J1022" s="83"/>
    </row>
    <row r="1023" spans="10:10" x14ac:dyDescent="0.25">
      <c r="J1023" s="83"/>
    </row>
    <row r="1024" spans="10:10" x14ac:dyDescent="0.25">
      <c r="J1024" s="83"/>
    </row>
    <row r="1025" spans="10:10" x14ac:dyDescent="0.25">
      <c r="J1025" s="83"/>
    </row>
    <row r="1026" spans="10:10" x14ac:dyDescent="0.25">
      <c r="J1026" s="83"/>
    </row>
    <row r="1027" spans="10:10" x14ac:dyDescent="0.25">
      <c r="J1027" s="83"/>
    </row>
    <row r="1028" spans="10:10" x14ac:dyDescent="0.25">
      <c r="J1028" s="83"/>
    </row>
    <row r="1029" spans="10:10" x14ac:dyDescent="0.25">
      <c r="J1029" s="83"/>
    </row>
    <row r="1030" spans="10:10" x14ac:dyDescent="0.25">
      <c r="J1030" s="83"/>
    </row>
    <row r="1031" spans="10:10" x14ac:dyDescent="0.25">
      <c r="J1031" s="83"/>
    </row>
    <row r="1032" spans="10:10" x14ac:dyDescent="0.25">
      <c r="J1032" s="83"/>
    </row>
    <row r="1033" spans="10:10" x14ac:dyDescent="0.25">
      <c r="J1033" s="83"/>
    </row>
    <row r="1034" spans="10:10" x14ac:dyDescent="0.25">
      <c r="J1034" s="83"/>
    </row>
    <row r="1035" spans="10:10" x14ac:dyDescent="0.25">
      <c r="J1035" s="83"/>
    </row>
    <row r="1036" spans="10:10" x14ac:dyDescent="0.25">
      <c r="J1036" s="83"/>
    </row>
    <row r="1037" spans="10:10" x14ac:dyDescent="0.25">
      <c r="J1037" s="83"/>
    </row>
    <row r="1038" spans="10:10" x14ac:dyDescent="0.25">
      <c r="J1038" s="83"/>
    </row>
    <row r="1039" spans="10:10" x14ac:dyDescent="0.25">
      <c r="J1039" s="83"/>
    </row>
    <row r="1040" spans="10:10" x14ac:dyDescent="0.25">
      <c r="J1040" s="83"/>
    </row>
    <row r="1041" spans="10:10" x14ac:dyDescent="0.25">
      <c r="J1041" s="83"/>
    </row>
    <row r="1042" spans="10:10" x14ac:dyDescent="0.25">
      <c r="J1042" s="83"/>
    </row>
    <row r="1043" spans="10:10" x14ac:dyDescent="0.25">
      <c r="J1043" s="83"/>
    </row>
    <row r="1044" spans="10:10" x14ac:dyDescent="0.25">
      <c r="J1044" s="83"/>
    </row>
    <row r="1045" spans="10:10" x14ac:dyDescent="0.25">
      <c r="J1045" s="83"/>
    </row>
    <row r="1046" spans="10:10" x14ac:dyDescent="0.25">
      <c r="J1046" s="83"/>
    </row>
    <row r="1047" spans="10:10" x14ac:dyDescent="0.25">
      <c r="J1047" s="83"/>
    </row>
    <row r="1048" spans="10:10" x14ac:dyDescent="0.25">
      <c r="J1048" s="83"/>
    </row>
    <row r="1049" spans="10:10" x14ac:dyDescent="0.25">
      <c r="J1049" s="83"/>
    </row>
    <row r="1050" spans="10:10" x14ac:dyDescent="0.25">
      <c r="J1050" s="83"/>
    </row>
    <row r="1051" spans="10:10" x14ac:dyDescent="0.25">
      <c r="J1051" s="83"/>
    </row>
    <row r="1052" spans="10:10" x14ac:dyDescent="0.25">
      <c r="J1052" s="83"/>
    </row>
    <row r="1053" spans="10:10" x14ac:dyDescent="0.25">
      <c r="J1053" s="83"/>
    </row>
    <row r="1054" spans="10:10" x14ac:dyDescent="0.25">
      <c r="J1054" s="83"/>
    </row>
    <row r="1055" spans="10:10" x14ac:dyDescent="0.25">
      <c r="J1055" s="83"/>
    </row>
    <row r="1056" spans="10:10" x14ac:dyDescent="0.25">
      <c r="J1056" s="83"/>
    </row>
    <row r="1057" spans="10:10" x14ac:dyDescent="0.25">
      <c r="J1057" s="83"/>
    </row>
    <row r="1058" spans="10:10" x14ac:dyDescent="0.25">
      <c r="J1058" s="83"/>
    </row>
    <row r="1059" spans="10:10" x14ac:dyDescent="0.25">
      <c r="J1059" s="83"/>
    </row>
    <row r="1060" spans="10:10" x14ac:dyDescent="0.25">
      <c r="J1060" s="83"/>
    </row>
    <row r="1061" spans="10:10" x14ac:dyDescent="0.25">
      <c r="J1061" s="83"/>
    </row>
    <row r="1062" spans="10:10" x14ac:dyDescent="0.25">
      <c r="J1062" s="83"/>
    </row>
    <row r="1063" spans="10:10" x14ac:dyDescent="0.25">
      <c r="J1063" s="83"/>
    </row>
    <row r="1064" spans="10:10" x14ac:dyDescent="0.25">
      <c r="J1064" s="83"/>
    </row>
    <row r="1065" spans="10:10" x14ac:dyDescent="0.25">
      <c r="J1065" s="83"/>
    </row>
    <row r="1066" spans="10:10" x14ac:dyDescent="0.25">
      <c r="J1066" s="83"/>
    </row>
    <row r="1067" spans="10:10" x14ac:dyDescent="0.25">
      <c r="J1067" s="83"/>
    </row>
    <row r="1068" spans="10:10" x14ac:dyDescent="0.25">
      <c r="J1068" s="83"/>
    </row>
    <row r="1069" spans="10:10" x14ac:dyDescent="0.25">
      <c r="J1069" s="83"/>
    </row>
    <row r="1070" spans="10:10" x14ac:dyDescent="0.25">
      <c r="J1070" s="83"/>
    </row>
    <row r="1071" spans="10:10" x14ac:dyDescent="0.25">
      <c r="J1071" s="83"/>
    </row>
    <row r="1072" spans="10:10" x14ac:dyDescent="0.25">
      <c r="J1072" s="83"/>
    </row>
    <row r="1073" spans="10:10" x14ac:dyDescent="0.25">
      <c r="J1073" s="83"/>
    </row>
    <row r="1074" spans="10:10" x14ac:dyDescent="0.25">
      <c r="J1074" s="83"/>
    </row>
    <row r="1075" spans="10:10" x14ac:dyDescent="0.25">
      <c r="J1075" s="83"/>
    </row>
    <row r="1076" spans="10:10" x14ac:dyDescent="0.25">
      <c r="J1076" s="83"/>
    </row>
    <row r="1077" spans="10:10" x14ac:dyDescent="0.25">
      <c r="J1077" s="83"/>
    </row>
    <row r="1078" spans="10:10" x14ac:dyDescent="0.25">
      <c r="J1078" s="83"/>
    </row>
    <row r="1079" spans="10:10" x14ac:dyDescent="0.25">
      <c r="J1079" s="83"/>
    </row>
    <row r="1080" spans="10:10" x14ac:dyDescent="0.25">
      <c r="J1080" s="83"/>
    </row>
    <row r="1081" spans="10:10" x14ac:dyDescent="0.25">
      <c r="J1081" s="83"/>
    </row>
    <row r="1082" spans="10:10" x14ac:dyDescent="0.25">
      <c r="J1082" s="83"/>
    </row>
    <row r="1083" spans="10:10" x14ac:dyDescent="0.25">
      <c r="J1083" s="83"/>
    </row>
    <row r="1084" spans="10:10" x14ac:dyDescent="0.25">
      <c r="J1084" s="83"/>
    </row>
    <row r="1085" spans="10:10" x14ac:dyDescent="0.25">
      <c r="J1085" s="83"/>
    </row>
    <row r="1086" spans="10:10" x14ac:dyDescent="0.25">
      <c r="J1086" s="83"/>
    </row>
    <row r="1087" spans="10:10" x14ac:dyDescent="0.25">
      <c r="J1087" s="83"/>
    </row>
    <row r="1088" spans="10:10" x14ac:dyDescent="0.25">
      <c r="J1088" s="83"/>
    </row>
    <row r="1089" spans="10:10" x14ac:dyDescent="0.25">
      <c r="J1089" s="83"/>
    </row>
    <row r="1090" spans="10:10" x14ac:dyDescent="0.25">
      <c r="J1090" s="83"/>
    </row>
    <row r="1091" spans="10:10" x14ac:dyDescent="0.25">
      <c r="J1091" s="83"/>
    </row>
    <row r="1092" spans="10:10" x14ac:dyDescent="0.25">
      <c r="J1092" s="83"/>
    </row>
    <row r="1093" spans="10:10" x14ac:dyDescent="0.25">
      <c r="J1093" s="83"/>
    </row>
    <row r="1094" spans="10:10" x14ac:dyDescent="0.25">
      <c r="J1094" s="83"/>
    </row>
    <row r="1095" spans="10:10" x14ac:dyDescent="0.25">
      <c r="J1095" s="83"/>
    </row>
    <row r="1096" spans="10:10" x14ac:dyDescent="0.25">
      <c r="J1096" s="83"/>
    </row>
    <row r="1097" spans="10:10" x14ac:dyDescent="0.25">
      <c r="J1097" s="83"/>
    </row>
    <row r="1098" spans="10:10" x14ac:dyDescent="0.25">
      <c r="J1098" s="83"/>
    </row>
    <row r="1099" spans="10:10" x14ac:dyDescent="0.25">
      <c r="J1099" s="83"/>
    </row>
    <row r="1100" spans="10:10" x14ac:dyDescent="0.25">
      <c r="J1100" s="83"/>
    </row>
    <row r="1101" spans="10:10" x14ac:dyDescent="0.25">
      <c r="J1101" s="83"/>
    </row>
    <row r="1102" spans="10:10" x14ac:dyDescent="0.25">
      <c r="J1102" s="83"/>
    </row>
    <row r="1103" spans="10:10" x14ac:dyDescent="0.25">
      <c r="J1103" s="83"/>
    </row>
    <row r="1104" spans="10:10" x14ac:dyDescent="0.25">
      <c r="J1104" s="83"/>
    </row>
    <row r="1105" spans="10:10" x14ac:dyDescent="0.25">
      <c r="J1105" s="83"/>
    </row>
    <row r="1106" spans="10:10" x14ac:dyDescent="0.25">
      <c r="J1106" s="83"/>
    </row>
    <row r="1107" spans="10:10" x14ac:dyDescent="0.25">
      <c r="J1107" s="83"/>
    </row>
    <row r="1108" spans="10:10" x14ac:dyDescent="0.25">
      <c r="J1108" s="83"/>
    </row>
    <row r="1109" spans="10:10" x14ac:dyDescent="0.25">
      <c r="J1109" s="83"/>
    </row>
    <row r="1110" spans="10:10" x14ac:dyDescent="0.25">
      <c r="J1110" s="83"/>
    </row>
    <row r="1111" spans="10:10" x14ac:dyDescent="0.25">
      <c r="J1111" s="83"/>
    </row>
    <row r="1112" spans="10:10" x14ac:dyDescent="0.25">
      <c r="J1112" s="83"/>
    </row>
    <row r="1113" spans="10:10" x14ac:dyDescent="0.25">
      <c r="J1113" s="83"/>
    </row>
    <row r="1114" spans="10:10" x14ac:dyDescent="0.25">
      <c r="J1114" s="83"/>
    </row>
    <row r="1115" spans="10:10" x14ac:dyDescent="0.25">
      <c r="J1115" s="83"/>
    </row>
    <row r="1116" spans="10:10" x14ac:dyDescent="0.25">
      <c r="J1116" s="83"/>
    </row>
    <row r="1117" spans="10:10" x14ac:dyDescent="0.25">
      <c r="J1117" s="83"/>
    </row>
    <row r="1118" spans="10:10" x14ac:dyDescent="0.25">
      <c r="J1118" s="83"/>
    </row>
    <row r="1119" spans="10:10" x14ac:dyDescent="0.25">
      <c r="J1119" s="83"/>
    </row>
    <row r="1120" spans="10:10" x14ac:dyDescent="0.25">
      <c r="J1120" s="83"/>
    </row>
    <row r="1121" spans="10:10" x14ac:dyDescent="0.25">
      <c r="J1121" s="83"/>
    </row>
    <row r="1122" spans="10:10" x14ac:dyDescent="0.25">
      <c r="J1122" s="83"/>
    </row>
    <row r="1123" spans="10:10" x14ac:dyDescent="0.25">
      <c r="J1123" s="83"/>
    </row>
    <row r="1124" spans="10:10" x14ac:dyDescent="0.25">
      <c r="J1124" s="83"/>
    </row>
    <row r="1125" spans="10:10" x14ac:dyDescent="0.25">
      <c r="J1125" s="83"/>
    </row>
    <row r="1126" spans="10:10" x14ac:dyDescent="0.25">
      <c r="J1126" s="83"/>
    </row>
    <row r="1127" spans="10:10" x14ac:dyDescent="0.25">
      <c r="J1127" s="83"/>
    </row>
    <row r="1128" spans="10:10" x14ac:dyDescent="0.25">
      <c r="J1128" s="83"/>
    </row>
    <row r="1129" spans="10:10" x14ac:dyDescent="0.25">
      <c r="J1129" s="83"/>
    </row>
    <row r="1130" spans="10:10" x14ac:dyDescent="0.25">
      <c r="J1130" s="83"/>
    </row>
    <row r="1131" spans="10:10" x14ac:dyDescent="0.25">
      <c r="J1131" s="83"/>
    </row>
    <row r="1132" spans="10:10" x14ac:dyDescent="0.25">
      <c r="J1132" s="83"/>
    </row>
    <row r="1133" spans="10:10" x14ac:dyDescent="0.25">
      <c r="J1133" s="83"/>
    </row>
    <row r="1134" spans="10:10" x14ac:dyDescent="0.25">
      <c r="J1134" s="83"/>
    </row>
    <row r="1135" spans="10:10" x14ac:dyDescent="0.25">
      <c r="J1135" s="83"/>
    </row>
    <row r="1136" spans="10:10" x14ac:dyDescent="0.25">
      <c r="J1136" s="83"/>
    </row>
    <row r="1137" spans="10:10" x14ac:dyDescent="0.25">
      <c r="J1137" s="83"/>
    </row>
    <row r="1138" spans="10:10" x14ac:dyDescent="0.25">
      <c r="J1138" s="83"/>
    </row>
    <row r="1139" spans="10:10" x14ac:dyDescent="0.25">
      <c r="J1139" s="83"/>
    </row>
    <row r="1140" spans="10:10" x14ac:dyDescent="0.25">
      <c r="J1140" s="83"/>
    </row>
    <row r="1141" spans="10:10" x14ac:dyDescent="0.25">
      <c r="J1141" s="83"/>
    </row>
    <row r="1142" spans="10:10" x14ac:dyDescent="0.25">
      <c r="J1142" s="83"/>
    </row>
    <row r="1143" spans="10:10" x14ac:dyDescent="0.25">
      <c r="J1143" s="83"/>
    </row>
    <row r="1144" spans="10:10" x14ac:dyDescent="0.25">
      <c r="J1144" s="83"/>
    </row>
    <row r="1145" spans="10:10" x14ac:dyDescent="0.25">
      <c r="J1145" s="83"/>
    </row>
    <row r="1146" spans="10:10" x14ac:dyDescent="0.25">
      <c r="J1146" s="83"/>
    </row>
    <row r="1147" spans="10:10" x14ac:dyDescent="0.25">
      <c r="J1147" s="83"/>
    </row>
    <row r="1148" spans="10:10" x14ac:dyDescent="0.25">
      <c r="J1148" s="83"/>
    </row>
    <row r="1149" spans="10:10" x14ac:dyDescent="0.25">
      <c r="J1149" s="83"/>
    </row>
    <row r="1150" spans="10:10" x14ac:dyDescent="0.25">
      <c r="J1150" s="83"/>
    </row>
    <row r="1151" spans="10:10" x14ac:dyDescent="0.25">
      <c r="J1151" s="83"/>
    </row>
    <row r="1152" spans="10:10" x14ac:dyDescent="0.25">
      <c r="J1152" s="83"/>
    </row>
    <row r="1153" spans="10:10" x14ac:dyDescent="0.25">
      <c r="J1153" s="83"/>
    </row>
    <row r="1154" spans="10:10" x14ac:dyDescent="0.25">
      <c r="J1154" s="83"/>
    </row>
    <row r="1155" spans="10:10" x14ac:dyDescent="0.25">
      <c r="J1155" s="83"/>
    </row>
    <row r="1156" spans="10:10" x14ac:dyDescent="0.25">
      <c r="J1156" s="83"/>
    </row>
    <row r="1157" spans="10:10" x14ac:dyDescent="0.25">
      <c r="J1157" s="83"/>
    </row>
    <row r="1158" spans="10:10" x14ac:dyDescent="0.25">
      <c r="J1158" s="83"/>
    </row>
    <row r="1159" spans="10:10" x14ac:dyDescent="0.25">
      <c r="J1159" s="83"/>
    </row>
    <row r="1160" spans="10:10" x14ac:dyDescent="0.25">
      <c r="J1160" s="83"/>
    </row>
    <row r="1161" spans="10:10" x14ac:dyDescent="0.25">
      <c r="J1161" s="83"/>
    </row>
    <row r="1162" spans="10:10" x14ac:dyDescent="0.25">
      <c r="J1162" s="83"/>
    </row>
    <row r="1163" spans="10:10" x14ac:dyDescent="0.25">
      <c r="J1163" s="83"/>
    </row>
    <row r="1164" spans="10:10" x14ac:dyDescent="0.25">
      <c r="J1164" s="83"/>
    </row>
    <row r="1165" spans="10:10" x14ac:dyDescent="0.25">
      <c r="J1165" s="83"/>
    </row>
    <row r="1166" spans="10:10" x14ac:dyDescent="0.25">
      <c r="J1166" s="83"/>
    </row>
    <row r="1167" spans="10:10" x14ac:dyDescent="0.25">
      <c r="J1167" s="83"/>
    </row>
    <row r="1168" spans="10:10" x14ac:dyDescent="0.25">
      <c r="J1168" s="83"/>
    </row>
    <row r="1169" spans="10:10" x14ac:dyDescent="0.25">
      <c r="J1169" s="83"/>
    </row>
    <row r="1170" spans="10:10" x14ac:dyDescent="0.25">
      <c r="J1170" s="83"/>
    </row>
    <row r="1171" spans="10:10" x14ac:dyDescent="0.25">
      <c r="J1171" s="83"/>
    </row>
    <row r="1172" spans="10:10" x14ac:dyDescent="0.25">
      <c r="J1172" s="83"/>
    </row>
    <row r="1173" spans="10:10" x14ac:dyDescent="0.25">
      <c r="J1173" s="83"/>
    </row>
    <row r="1174" spans="10:10" x14ac:dyDescent="0.25">
      <c r="J1174" s="83"/>
    </row>
    <row r="1175" spans="10:10" x14ac:dyDescent="0.25">
      <c r="J1175" s="83"/>
    </row>
    <row r="1176" spans="10:10" x14ac:dyDescent="0.25">
      <c r="J1176" s="83"/>
    </row>
    <row r="1177" spans="10:10" x14ac:dyDescent="0.25">
      <c r="J1177" s="83"/>
    </row>
    <row r="1178" spans="10:10" x14ac:dyDescent="0.25">
      <c r="J1178" s="83"/>
    </row>
    <row r="1179" spans="10:10" x14ac:dyDescent="0.25">
      <c r="J1179" s="83"/>
    </row>
    <row r="1180" spans="10:10" x14ac:dyDescent="0.25">
      <c r="J1180" s="83"/>
    </row>
    <row r="1181" spans="10:10" x14ac:dyDescent="0.25">
      <c r="J1181" s="83"/>
    </row>
    <row r="1182" spans="10:10" x14ac:dyDescent="0.25">
      <c r="J1182" s="83"/>
    </row>
    <row r="1183" spans="10:10" x14ac:dyDescent="0.25">
      <c r="J1183" s="83"/>
    </row>
    <row r="1184" spans="10:10" x14ac:dyDescent="0.25">
      <c r="J1184" s="83"/>
    </row>
    <row r="1185" spans="10:10" x14ac:dyDescent="0.25">
      <c r="J1185" s="83"/>
    </row>
    <row r="1186" spans="10:10" x14ac:dyDescent="0.25">
      <c r="J1186" s="83"/>
    </row>
    <row r="1187" spans="10:10" x14ac:dyDescent="0.25">
      <c r="J1187" s="83"/>
    </row>
    <row r="1188" spans="10:10" x14ac:dyDescent="0.25">
      <c r="J1188" s="83"/>
    </row>
    <row r="1189" spans="10:10" x14ac:dyDescent="0.25">
      <c r="J1189" s="83"/>
    </row>
    <row r="1190" spans="10:10" x14ac:dyDescent="0.25">
      <c r="J1190" s="83"/>
    </row>
    <row r="1191" spans="10:10" x14ac:dyDescent="0.25">
      <c r="J1191" s="83"/>
    </row>
    <row r="1192" spans="10:10" x14ac:dyDescent="0.25">
      <c r="J1192" s="83"/>
    </row>
    <row r="1193" spans="10:10" x14ac:dyDescent="0.25">
      <c r="J1193" s="83"/>
    </row>
    <row r="1194" spans="10:10" x14ac:dyDescent="0.25">
      <c r="J1194" s="83"/>
    </row>
    <row r="1195" spans="10:10" x14ac:dyDescent="0.25">
      <c r="J1195" s="83"/>
    </row>
    <row r="1196" spans="10:10" x14ac:dyDescent="0.25">
      <c r="J1196" s="83"/>
    </row>
    <row r="1197" spans="10:10" x14ac:dyDescent="0.25">
      <c r="J1197" s="83"/>
    </row>
    <row r="1198" spans="10:10" x14ac:dyDescent="0.25">
      <c r="J1198" s="83"/>
    </row>
    <row r="1199" spans="10:10" x14ac:dyDescent="0.25">
      <c r="J1199" s="83"/>
    </row>
    <row r="1200" spans="10:10" x14ac:dyDescent="0.25">
      <c r="J1200" s="83"/>
    </row>
    <row r="1201" spans="10:10" x14ac:dyDescent="0.25">
      <c r="J1201" s="83"/>
    </row>
    <row r="1202" spans="10:10" x14ac:dyDescent="0.25">
      <c r="J1202" s="83"/>
    </row>
    <row r="1203" spans="10:10" x14ac:dyDescent="0.25">
      <c r="J1203" s="83"/>
    </row>
    <row r="1204" spans="10:10" x14ac:dyDescent="0.25">
      <c r="J1204" s="83"/>
    </row>
    <row r="1205" spans="10:10" x14ac:dyDescent="0.25">
      <c r="J1205" s="83"/>
    </row>
    <row r="1206" spans="10:10" x14ac:dyDescent="0.25">
      <c r="J1206" s="83"/>
    </row>
    <row r="1207" spans="10:10" x14ac:dyDescent="0.25">
      <c r="J1207" s="83"/>
    </row>
    <row r="1208" spans="10:10" x14ac:dyDescent="0.25">
      <c r="J1208" s="83"/>
    </row>
    <row r="1209" spans="10:10" x14ac:dyDescent="0.25">
      <c r="J1209" s="83"/>
    </row>
    <row r="1210" spans="10:10" x14ac:dyDescent="0.25">
      <c r="J1210" s="83"/>
    </row>
    <row r="1211" spans="10:10" x14ac:dyDescent="0.25">
      <c r="J1211" s="83"/>
    </row>
    <row r="1212" spans="10:10" x14ac:dyDescent="0.25">
      <c r="J1212" s="83"/>
    </row>
    <row r="1213" spans="10:10" x14ac:dyDescent="0.25">
      <c r="J1213" s="83"/>
    </row>
    <row r="1214" spans="10:10" x14ac:dyDescent="0.25">
      <c r="J1214" s="83"/>
    </row>
    <row r="1215" spans="10:10" x14ac:dyDescent="0.25">
      <c r="J1215" s="83"/>
    </row>
    <row r="1216" spans="10:10" x14ac:dyDescent="0.25">
      <c r="J1216" s="83"/>
    </row>
    <row r="1217" spans="10:10" x14ac:dyDescent="0.25">
      <c r="J1217" s="83"/>
    </row>
    <row r="1218" spans="10:10" x14ac:dyDescent="0.25">
      <c r="J1218" s="83"/>
    </row>
    <row r="1219" spans="10:10" x14ac:dyDescent="0.25">
      <c r="J1219" s="83"/>
    </row>
    <row r="1220" spans="10:10" x14ac:dyDescent="0.25">
      <c r="J1220" s="83"/>
    </row>
    <row r="1221" spans="10:10" x14ac:dyDescent="0.25">
      <c r="J1221" s="83"/>
    </row>
    <row r="1222" spans="10:10" x14ac:dyDescent="0.25">
      <c r="J1222" s="83"/>
    </row>
    <row r="1223" spans="10:10" x14ac:dyDescent="0.25">
      <c r="J1223" s="83"/>
    </row>
    <row r="1224" spans="10:10" x14ac:dyDescent="0.25">
      <c r="J1224" s="83"/>
    </row>
    <row r="1225" spans="10:10" x14ac:dyDescent="0.25">
      <c r="J1225" s="83"/>
    </row>
    <row r="1226" spans="10:10" x14ac:dyDescent="0.25">
      <c r="J1226" s="83"/>
    </row>
    <row r="1227" spans="10:10" x14ac:dyDescent="0.25">
      <c r="J1227" s="83"/>
    </row>
    <row r="1228" spans="10:10" x14ac:dyDescent="0.25">
      <c r="J1228" s="83"/>
    </row>
    <row r="1229" spans="10:10" x14ac:dyDescent="0.25">
      <c r="J1229" s="83"/>
    </row>
    <row r="1230" spans="10:10" x14ac:dyDescent="0.25">
      <c r="J1230" s="83"/>
    </row>
    <row r="1231" spans="10:10" x14ac:dyDescent="0.25">
      <c r="J1231" s="83"/>
    </row>
    <row r="1232" spans="10:10" x14ac:dyDescent="0.25">
      <c r="J1232" s="83"/>
    </row>
    <row r="1233" spans="10:10" x14ac:dyDescent="0.25">
      <c r="J1233" s="83"/>
    </row>
    <row r="1234" spans="10:10" x14ac:dyDescent="0.25">
      <c r="J1234" s="83"/>
    </row>
    <row r="1235" spans="10:10" x14ac:dyDescent="0.25">
      <c r="J1235" s="83"/>
    </row>
    <row r="1236" spans="10:10" x14ac:dyDescent="0.25">
      <c r="J1236" s="83"/>
    </row>
    <row r="1237" spans="10:10" x14ac:dyDescent="0.25">
      <c r="J1237" s="83"/>
    </row>
    <row r="1238" spans="10:10" x14ac:dyDescent="0.25">
      <c r="J1238" s="83"/>
    </row>
    <row r="1239" spans="10:10" x14ac:dyDescent="0.25">
      <c r="J1239" s="83"/>
    </row>
    <row r="1240" spans="10:10" x14ac:dyDescent="0.25">
      <c r="J1240" s="83"/>
    </row>
    <row r="1241" spans="10:10" x14ac:dyDescent="0.25">
      <c r="J1241" s="83"/>
    </row>
    <row r="1242" spans="10:10" x14ac:dyDescent="0.25">
      <c r="J1242" s="83"/>
    </row>
    <row r="1243" spans="10:10" x14ac:dyDescent="0.25">
      <c r="J1243" s="83"/>
    </row>
    <row r="1244" spans="10:10" x14ac:dyDescent="0.25">
      <c r="J1244" s="83"/>
    </row>
    <row r="1245" spans="10:10" x14ac:dyDescent="0.25">
      <c r="J1245" s="83"/>
    </row>
    <row r="1246" spans="10:10" x14ac:dyDescent="0.25">
      <c r="J1246" s="83"/>
    </row>
    <row r="1247" spans="10:10" x14ac:dyDescent="0.25">
      <c r="J1247" s="83"/>
    </row>
    <row r="1248" spans="10:10" x14ac:dyDescent="0.25">
      <c r="J1248" s="83"/>
    </row>
    <row r="1249" spans="10:10" x14ac:dyDescent="0.25">
      <c r="J1249" s="83"/>
    </row>
    <row r="1250" spans="10:10" x14ac:dyDescent="0.25">
      <c r="J1250" s="83"/>
    </row>
    <row r="1251" spans="10:10" x14ac:dyDescent="0.25">
      <c r="J1251" s="83"/>
    </row>
    <row r="1252" spans="10:10" x14ac:dyDescent="0.25">
      <c r="J1252" s="83"/>
    </row>
    <row r="1253" spans="10:10" x14ac:dyDescent="0.25">
      <c r="J1253" s="83"/>
    </row>
    <row r="1254" spans="10:10" x14ac:dyDescent="0.25">
      <c r="J1254" s="83"/>
    </row>
    <row r="1255" spans="10:10" x14ac:dyDescent="0.25">
      <c r="J1255" s="83"/>
    </row>
    <row r="1256" spans="10:10" x14ac:dyDescent="0.25">
      <c r="J1256" s="83"/>
    </row>
    <row r="1257" spans="10:10" x14ac:dyDescent="0.25">
      <c r="J1257" s="83"/>
    </row>
    <row r="1258" spans="10:10" x14ac:dyDescent="0.25">
      <c r="J1258" s="83"/>
    </row>
    <row r="1259" spans="10:10" x14ac:dyDescent="0.25">
      <c r="J1259" s="83"/>
    </row>
    <row r="1260" spans="10:10" x14ac:dyDescent="0.25">
      <c r="J1260" s="83"/>
    </row>
    <row r="1261" spans="10:10" x14ac:dyDescent="0.25">
      <c r="J1261" s="83"/>
    </row>
    <row r="1262" spans="10:10" x14ac:dyDescent="0.25">
      <c r="J1262" s="83"/>
    </row>
    <row r="1263" spans="10:10" x14ac:dyDescent="0.25">
      <c r="J1263" s="83"/>
    </row>
    <row r="1264" spans="10:10" x14ac:dyDescent="0.25">
      <c r="J1264" s="83"/>
    </row>
    <row r="1265" spans="10:10" x14ac:dyDescent="0.25">
      <c r="J1265" s="83"/>
    </row>
    <row r="1266" spans="10:10" x14ac:dyDescent="0.25">
      <c r="J1266" s="83"/>
    </row>
    <row r="1267" spans="10:10" x14ac:dyDescent="0.25">
      <c r="J1267" s="83"/>
    </row>
    <row r="1268" spans="10:10" x14ac:dyDescent="0.25">
      <c r="J1268" s="83"/>
    </row>
    <row r="1269" spans="10:10" x14ac:dyDescent="0.25">
      <c r="J1269" s="83"/>
    </row>
    <row r="1270" spans="10:10" x14ac:dyDescent="0.25">
      <c r="J1270" s="83"/>
    </row>
    <row r="1271" spans="10:10" x14ac:dyDescent="0.25">
      <c r="J1271" s="83"/>
    </row>
    <row r="1272" spans="10:10" x14ac:dyDescent="0.25">
      <c r="J1272" s="83"/>
    </row>
    <row r="1273" spans="10:10" x14ac:dyDescent="0.25">
      <c r="J1273" s="83"/>
    </row>
    <row r="1274" spans="10:10" x14ac:dyDescent="0.25">
      <c r="J1274" s="83"/>
    </row>
    <row r="1275" spans="10:10" x14ac:dyDescent="0.25">
      <c r="J1275" s="83"/>
    </row>
    <row r="1276" spans="10:10" x14ac:dyDescent="0.25">
      <c r="J1276" s="83"/>
    </row>
    <row r="1277" spans="10:10" x14ac:dyDescent="0.25">
      <c r="J1277" s="83"/>
    </row>
    <row r="1278" spans="10:10" x14ac:dyDescent="0.25">
      <c r="J1278" s="83"/>
    </row>
    <row r="1279" spans="10:10" x14ac:dyDescent="0.25">
      <c r="J1279" s="83"/>
    </row>
    <row r="1280" spans="10:10" x14ac:dyDescent="0.25">
      <c r="J1280" s="83"/>
    </row>
    <row r="1281" spans="10:10" x14ac:dyDescent="0.25">
      <c r="J1281" s="83"/>
    </row>
    <row r="1282" spans="10:10" x14ac:dyDescent="0.25">
      <c r="J1282" s="83"/>
    </row>
    <row r="1283" spans="10:10" x14ac:dyDescent="0.25">
      <c r="J1283" s="83"/>
    </row>
    <row r="1284" spans="10:10" x14ac:dyDescent="0.25">
      <c r="J1284" s="83"/>
    </row>
    <row r="1285" spans="10:10" x14ac:dyDescent="0.25">
      <c r="J1285" s="83"/>
    </row>
    <row r="1286" spans="10:10" x14ac:dyDescent="0.25">
      <c r="J1286" s="83"/>
    </row>
    <row r="1287" spans="10:10" x14ac:dyDescent="0.25">
      <c r="J1287" s="83"/>
    </row>
    <row r="1288" spans="10:10" x14ac:dyDescent="0.25">
      <c r="J1288" s="83"/>
    </row>
    <row r="1289" spans="10:10" x14ac:dyDescent="0.25">
      <c r="J1289" s="83"/>
    </row>
    <row r="1290" spans="10:10" x14ac:dyDescent="0.25">
      <c r="J1290" s="83"/>
    </row>
    <row r="1291" spans="10:10" x14ac:dyDescent="0.25">
      <c r="J1291" s="83"/>
    </row>
    <row r="1292" spans="10:10" x14ac:dyDescent="0.25">
      <c r="J1292" s="83"/>
    </row>
    <row r="1293" spans="10:10" x14ac:dyDescent="0.25">
      <c r="J1293" s="83"/>
    </row>
    <row r="1294" spans="10:10" x14ac:dyDescent="0.25">
      <c r="J1294" s="83"/>
    </row>
    <row r="1295" spans="10:10" x14ac:dyDescent="0.25">
      <c r="J1295" s="83"/>
    </row>
    <row r="1296" spans="10:10" x14ac:dyDescent="0.25">
      <c r="J1296" s="83"/>
    </row>
    <row r="1297" spans="10:10" x14ac:dyDescent="0.25">
      <c r="J1297" s="83"/>
    </row>
    <row r="1298" spans="10:10" x14ac:dyDescent="0.25">
      <c r="J1298" s="83"/>
    </row>
    <row r="1299" spans="10:10" x14ac:dyDescent="0.25">
      <c r="J1299" s="83"/>
    </row>
    <row r="1300" spans="10:10" x14ac:dyDescent="0.25">
      <c r="J1300" s="83"/>
    </row>
    <row r="1301" spans="10:10" x14ac:dyDescent="0.25">
      <c r="J1301" s="83"/>
    </row>
    <row r="1302" spans="10:10" x14ac:dyDescent="0.25">
      <c r="J1302" s="83"/>
    </row>
    <row r="1303" spans="10:10" x14ac:dyDescent="0.25">
      <c r="J1303" s="83"/>
    </row>
    <row r="1304" spans="10:10" x14ac:dyDescent="0.25">
      <c r="J1304" s="83"/>
    </row>
    <row r="1305" spans="10:10" x14ac:dyDescent="0.25">
      <c r="J1305" s="83"/>
    </row>
    <row r="1306" spans="10:10" x14ac:dyDescent="0.25">
      <c r="J1306" s="83"/>
    </row>
    <row r="1307" spans="10:10" x14ac:dyDescent="0.25">
      <c r="J1307" s="83"/>
    </row>
    <row r="1308" spans="10:10" x14ac:dyDescent="0.25">
      <c r="J1308" s="83"/>
    </row>
    <row r="1309" spans="10:10" x14ac:dyDescent="0.25">
      <c r="J1309" s="83"/>
    </row>
    <row r="1310" spans="10:10" x14ac:dyDescent="0.25">
      <c r="J1310" s="83"/>
    </row>
    <row r="1311" spans="10:10" x14ac:dyDescent="0.25">
      <c r="J1311" s="83"/>
    </row>
    <row r="1312" spans="10:10" x14ac:dyDescent="0.25">
      <c r="J1312" s="83"/>
    </row>
    <row r="1313" spans="10:10" x14ac:dyDescent="0.25">
      <c r="J1313" s="83"/>
    </row>
    <row r="1314" spans="10:10" x14ac:dyDescent="0.25">
      <c r="J1314" s="83"/>
    </row>
    <row r="1315" spans="10:10" x14ac:dyDescent="0.25">
      <c r="J1315" s="83"/>
    </row>
    <row r="1316" spans="10:10" x14ac:dyDescent="0.25">
      <c r="J1316" s="83"/>
    </row>
    <row r="1317" spans="10:10" x14ac:dyDescent="0.25">
      <c r="J1317" s="83"/>
    </row>
    <row r="1318" spans="10:10" x14ac:dyDescent="0.25">
      <c r="J1318" s="83"/>
    </row>
    <row r="1319" spans="10:10" x14ac:dyDescent="0.25">
      <c r="J1319" s="83"/>
    </row>
    <row r="1320" spans="10:10" x14ac:dyDescent="0.25">
      <c r="J1320" s="83"/>
    </row>
    <row r="1321" spans="10:10" x14ac:dyDescent="0.25">
      <c r="J1321" s="83"/>
    </row>
    <row r="1322" spans="10:10" x14ac:dyDescent="0.25">
      <c r="J1322" s="83"/>
    </row>
    <row r="1323" spans="10:10" x14ac:dyDescent="0.25">
      <c r="J1323" s="83"/>
    </row>
    <row r="1324" spans="10:10" x14ac:dyDescent="0.25">
      <c r="J1324" s="83"/>
    </row>
    <row r="1325" spans="10:10" x14ac:dyDescent="0.25">
      <c r="J1325" s="83"/>
    </row>
    <row r="1326" spans="10:10" x14ac:dyDescent="0.25">
      <c r="J1326" s="83"/>
    </row>
    <row r="1327" spans="10:10" x14ac:dyDescent="0.25">
      <c r="J1327" s="83"/>
    </row>
    <row r="1328" spans="10:10" x14ac:dyDescent="0.25">
      <c r="J1328" s="83"/>
    </row>
    <row r="1329" spans="10:10" x14ac:dyDescent="0.25">
      <c r="J1329" s="83"/>
    </row>
    <row r="1330" spans="10:10" x14ac:dyDescent="0.25">
      <c r="J1330" s="83"/>
    </row>
    <row r="1331" spans="10:10" x14ac:dyDescent="0.25">
      <c r="J1331" s="83"/>
    </row>
    <row r="1332" spans="10:10" x14ac:dyDescent="0.25">
      <c r="J1332" s="83"/>
    </row>
    <row r="1333" spans="10:10" x14ac:dyDescent="0.25">
      <c r="J1333" s="83"/>
    </row>
    <row r="1334" spans="10:10" x14ac:dyDescent="0.25">
      <c r="J1334" s="83"/>
    </row>
    <row r="1335" spans="10:10" x14ac:dyDescent="0.25">
      <c r="J1335" s="83"/>
    </row>
    <row r="1336" spans="10:10" x14ac:dyDescent="0.25">
      <c r="J1336" s="83"/>
    </row>
    <row r="1337" spans="10:10" x14ac:dyDescent="0.25">
      <c r="J1337" s="83"/>
    </row>
    <row r="1338" spans="10:10" x14ac:dyDescent="0.25">
      <c r="J1338" s="83"/>
    </row>
    <row r="1339" spans="10:10" x14ac:dyDescent="0.25">
      <c r="J1339" s="83"/>
    </row>
    <row r="1340" spans="10:10" x14ac:dyDescent="0.25">
      <c r="J1340" s="83"/>
    </row>
    <row r="1341" spans="10:10" x14ac:dyDescent="0.25">
      <c r="J1341" s="83"/>
    </row>
    <row r="1342" spans="10:10" x14ac:dyDescent="0.25">
      <c r="J1342" s="83"/>
    </row>
    <row r="1343" spans="10:10" x14ac:dyDescent="0.25">
      <c r="J1343" s="83"/>
    </row>
    <row r="1344" spans="10:10" x14ac:dyDescent="0.25">
      <c r="J1344" s="83"/>
    </row>
    <row r="1345" spans="10:10" x14ac:dyDescent="0.25">
      <c r="J1345" s="83"/>
    </row>
    <row r="1346" spans="10:10" x14ac:dyDescent="0.25">
      <c r="J1346" s="83"/>
    </row>
    <row r="1347" spans="10:10" x14ac:dyDescent="0.25">
      <c r="J1347" s="83"/>
    </row>
    <row r="1348" spans="10:10" x14ac:dyDescent="0.25">
      <c r="J1348" s="83"/>
    </row>
    <row r="1349" spans="10:10" x14ac:dyDescent="0.25">
      <c r="J1349" s="83"/>
    </row>
    <row r="1350" spans="10:10" x14ac:dyDescent="0.25">
      <c r="J1350" s="83"/>
    </row>
    <row r="1351" spans="10:10" x14ac:dyDescent="0.25">
      <c r="J1351" s="83"/>
    </row>
    <row r="1352" spans="10:10" x14ac:dyDescent="0.25">
      <c r="J1352" s="83"/>
    </row>
    <row r="1353" spans="10:10" x14ac:dyDescent="0.25">
      <c r="J1353" s="83"/>
    </row>
    <row r="1354" spans="10:10" x14ac:dyDescent="0.25">
      <c r="J1354" s="83"/>
    </row>
    <row r="1355" spans="10:10" x14ac:dyDescent="0.25">
      <c r="J1355" s="83"/>
    </row>
    <row r="1356" spans="10:10" x14ac:dyDescent="0.25">
      <c r="J1356" s="83"/>
    </row>
    <row r="1357" spans="10:10" x14ac:dyDescent="0.25">
      <c r="J1357" s="83"/>
    </row>
    <row r="1358" spans="10:10" x14ac:dyDescent="0.25">
      <c r="J1358" s="83"/>
    </row>
    <row r="1359" spans="10:10" x14ac:dyDescent="0.25">
      <c r="J1359" s="83"/>
    </row>
    <row r="1360" spans="10:10" x14ac:dyDescent="0.25">
      <c r="J1360" s="83"/>
    </row>
    <row r="1361" spans="10:10" x14ac:dyDescent="0.25">
      <c r="J1361" s="83"/>
    </row>
    <row r="1362" spans="10:10" x14ac:dyDescent="0.25">
      <c r="J1362" s="83"/>
    </row>
    <row r="1363" spans="10:10" x14ac:dyDescent="0.25">
      <c r="J1363" s="83"/>
    </row>
    <row r="1364" spans="10:10" x14ac:dyDescent="0.25">
      <c r="J1364" s="83"/>
    </row>
    <row r="1365" spans="10:10" x14ac:dyDescent="0.25">
      <c r="J1365" s="83"/>
    </row>
    <row r="1366" spans="10:10" x14ac:dyDescent="0.25">
      <c r="J1366" s="83"/>
    </row>
    <row r="1367" spans="10:10" x14ac:dyDescent="0.25">
      <c r="J1367" s="83"/>
    </row>
    <row r="1368" spans="10:10" x14ac:dyDescent="0.25">
      <c r="J1368" s="83"/>
    </row>
    <row r="1369" spans="10:10" x14ac:dyDescent="0.25">
      <c r="J1369" s="83"/>
    </row>
    <row r="1370" spans="10:10" x14ac:dyDescent="0.25">
      <c r="J1370" s="83"/>
    </row>
    <row r="1371" spans="10:10" x14ac:dyDescent="0.25">
      <c r="J1371" s="83"/>
    </row>
    <row r="1372" spans="10:10" x14ac:dyDescent="0.25">
      <c r="J1372" s="83"/>
    </row>
    <row r="1373" spans="10:10" x14ac:dyDescent="0.25">
      <c r="J1373" s="83"/>
    </row>
    <row r="1374" spans="10:10" x14ac:dyDescent="0.25">
      <c r="J1374" s="83"/>
    </row>
    <row r="1375" spans="10:10" x14ac:dyDescent="0.25">
      <c r="J1375" s="83"/>
    </row>
    <row r="1376" spans="10:10" x14ac:dyDescent="0.25">
      <c r="J1376" s="83"/>
    </row>
    <row r="1377" spans="10:10" x14ac:dyDescent="0.25">
      <c r="J1377" s="83"/>
    </row>
    <row r="1378" spans="10:10" x14ac:dyDescent="0.25">
      <c r="J1378" s="83"/>
    </row>
    <row r="1379" spans="10:10" x14ac:dyDescent="0.25">
      <c r="J1379" s="83"/>
    </row>
    <row r="1380" spans="10:10" x14ac:dyDescent="0.25">
      <c r="J1380" s="83"/>
    </row>
    <row r="1381" spans="10:10" x14ac:dyDescent="0.25">
      <c r="J1381" s="83"/>
    </row>
    <row r="1382" spans="10:10" x14ac:dyDescent="0.25">
      <c r="J1382" s="83"/>
    </row>
    <row r="1383" spans="10:10" x14ac:dyDescent="0.25">
      <c r="J1383" s="83"/>
    </row>
    <row r="1384" spans="10:10" x14ac:dyDescent="0.25">
      <c r="J1384" s="83"/>
    </row>
    <row r="1385" spans="10:10" x14ac:dyDescent="0.25">
      <c r="J1385" s="83"/>
    </row>
    <row r="1386" spans="10:10" x14ac:dyDescent="0.25">
      <c r="J1386" s="83"/>
    </row>
    <row r="1387" spans="10:10" x14ac:dyDescent="0.25">
      <c r="J1387" s="83"/>
    </row>
    <row r="1388" spans="10:10" x14ac:dyDescent="0.25">
      <c r="J1388" s="83"/>
    </row>
    <row r="1389" spans="10:10" x14ac:dyDescent="0.25">
      <c r="J1389" s="83"/>
    </row>
    <row r="1390" spans="10:10" x14ac:dyDescent="0.25">
      <c r="J1390" s="83"/>
    </row>
    <row r="1391" spans="10:10" x14ac:dyDescent="0.25">
      <c r="J1391" s="83"/>
    </row>
    <row r="1392" spans="10:10" x14ac:dyDescent="0.25">
      <c r="J1392" s="83"/>
    </row>
    <row r="1393" spans="10:10" x14ac:dyDescent="0.25">
      <c r="J1393" s="83"/>
    </row>
    <row r="1394" spans="10:10" x14ac:dyDescent="0.25">
      <c r="J1394" s="83"/>
    </row>
    <row r="1395" spans="10:10" x14ac:dyDescent="0.25">
      <c r="J1395" s="83"/>
    </row>
    <row r="1396" spans="10:10" x14ac:dyDescent="0.25">
      <c r="J1396" s="83"/>
    </row>
    <row r="1397" spans="10:10" x14ac:dyDescent="0.25">
      <c r="J1397" s="83"/>
    </row>
    <row r="1398" spans="10:10" x14ac:dyDescent="0.25">
      <c r="J1398" s="83"/>
    </row>
    <row r="1399" spans="10:10" x14ac:dyDescent="0.25">
      <c r="J1399" s="83"/>
    </row>
    <row r="1400" spans="10:10" x14ac:dyDescent="0.25">
      <c r="J1400" s="83"/>
    </row>
    <row r="1401" spans="10:10" x14ac:dyDescent="0.25">
      <c r="J1401" s="83"/>
    </row>
    <row r="1402" spans="10:10" x14ac:dyDescent="0.25">
      <c r="J1402" s="83"/>
    </row>
    <row r="1403" spans="10:10" x14ac:dyDescent="0.25">
      <c r="J1403" s="83"/>
    </row>
    <row r="1404" spans="10:10" x14ac:dyDescent="0.25">
      <c r="J1404" s="83"/>
    </row>
    <row r="1405" spans="10:10" x14ac:dyDescent="0.25">
      <c r="J1405" s="83"/>
    </row>
    <row r="1406" spans="10:10" x14ac:dyDescent="0.25">
      <c r="J1406" s="83"/>
    </row>
    <row r="1407" spans="10:10" x14ac:dyDescent="0.25">
      <c r="J1407" s="83"/>
    </row>
    <row r="1408" spans="10:10" x14ac:dyDescent="0.25">
      <c r="J1408" s="83"/>
    </row>
    <row r="1409" spans="10:10" x14ac:dyDescent="0.25">
      <c r="J1409" s="83"/>
    </row>
    <row r="1410" spans="10:10" x14ac:dyDescent="0.25">
      <c r="J1410" s="83"/>
    </row>
    <row r="1411" spans="10:10" x14ac:dyDescent="0.25">
      <c r="J1411" s="83"/>
    </row>
    <row r="1412" spans="10:10" x14ac:dyDescent="0.25">
      <c r="J1412" s="83"/>
    </row>
    <row r="1413" spans="10:10" x14ac:dyDescent="0.25">
      <c r="J1413" s="83"/>
    </row>
    <row r="1414" spans="10:10" x14ac:dyDescent="0.25">
      <c r="J1414" s="83"/>
    </row>
    <row r="1415" spans="10:10" x14ac:dyDescent="0.25">
      <c r="J1415" s="83"/>
    </row>
    <row r="1416" spans="10:10" x14ac:dyDescent="0.25">
      <c r="J1416" s="83"/>
    </row>
    <row r="1417" spans="10:10" x14ac:dyDescent="0.25">
      <c r="J1417" s="83"/>
    </row>
    <row r="1418" spans="10:10" x14ac:dyDescent="0.25">
      <c r="J1418" s="83"/>
    </row>
    <row r="1419" spans="10:10" x14ac:dyDescent="0.25">
      <c r="J1419" s="83"/>
    </row>
    <row r="1420" spans="10:10" x14ac:dyDescent="0.25">
      <c r="J1420" s="83"/>
    </row>
    <row r="1421" spans="10:10" x14ac:dyDescent="0.25">
      <c r="J1421" s="83"/>
    </row>
    <row r="1422" spans="10:10" x14ac:dyDescent="0.25">
      <c r="J1422" s="83"/>
    </row>
    <row r="1423" spans="10:10" x14ac:dyDescent="0.25">
      <c r="J1423" s="83"/>
    </row>
    <row r="1424" spans="10:10" x14ac:dyDescent="0.25">
      <c r="J1424" s="83"/>
    </row>
    <row r="1425" spans="10:10" x14ac:dyDescent="0.25">
      <c r="J1425" s="83"/>
    </row>
    <row r="1426" spans="10:10" x14ac:dyDescent="0.25">
      <c r="J1426" s="83"/>
    </row>
    <row r="1427" spans="10:10" x14ac:dyDescent="0.25">
      <c r="J1427" s="83"/>
    </row>
    <row r="1428" spans="10:10" x14ac:dyDescent="0.25">
      <c r="J1428" s="83"/>
    </row>
    <row r="1429" spans="10:10" x14ac:dyDescent="0.25">
      <c r="J1429" s="83"/>
    </row>
    <row r="1430" spans="10:10" x14ac:dyDescent="0.25">
      <c r="J1430" s="83"/>
    </row>
    <row r="1431" spans="10:10" x14ac:dyDescent="0.25">
      <c r="J1431" s="83"/>
    </row>
    <row r="1432" spans="10:10" x14ac:dyDescent="0.25">
      <c r="J1432" s="83"/>
    </row>
    <row r="1433" spans="10:10" x14ac:dyDescent="0.25">
      <c r="J1433" s="83"/>
    </row>
    <row r="1434" spans="10:10" x14ac:dyDescent="0.25">
      <c r="J1434" s="83"/>
    </row>
    <row r="1435" spans="10:10" x14ac:dyDescent="0.25">
      <c r="J1435" s="83"/>
    </row>
    <row r="1436" spans="10:10" x14ac:dyDescent="0.25">
      <c r="J1436" s="83"/>
    </row>
    <row r="1437" spans="10:10" x14ac:dyDescent="0.25">
      <c r="J1437" s="83"/>
    </row>
    <row r="1438" spans="10:10" x14ac:dyDescent="0.25">
      <c r="J1438" s="83"/>
    </row>
    <row r="1439" spans="10:10" x14ac:dyDescent="0.25">
      <c r="J1439" s="83"/>
    </row>
    <row r="1440" spans="10:10" x14ac:dyDescent="0.25">
      <c r="J1440" s="83"/>
    </row>
    <row r="1441" spans="10:10" x14ac:dyDescent="0.25">
      <c r="J1441" s="83"/>
    </row>
    <row r="1442" spans="10:10" x14ac:dyDescent="0.25">
      <c r="J1442" s="83"/>
    </row>
    <row r="1443" spans="10:10" x14ac:dyDescent="0.25">
      <c r="J1443" s="83"/>
    </row>
    <row r="1444" spans="10:10" x14ac:dyDescent="0.25">
      <c r="J1444" s="83"/>
    </row>
    <row r="1445" spans="10:10" x14ac:dyDescent="0.25">
      <c r="J1445" s="83"/>
    </row>
    <row r="1446" spans="10:10" x14ac:dyDescent="0.25">
      <c r="J1446" s="83"/>
    </row>
    <row r="1447" spans="10:10" x14ac:dyDescent="0.25">
      <c r="J1447" s="83"/>
    </row>
    <row r="1448" spans="10:10" x14ac:dyDescent="0.25">
      <c r="J1448" s="83"/>
    </row>
    <row r="1449" spans="10:10" x14ac:dyDescent="0.25">
      <c r="J1449" s="83"/>
    </row>
    <row r="1450" spans="10:10" x14ac:dyDescent="0.25">
      <c r="J1450" s="83"/>
    </row>
    <row r="1451" spans="10:10" x14ac:dyDescent="0.25">
      <c r="J1451" s="83"/>
    </row>
    <row r="1452" spans="10:10" x14ac:dyDescent="0.25">
      <c r="J1452" s="83"/>
    </row>
    <row r="1453" spans="10:10" x14ac:dyDescent="0.25">
      <c r="J1453" s="83"/>
    </row>
    <row r="1454" spans="10:10" x14ac:dyDescent="0.25">
      <c r="J1454" s="83"/>
    </row>
    <row r="1455" spans="10:10" x14ac:dyDescent="0.25">
      <c r="J1455" s="83"/>
    </row>
    <row r="1456" spans="10:10" x14ac:dyDescent="0.25">
      <c r="J1456" s="83"/>
    </row>
    <row r="1457" spans="10:10" x14ac:dyDescent="0.25">
      <c r="J1457" s="83"/>
    </row>
    <row r="1458" spans="10:10" x14ac:dyDescent="0.25">
      <c r="J1458" s="83"/>
    </row>
    <row r="1459" spans="10:10" x14ac:dyDescent="0.25">
      <c r="J1459" s="83"/>
    </row>
    <row r="1460" spans="10:10" x14ac:dyDescent="0.25">
      <c r="J1460" s="83"/>
    </row>
    <row r="1461" spans="10:10" x14ac:dyDescent="0.25">
      <c r="J1461" s="83"/>
    </row>
    <row r="1462" spans="10:10" x14ac:dyDescent="0.25">
      <c r="J1462" s="83"/>
    </row>
    <row r="1463" spans="10:10" x14ac:dyDescent="0.25">
      <c r="J1463" s="83"/>
    </row>
    <row r="1464" spans="10:10" x14ac:dyDescent="0.25">
      <c r="J1464" s="83"/>
    </row>
    <row r="1465" spans="10:10" x14ac:dyDescent="0.25">
      <c r="J1465" s="83"/>
    </row>
    <row r="1466" spans="10:10" x14ac:dyDescent="0.25">
      <c r="J1466" s="83"/>
    </row>
    <row r="1467" spans="10:10" x14ac:dyDescent="0.25">
      <c r="J1467" s="83"/>
    </row>
    <row r="1468" spans="10:10" x14ac:dyDescent="0.25">
      <c r="J1468" s="83"/>
    </row>
    <row r="1469" spans="10:10" x14ac:dyDescent="0.25">
      <c r="J1469" s="83"/>
    </row>
    <row r="1470" spans="10:10" x14ac:dyDescent="0.25">
      <c r="J1470" s="83"/>
    </row>
    <row r="1471" spans="10:10" x14ac:dyDescent="0.25">
      <c r="J1471" s="83"/>
    </row>
    <row r="1472" spans="10:10" x14ac:dyDescent="0.25">
      <c r="J1472" s="83"/>
    </row>
    <row r="1473" spans="10:10" x14ac:dyDescent="0.25">
      <c r="J1473" s="83"/>
    </row>
    <row r="1474" spans="10:10" x14ac:dyDescent="0.25">
      <c r="J1474" s="83"/>
    </row>
    <row r="1475" spans="10:10" x14ac:dyDescent="0.25">
      <c r="J1475" s="83"/>
    </row>
    <row r="1476" spans="10:10" x14ac:dyDescent="0.25">
      <c r="J1476" s="83"/>
    </row>
    <row r="1477" spans="10:10" x14ac:dyDescent="0.25">
      <c r="J1477" s="83"/>
    </row>
    <row r="1478" spans="10:10" x14ac:dyDescent="0.25">
      <c r="J1478" s="83"/>
    </row>
    <row r="1479" spans="10:10" x14ac:dyDescent="0.25">
      <c r="J1479" s="83"/>
    </row>
    <row r="1480" spans="10:10" x14ac:dyDescent="0.25">
      <c r="J1480" s="83"/>
    </row>
    <row r="1481" spans="10:10" x14ac:dyDescent="0.25">
      <c r="J1481" s="83"/>
    </row>
    <row r="1482" spans="10:10" x14ac:dyDescent="0.25">
      <c r="J1482" s="83"/>
    </row>
    <row r="1483" spans="10:10" x14ac:dyDescent="0.25">
      <c r="J1483" s="83"/>
    </row>
    <row r="1484" spans="10:10" x14ac:dyDescent="0.25">
      <c r="J1484" s="83"/>
    </row>
    <row r="1485" spans="10:10" x14ac:dyDescent="0.25">
      <c r="J1485" s="83"/>
    </row>
    <row r="1486" spans="10:10" x14ac:dyDescent="0.25">
      <c r="J1486" s="83"/>
    </row>
    <row r="1487" spans="10:10" x14ac:dyDescent="0.25">
      <c r="J1487" s="83"/>
    </row>
    <row r="1488" spans="10:10" x14ac:dyDescent="0.25">
      <c r="J1488" s="83"/>
    </row>
    <row r="1489" spans="10:10" x14ac:dyDescent="0.25">
      <c r="J1489" s="83"/>
    </row>
    <row r="1490" spans="10:10" x14ac:dyDescent="0.25">
      <c r="J1490" s="83"/>
    </row>
    <row r="1491" spans="10:10" x14ac:dyDescent="0.25">
      <c r="J1491" s="83"/>
    </row>
    <row r="1492" spans="10:10" x14ac:dyDescent="0.25">
      <c r="J1492" s="83"/>
    </row>
    <row r="1493" spans="10:10" x14ac:dyDescent="0.25">
      <c r="J1493" s="83"/>
    </row>
    <row r="1494" spans="10:10" x14ac:dyDescent="0.25">
      <c r="J1494" s="83"/>
    </row>
    <row r="1495" spans="10:10" x14ac:dyDescent="0.25">
      <c r="J1495" s="83"/>
    </row>
    <row r="1496" spans="10:10" x14ac:dyDescent="0.25">
      <c r="J1496" s="83"/>
    </row>
    <row r="1497" spans="10:10" x14ac:dyDescent="0.25">
      <c r="J1497" s="83"/>
    </row>
    <row r="1498" spans="10:10" x14ac:dyDescent="0.25">
      <c r="J1498" s="83"/>
    </row>
    <row r="1499" spans="10:10" x14ac:dyDescent="0.25">
      <c r="J1499" s="83"/>
    </row>
    <row r="1500" spans="10:10" x14ac:dyDescent="0.25">
      <c r="J1500" s="83"/>
    </row>
    <row r="1501" spans="10:10" x14ac:dyDescent="0.25">
      <c r="J1501" s="83"/>
    </row>
    <row r="1502" spans="10:10" x14ac:dyDescent="0.25">
      <c r="J1502" s="83"/>
    </row>
    <row r="1503" spans="10:10" x14ac:dyDescent="0.25">
      <c r="J1503" s="83"/>
    </row>
    <row r="1504" spans="10:10" x14ac:dyDescent="0.25">
      <c r="J1504" s="83"/>
    </row>
    <row r="1505" spans="10:10" x14ac:dyDescent="0.25">
      <c r="J1505" s="83"/>
    </row>
    <row r="1506" spans="10:10" x14ac:dyDescent="0.25">
      <c r="J1506" s="83"/>
    </row>
    <row r="1507" spans="10:10" x14ac:dyDescent="0.25">
      <c r="J1507" s="83"/>
    </row>
    <row r="1508" spans="10:10" x14ac:dyDescent="0.25">
      <c r="J1508" s="83"/>
    </row>
    <row r="1509" spans="10:10" x14ac:dyDescent="0.25">
      <c r="J1509" s="83"/>
    </row>
    <row r="1510" spans="10:10" x14ac:dyDescent="0.25">
      <c r="J1510" s="83"/>
    </row>
    <row r="1511" spans="10:10" x14ac:dyDescent="0.25">
      <c r="J1511" s="83"/>
    </row>
    <row r="1512" spans="10:10" x14ac:dyDescent="0.25">
      <c r="J1512" s="83"/>
    </row>
    <row r="1513" spans="10:10" x14ac:dyDescent="0.25">
      <c r="J1513" s="83"/>
    </row>
    <row r="1514" spans="10:10" x14ac:dyDescent="0.25">
      <c r="J1514" s="83"/>
    </row>
    <row r="1515" spans="10:10" x14ac:dyDescent="0.25">
      <c r="J1515" s="83"/>
    </row>
    <row r="1516" spans="10:10" x14ac:dyDescent="0.25">
      <c r="J1516" s="83"/>
    </row>
    <row r="1517" spans="10:10" x14ac:dyDescent="0.25">
      <c r="J1517" s="83"/>
    </row>
    <row r="1518" spans="10:10" x14ac:dyDescent="0.25">
      <c r="J1518" s="83"/>
    </row>
    <row r="1519" spans="10:10" x14ac:dyDescent="0.25">
      <c r="J1519" s="83"/>
    </row>
    <row r="1520" spans="10:10" x14ac:dyDescent="0.25">
      <c r="J1520" s="83"/>
    </row>
    <row r="1521" spans="10:10" x14ac:dyDescent="0.25">
      <c r="J1521" s="83"/>
    </row>
    <row r="1522" spans="10:10" x14ac:dyDescent="0.25">
      <c r="J1522" s="83"/>
    </row>
    <row r="1523" spans="10:10" x14ac:dyDescent="0.25">
      <c r="J1523" s="83"/>
    </row>
    <row r="1524" spans="10:10" x14ac:dyDescent="0.25">
      <c r="J1524" s="83"/>
    </row>
    <row r="1525" spans="10:10" x14ac:dyDescent="0.25">
      <c r="J1525" s="83"/>
    </row>
    <row r="1526" spans="10:10" x14ac:dyDescent="0.25">
      <c r="J1526" s="83"/>
    </row>
    <row r="1527" spans="10:10" x14ac:dyDescent="0.25">
      <c r="J1527" s="83"/>
    </row>
    <row r="1528" spans="10:10" x14ac:dyDescent="0.25">
      <c r="J1528" s="83"/>
    </row>
    <row r="1529" spans="10:10" x14ac:dyDescent="0.25">
      <c r="J1529" s="83"/>
    </row>
    <row r="1530" spans="10:10" x14ac:dyDescent="0.25">
      <c r="J1530" s="83"/>
    </row>
    <row r="1531" spans="10:10" x14ac:dyDescent="0.25">
      <c r="J1531" s="83"/>
    </row>
    <row r="1532" spans="10:10" x14ac:dyDescent="0.25">
      <c r="J1532" s="83"/>
    </row>
    <row r="1533" spans="10:10" x14ac:dyDescent="0.25">
      <c r="J1533" s="83"/>
    </row>
    <row r="1534" spans="10:10" x14ac:dyDescent="0.25">
      <c r="J1534" s="83"/>
    </row>
    <row r="1535" spans="10:10" x14ac:dyDescent="0.25">
      <c r="J1535" s="83"/>
    </row>
    <row r="1536" spans="10:10" x14ac:dyDescent="0.25">
      <c r="J1536" s="83"/>
    </row>
    <row r="1537" spans="10:10" x14ac:dyDescent="0.25">
      <c r="J1537" s="83"/>
    </row>
    <row r="1538" spans="10:10" x14ac:dyDescent="0.25">
      <c r="J1538" s="83"/>
    </row>
    <row r="1539" spans="10:10" x14ac:dyDescent="0.25">
      <c r="J1539" s="83"/>
    </row>
    <row r="1540" spans="10:10" x14ac:dyDescent="0.25">
      <c r="J1540" s="83"/>
    </row>
    <row r="1541" spans="10:10" x14ac:dyDescent="0.25">
      <c r="J1541" s="83"/>
    </row>
    <row r="1542" spans="10:10" x14ac:dyDescent="0.25">
      <c r="J1542" s="83"/>
    </row>
    <row r="1543" spans="10:10" x14ac:dyDescent="0.25">
      <c r="J1543" s="83"/>
    </row>
    <row r="1544" spans="10:10" x14ac:dyDescent="0.25">
      <c r="J1544" s="83"/>
    </row>
    <row r="1545" spans="10:10" x14ac:dyDescent="0.25">
      <c r="J1545" s="83"/>
    </row>
    <row r="1546" spans="10:10" x14ac:dyDescent="0.25">
      <c r="J1546" s="83"/>
    </row>
    <row r="1547" spans="10:10" x14ac:dyDescent="0.25">
      <c r="J1547" s="83"/>
    </row>
    <row r="1548" spans="10:10" x14ac:dyDescent="0.25">
      <c r="J1548" s="83"/>
    </row>
    <row r="1549" spans="10:10" x14ac:dyDescent="0.25">
      <c r="J1549" s="83"/>
    </row>
    <row r="1550" spans="10:10" x14ac:dyDescent="0.25">
      <c r="J1550" s="83"/>
    </row>
    <row r="1551" spans="10:10" x14ac:dyDescent="0.25">
      <c r="J1551" s="83"/>
    </row>
    <row r="1552" spans="10:10" x14ac:dyDescent="0.25">
      <c r="J1552" s="83"/>
    </row>
    <row r="1553" spans="10:10" x14ac:dyDescent="0.25">
      <c r="J1553" s="83"/>
    </row>
    <row r="1554" spans="10:10" x14ac:dyDescent="0.25">
      <c r="J1554" s="83"/>
    </row>
    <row r="1555" spans="10:10" x14ac:dyDescent="0.25">
      <c r="J1555" s="83"/>
    </row>
    <row r="1556" spans="10:10" x14ac:dyDescent="0.25">
      <c r="J1556" s="83"/>
    </row>
    <row r="1557" spans="10:10" x14ac:dyDescent="0.25">
      <c r="J1557" s="83"/>
    </row>
    <row r="1558" spans="10:10" x14ac:dyDescent="0.25">
      <c r="J1558" s="83"/>
    </row>
    <row r="1559" spans="10:10" x14ac:dyDescent="0.25">
      <c r="J1559" s="83"/>
    </row>
    <row r="1560" spans="10:10" x14ac:dyDescent="0.25">
      <c r="J1560" s="83"/>
    </row>
    <row r="1561" spans="10:10" x14ac:dyDescent="0.25">
      <c r="J1561" s="83"/>
    </row>
    <row r="1562" spans="10:10" x14ac:dyDescent="0.25">
      <c r="J1562" s="83"/>
    </row>
    <row r="1563" spans="10:10" x14ac:dyDescent="0.25">
      <c r="J1563" s="83"/>
    </row>
    <row r="1564" spans="10:10" x14ac:dyDescent="0.25">
      <c r="J1564" s="83"/>
    </row>
    <row r="1565" spans="10:10" x14ac:dyDescent="0.25">
      <c r="J1565" s="83"/>
    </row>
    <row r="1566" spans="10:10" x14ac:dyDescent="0.25">
      <c r="J1566" s="83"/>
    </row>
    <row r="1567" spans="10:10" x14ac:dyDescent="0.25">
      <c r="J1567" s="83"/>
    </row>
    <row r="1568" spans="10:10" x14ac:dyDescent="0.25">
      <c r="J1568" s="83"/>
    </row>
    <row r="1569" spans="10:10" x14ac:dyDescent="0.25">
      <c r="J1569" s="83"/>
    </row>
    <row r="1570" spans="10:10" x14ac:dyDescent="0.25">
      <c r="J1570" s="83"/>
    </row>
    <row r="1571" spans="10:10" x14ac:dyDescent="0.25">
      <c r="J1571" s="83"/>
    </row>
    <row r="1572" spans="10:10" x14ac:dyDescent="0.25">
      <c r="J1572" s="83"/>
    </row>
    <row r="1573" spans="10:10" x14ac:dyDescent="0.25">
      <c r="J1573" s="83"/>
    </row>
    <row r="1574" spans="10:10" x14ac:dyDescent="0.25">
      <c r="J1574" s="83"/>
    </row>
    <row r="1575" spans="10:10" x14ac:dyDescent="0.25">
      <c r="J1575" s="83"/>
    </row>
    <row r="1576" spans="10:10" x14ac:dyDescent="0.25">
      <c r="J1576" s="83"/>
    </row>
    <row r="1577" spans="10:10" x14ac:dyDescent="0.25">
      <c r="J1577" s="83"/>
    </row>
    <row r="1578" spans="10:10" x14ac:dyDescent="0.25">
      <c r="J1578" s="83"/>
    </row>
    <row r="1579" spans="10:10" x14ac:dyDescent="0.25">
      <c r="J1579" s="83"/>
    </row>
    <row r="1580" spans="10:10" x14ac:dyDescent="0.25">
      <c r="J1580" s="83"/>
    </row>
    <row r="1581" spans="10:10" x14ac:dyDescent="0.25">
      <c r="J1581" s="83"/>
    </row>
    <row r="1582" spans="10:10" x14ac:dyDescent="0.25">
      <c r="J1582" s="83"/>
    </row>
    <row r="1583" spans="10:10" x14ac:dyDescent="0.25">
      <c r="J1583" s="83"/>
    </row>
    <row r="1584" spans="10:10" x14ac:dyDescent="0.25">
      <c r="J1584" s="83"/>
    </row>
    <row r="1585" spans="10:10" x14ac:dyDescent="0.25">
      <c r="J1585" s="83"/>
    </row>
    <row r="1586" spans="10:10" x14ac:dyDescent="0.25">
      <c r="J1586" s="83"/>
    </row>
    <row r="1587" spans="10:10" x14ac:dyDescent="0.25">
      <c r="J1587" s="83"/>
    </row>
    <row r="1588" spans="10:10" x14ac:dyDescent="0.25">
      <c r="J1588" s="83"/>
    </row>
    <row r="1589" spans="10:10" x14ac:dyDescent="0.25">
      <c r="J1589" s="83"/>
    </row>
    <row r="1590" spans="10:10" x14ac:dyDescent="0.25">
      <c r="J1590" s="83"/>
    </row>
    <row r="1591" spans="10:10" x14ac:dyDescent="0.25">
      <c r="J1591" s="83"/>
    </row>
    <row r="1592" spans="10:10" x14ac:dyDescent="0.25">
      <c r="J1592" s="83"/>
    </row>
    <row r="1593" spans="10:10" x14ac:dyDescent="0.25">
      <c r="J1593" s="83"/>
    </row>
    <row r="1594" spans="10:10" x14ac:dyDescent="0.25">
      <c r="J1594" s="83"/>
    </row>
    <row r="1595" spans="10:10" x14ac:dyDescent="0.25">
      <c r="J1595" s="83"/>
    </row>
    <row r="1596" spans="10:10" x14ac:dyDescent="0.25">
      <c r="J1596" s="83"/>
    </row>
    <row r="1597" spans="10:10" x14ac:dyDescent="0.25">
      <c r="J1597" s="83"/>
    </row>
    <row r="1598" spans="10:10" x14ac:dyDescent="0.25">
      <c r="J1598" s="83"/>
    </row>
    <row r="1599" spans="10:10" x14ac:dyDescent="0.25">
      <c r="J1599" s="83"/>
    </row>
    <row r="1600" spans="10:10" x14ac:dyDescent="0.25">
      <c r="J1600" s="83"/>
    </row>
    <row r="1601" spans="10:10" x14ac:dyDescent="0.25">
      <c r="J1601" s="83"/>
    </row>
    <row r="1602" spans="10:10" x14ac:dyDescent="0.25">
      <c r="J1602" s="83"/>
    </row>
    <row r="1603" spans="10:10" x14ac:dyDescent="0.25">
      <c r="J1603" s="83"/>
    </row>
    <row r="1604" spans="10:10" x14ac:dyDescent="0.25">
      <c r="J1604" s="83"/>
    </row>
    <row r="1605" spans="10:10" x14ac:dyDescent="0.25">
      <c r="J1605" s="83"/>
    </row>
    <row r="1606" spans="10:10" x14ac:dyDescent="0.25">
      <c r="J1606" s="83"/>
    </row>
    <row r="1607" spans="10:10" x14ac:dyDescent="0.25">
      <c r="J1607" s="83"/>
    </row>
    <row r="1608" spans="10:10" x14ac:dyDescent="0.25">
      <c r="J1608" s="83"/>
    </row>
    <row r="1609" spans="10:10" x14ac:dyDescent="0.25">
      <c r="J1609" s="83"/>
    </row>
    <row r="1610" spans="10:10" x14ac:dyDescent="0.25">
      <c r="J1610" s="83"/>
    </row>
    <row r="1611" spans="10:10" x14ac:dyDescent="0.25">
      <c r="J1611" s="83"/>
    </row>
    <row r="1612" spans="10:10" x14ac:dyDescent="0.25">
      <c r="J1612" s="83"/>
    </row>
    <row r="1613" spans="10:10" x14ac:dyDescent="0.25">
      <c r="J1613" s="83"/>
    </row>
    <row r="1614" spans="10:10" x14ac:dyDescent="0.25">
      <c r="J1614" s="83"/>
    </row>
    <row r="1615" spans="10:10" x14ac:dyDescent="0.25">
      <c r="J1615" s="83"/>
    </row>
    <row r="1616" spans="10:10" x14ac:dyDescent="0.25">
      <c r="J1616" s="83"/>
    </row>
    <row r="1617" spans="10:10" x14ac:dyDescent="0.25">
      <c r="J1617" s="83"/>
    </row>
    <row r="1618" spans="10:10" x14ac:dyDescent="0.25">
      <c r="J1618" s="83"/>
    </row>
    <row r="1619" spans="10:10" x14ac:dyDescent="0.25">
      <c r="J1619" s="83"/>
    </row>
    <row r="1620" spans="10:10" x14ac:dyDescent="0.25">
      <c r="J1620" s="83"/>
    </row>
    <row r="1621" spans="10:10" x14ac:dyDescent="0.25">
      <c r="J1621" s="83"/>
    </row>
    <row r="1622" spans="10:10" x14ac:dyDescent="0.25">
      <c r="J1622" s="83"/>
    </row>
    <row r="1623" spans="10:10" x14ac:dyDescent="0.25">
      <c r="J1623" s="83"/>
    </row>
    <row r="1624" spans="10:10" x14ac:dyDescent="0.25">
      <c r="J1624" s="83"/>
    </row>
    <row r="1625" spans="10:10" x14ac:dyDescent="0.25">
      <c r="J1625" s="83"/>
    </row>
    <row r="1626" spans="10:10" x14ac:dyDescent="0.25">
      <c r="J1626" s="83"/>
    </row>
    <row r="1627" spans="10:10" x14ac:dyDescent="0.25">
      <c r="J1627" s="83"/>
    </row>
    <row r="1628" spans="10:10" x14ac:dyDescent="0.25">
      <c r="J1628" s="83"/>
    </row>
    <row r="1629" spans="10:10" x14ac:dyDescent="0.25">
      <c r="J1629" s="83"/>
    </row>
    <row r="1630" spans="10:10" x14ac:dyDescent="0.25">
      <c r="J1630" s="83"/>
    </row>
    <row r="1631" spans="10:10" x14ac:dyDescent="0.25">
      <c r="J1631" s="83"/>
    </row>
    <row r="1632" spans="10:10" x14ac:dyDescent="0.25">
      <c r="J1632" s="83"/>
    </row>
    <row r="1633" spans="10:10" x14ac:dyDescent="0.25">
      <c r="J1633" s="83"/>
    </row>
    <row r="1634" spans="10:10" x14ac:dyDescent="0.25">
      <c r="J1634" s="83"/>
    </row>
    <row r="1635" spans="10:10" x14ac:dyDescent="0.25">
      <c r="J1635" s="83"/>
    </row>
    <row r="1636" spans="10:10" x14ac:dyDescent="0.25">
      <c r="J1636" s="83"/>
    </row>
    <row r="1637" spans="10:10" x14ac:dyDescent="0.25">
      <c r="J1637" s="83"/>
    </row>
    <row r="1638" spans="10:10" x14ac:dyDescent="0.25">
      <c r="J1638" s="83"/>
    </row>
    <row r="1639" spans="10:10" x14ac:dyDescent="0.25">
      <c r="J1639" s="83"/>
    </row>
    <row r="1640" spans="10:10" x14ac:dyDescent="0.25">
      <c r="J1640" s="83"/>
    </row>
    <row r="1641" spans="10:10" x14ac:dyDescent="0.25">
      <c r="J1641" s="83"/>
    </row>
    <row r="1642" spans="10:10" x14ac:dyDescent="0.25">
      <c r="J1642" s="83"/>
    </row>
    <row r="1643" spans="10:10" x14ac:dyDescent="0.25">
      <c r="J1643" s="83"/>
    </row>
    <row r="1644" spans="10:10" x14ac:dyDescent="0.25">
      <c r="J1644" s="83"/>
    </row>
    <row r="1645" spans="10:10" x14ac:dyDescent="0.25">
      <c r="J1645" s="83"/>
    </row>
    <row r="1646" spans="10:10" x14ac:dyDescent="0.25">
      <c r="J1646" s="83"/>
    </row>
    <row r="1647" spans="10:10" x14ac:dyDescent="0.25">
      <c r="J1647" s="83"/>
    </row>
    <row r="1648" spans="10:10" x14ac:dyDescent="0.25">
      <c r="J1648" s="83"/>
    </row>
    <row r="1649" spans="10:10" x14ac:dyDescent="0.25">
      <c r="J1649" s="83"/>
    </row>
    <row r="1650" spans="10:10" x14ac:dyDescent="0.25">
      <c r="J1650" s="83"/>
    </row>
    <row r="1651" spans="10:10" x14ac:dyDescent="0.25">
      <c r="J1651" s="83"/>
    </row>
    <row r="1652" spans="10:10" x14ac:dyDescent="0.25">
      <c r="J1652" s="83"/>
    </row>
    <row r="1653" spans="10:10" x14ac:dyDescent="0.25">
      <c r="J1653" s="83"/>
    </row>
    <row r="1654" spans="10:10" x14ac:dyDescent="0.25">
      <c r="J1654" s="83"/>
    </row>
    <row r="1655" spans="10:10" x14ac:dyDescent="0.25">
      <c r="J1655" s="83"/>
    </row>
    <row r="1656" spans="10:10" x14ac:dyDescent="0.25">
      <c r="J1656" s="83"/>
    </row>
    <row r="1657" spans="10:10" x14ac:dyDescent="0.25">
      <c r="J1657" s="83"/>
    </row>
    <row r="1658" spans="10:10" x14ac:dyDescent="0.25">
      <c r="J1658" s="83"/>
    </row>
    <row r="1659" spans="10:10" x14ac:dyDescent="0.25">
      <c r="J1659" s="83"/>
    </row>
    <row r="1660" spans="10:10" x14ac:dyDescent="0.25">
      <c r="J1660" s="83"/>
    </row>
    <row r="1661" spans="10:10" x14ac:dyDescent="0.25">
      <c r="J1661" s="83"/>
    </row>
    <row r="1662" spans="10:10" x14ac:dyDescent="0.25">
      <c r="J1662" s="83"/>
    </row>
    <row r="1663" spans="10:10" x14ac:dyDescent="0.25">
      <c r="J1663" s="83"/>
    </row>
    <row r="1664" spans="10:10" x14ac:dyDescent="0.25">
      <c r="J1664" s="83"/>
    </row>
    <row r="1665" spans="10:10" x14ac:dyDescent="0.25">
      <c r="J1665" s="83"/>
    </row>
    <row r="1666" spans="10:10" x14ac:dyDescent="0.25">
      <c r="J1666" s="83"/>
    </row>
    <row r="1667" spans="10:10" x14ac:dyDescent="0.25">
      <c r="J1667" s="83"/>
    </row>
    <row r="1668" spans="10:10" x14ac:dyDescent="0.25">
      <c r="J1668" s="83"/>
    </row>
    <row r="1669" spans="10:10" x14ac:dyDescent="0.25">
      <c r="J1669" s="83"/>
    </row>
    <row r="1670" spans="10:10" x14ac:dyDescent="0.25">
      <c r="J1670" s="83"/>
    </row>
    <row r="1671" spans="10:10" x14ac:dyDescent="0.25">
      <c r="J1671" s="83"/>
    </row>
    <row r="1672" spans="10:10" x14ac:dyDescent="0.25">
      <c r="J1672" s="83"/>
    </row>
    <row r="1673" spans="10:10" x14ac:dyDescent="0.25">
      <c r="J1673" s="83"/>
    </row>
    <row r="1674" spans="10:10" x14ac:dyDescent="0.25">
      <c r="J1674" s="83"/>
    </row>
    <row r="1675" spans="10:10" x14ac:dyDescent="0.25">
      <c r="J1675" s="83"/>
    </row>
    <row r="1676" spans="10:10" x14ac:dyDescent="0.25">
      <c r="J1676" s="83"/>
    </row>
    <row r="1677" spans="10:10" x14ac:dyDescent="0.25">
      <c r="J1677" s="83"/>
    </row>
    <row r="1678" spans="10:10" x14ac:dyDescent="0.25">
      <c r="J1678" s="83"/>
    </row>
    <row r="1679" spans="10:10" x14ac:dyDescent="0.25">
      <c r="J1679" s="83"/>
    </row>
    <row r="1680" spans="10:10" x14ac:dyDescent="0.25">
      <c r="J1680" s="83"/>
    </row>
    <row r="1681" spans="10:10" x14ac:dyDescent="0.25">
      <c r="J1681" s="83"/>
    </row>
    <row r="1682" spans="10:10" x14ac:dyDescent="0.25">
      <c r="J1682" s="83"/>
    </row>
    <row r="1683" spans="10:10" x14ac:dyDescent="0.25">
      <c r="J1683" s="83"/>
    </row>
    <row r="1684" spans="10:10" x14ac:dyDescent="0.25">
      <c r="J1684" s="83"/>
    </row>
    <row r="1685" spans="10:10" x14ac:dyDescent="0.25">
      <c r="J1685" s="83"/>
    </row>
    <row r="1686" spans="10:10" x14ac:dyDescent="0.25">
      <c r="J1686" s="83"/>
    </row>
    <row r="1687" spans="10:10" x14ac:dyDescent="0.25">
      <c r="J1687" s="83"/>
    </row>
    <row r="1688" spans="10:10" x14ac:dyDescent="0.25">
      <c r="J1688" s="83"/>
    </row>
    <row r="1689" spans="10:10" x14ac:dyDescent="0.25">
      <c r="J1689" s="83"/>
    </row>
    <row r="1690" spans="10:10" x14ac:dyDescent="0.25">
      <c r="J1690" s="83"/>
    </row>
    <row r="1691" spans="10:10" x14ac:dyDescent="0.25">
      <c r="J1691" s="83"/>
    </row>
    <row r="1692" spans="10:10" x14ac:dyDescent="0.25">
      <c r="J1692" s="83"/>
    </row>
    <row r="1693" spans="10:10" x14ac:dyDescent="0.25">
      <c r="J1693" s="83"/>
    </row>
    <row r="1694" spans="10:10" x14ac:dyDescent="0.25">
      <c r="J1694" s="83"/>
    </row>
    <row r="1695" spans="10:10" x14ac:dyDescent="0.25">
      <c r="J1695" s="83"/>
    </row>
    <row r="1696" spans="10:10" x14ac:dyDescent="0.25">
      <c r="J1696" s="83"/>
    </row>
    <row r="1697" spans="10:10" x14ac:dyDescent="0.25">
      <c r="J1697" s="83"/>
    </row>
    <row r="1698" spans="10:10" x14ac:dyDescent="0.25">
      <c r="J1698" s="83"/>
    </row>
    <row r="1699" spans="10:10" x14ac:dyDescent="0.25">
      <c r="J1699" s="83"/>
    </row>
    <row r="1700" spans="10:10" x14ac:dyDescent="0.25">
      <c r="J1700" s="83"/>
    </row>
    <row r="1701" spans="10:10" x14ac:dyDescent="0.25">
      <c r="J1701" s="83"/>
    </row>
    <row r="1702" spans="10:10" x14ac:dyDescent="0.25">
      <c r="J1702" s="83"/>
    </row>
    <row r="1703" spans="10:10" x14ac:dyDescent="0.25">
      <c r="J1703" s="83"/>
    </row>
    <row r="1704" spans="10:10" x14ac:dyDescent="0.25">
      <c r="J1704" s="83"/>
    </row>
    <row r="1705" spans="10:10" x14ac:dyDescent="0.25">
      <c r="J1705" s="83"/>
    </row>
    <row r="1706" spans="10:10" x14ac:dyDescent="0.25">
      <c r="J1706" s="83"/>
    </row>
    <row r="1707" spans="10:10" x14ac:dyDescent="0.25">
      <c r="J1707" s="83"/>
    </row>
    <row r="1708" spans="10:10" x14ac:dyDescent="0.25">
      <c r="J1708" s="83"/>
    </row>
    <row r="1709" spans="10:10" x14ac:dyDescent="0.25">
      <c r="J1709" s="83"/>
    </row>
    <row r="1710" spans="10:10" x14ac:dyDescent="0.25">
      <c r="J1710" s="83"/>
    </row>
    <row r="1711" spans="10:10" x14ac:dyDescent="0.25">
      <c r="J1711" s="83"/>
    </row>
    <row r="1712" spans="10:10" x14ac:dyDescent="0.25">
      <c r="J1712" s="83"/>
    </row>
    <row r="1713" spans="10:10" x14ac:dyDescent="0.25">
      <c r="J1713" s="83"/>
    </row>
    <row r="1714" spans="10:10" x14ac:dyDescent="0.25">
      <c r="J1714" s="83"/>
    </row>
    <row r="1715" spans="10:10" x14ac:dyDescent="0.25">
      <c r="J1715" s="83"/>
    </row>
    <row r="1716" spans="10:10" x14ac:dyDescent="0.25">
      <c r="J1716" s="83"/>
    </row>
    <row r="1717" spans="10:10" x14ac:dyDescent="0.25">
      <c r="J1717" s="83"/>
    </row>
    <row r="1718" spans="10:10" x14ac:dyDescent="0.25">
      <c r="J1718" s="83"/>
    </row>
    <row r="1719" spans="10:10" x14ac:dyDescent="0.25">
      <c r="J1719" s="83"/>
    </row>
    <row r="1720" spans="10:10" x14ac:dyDescent="0.25">
      <c r="J1720" s="83"/>
    </row>
    <row r="1721" spans="10:10" x14ac:dyDescent="0.25">
      <c r="J1721" s="83"/>
    </row>
    <row r="1722" spans="10:10" x14ac:dyDescent="0.25">
      <c r="J1722" s="83"/>
    </row>
    <row r="1723" spans="10:10" x14ac:dyDescent="0.25">
      <c r="J1723" s="83"/>
    </row>
    <row r="1724" spans="10:10" x14ac:dyDescent="0.25">
      <c r="J1724" s="83"/>
    </row>
    <row r="1725" spans="10:10" x14ac:dyDescent="0.25">
      <c r="J1725" s="83"/>
    </row>
    <row r="1726" spans="10:10" x14ac:dyDescent="0.25">
      <c r="J1726" s="83"/>
    </row>
    <row r="1727" spans="10:10" x14ac:dyDescent="0.25">
      <c r="J1727" s="83"/>
    </row>
    <row r="1728" spans="10:10" x14ac:dyDescent="0.25">
      <c r="J1728" s="83"/>
    </row>
    <row r="1729" spans="10:10" x14ac:dyDescent="0.25">
      <c r="J1729" s="83"/>
    </row>
    <row r="1730" spans="10:10" x14ac:dyDescent="0.25">
      <c r="J1730" s="83"/>
    </row>
    <row r="1731" spans="10:10" x14ac:dyDescent="0.25">
      <c r="J1731" s="83"/>
    </row>
    <row r="1732" spans="10:10" x14ac:dyDescent="0.25">
      <c r="J1732" s="83"/>
    </row>
    <row r="1733" spans="10:10" x14ac:dyDescent="0.25">
      <c r="J1733" s="83"/>
    </row>
    <row r="1734" spans="10:10" x14ac:dyDescent="0.25">
      <c r="J1734" s="83"/>
    </row>
    <row r="1735" spans="10:10" x14ac:dyDescent="0.25">
      <c r="J1735" s="83"/>
    </row>
    <row r="1736" spans="10:10" x14ac:dyDescent="0.25">
      <c r="J1736" s="83"/>
    </row>
    <row r="1737" spans="10:10" x14ac:dyDescent="0.25">
      <c r="J1737" s="83"/>
    </row>
    <row r="1738" spans="10:10" x14ac:dyDescent="0.25">
      <c r="J1738" s="83"/>
    </row>
    <row r="1739" spans="10:10" x14ac:dyDescent="0.25">
      <c r="J1739" s="83"/>
    </row>
    <row r="1740" spans="10:10" x14ac:dyDescent="0.25">
      <c r="J1740" s="83"/>
    </row>
    <row r="1741" spans="10:10" x14ac:dyDescent="0.25">
      <c r="J1741" s="83"/>
    </row>
    <row r="1742" spans="10:10" x14ac:dyDescent="0.25">
      <c r="J1742" s="83"/>
    </row>
    <row r="1743" spans="10:10" x14ac:dyDescent="0.25">
      <c r="J1743" s="83"/>
    </row>
    <row r="1744" spans="10:10" x14ac:dyDescent="0.25">
      <c r="J1744" s="83"/>
    </row>
    <row r="1745" spans="10:10" x14ac:dyDescent="0.25">
      <c r="J1745" s="83"/>
    </row>
    <row r="1746" spans="10:10" x14ac:dyDescent="0.25">
      <c r="J1746" s="83"/>
    </row>
    <row r="1747" spans="10:10" x14ac:dyDescent="0.25">
      <c r="J1747" s="83"/>
    </row>
    <row r="1748" spans="10:10" x14ac:dyDescent="0.25">
      <c r="J1748" s="83"/>
    </row>
    <row r="1749" spans="10:10" x14ac:dyDescent="0.25">
      <c r="J1749" s="83"/>
    </row>
    <row r="1750" spans="10:10" x14ac:dyDescent="0.25">
      <c r="J1750" s="83"/>
    </row>
    <row r="1751" spans="10:10" x14ac:dyDescent="0.25">
      <c r="J1751" s="83"/>
    </row>
    <row r="1752" spans="10:10" x14ac:dyDescent="0.25">
      <c r="J1752" s="83"/>
    </row>
    <row r="1753" spans="10:10" x14ac:dyDescent="0.25">
      <c r="J1753" s="83"/>
    </row>
    <row r="1754" spans="10:10" x14ac:dyDescent="0.25">
      <c r="J1754" s="83"/>
    </row>
    <row r="1755" spans="10:10" x14ac:dyDescent="0.25">
      <c r="J1755" s="83"/>
    </row>
    <row r="1756" spans="10:10" x14ac:dyDescent="0.25">
      <c r="J1756" s="83"/>
    </row>
    <row r="1757" spans="10:10" x14ac:dyDescent="0.25">
      <c r="J1757" s="83"/>
    </row>
    <row r="1758" spans="10:10" x14ac:dyDescent="0.25">
      <c r="J1758" s="83"/>
    </row>
    <row r="1759" spans="10:10" x14ac:dyDescent="0.25">
      <c r="J1759" s="83"/>
    </row>
    <row r="1760" spans="10:10" x14ac:dyDescent="0.25">
      <c r="J1760" s="83"/>
    </row>
    <row r="1761" spans="10:10" x14ac:dyDescent="0.25">
      <c r="J1761" s="83"/>
    </row>
    <row r="1762" spans="10:10" x14ac:dyDescent="0.25">
      <c r="J1762" s="83"/>
    </row>
    <row r="1763" spans="10:10" x14ac:dyDescent="0.25">
      <c r="J1763" s="83"/>
    </row>
    <row r="1764" spans="10:10" x14ac:dyDescent="0.25">
      <c r="J1764" s="83"/>
    </row>
    <row r="1765" spans="10:10" x14ac:dyDescent="0.25">
      <c r="J1765" s="83"/>
    </row>
    <row r="1766" spans="10:10" x14ac:dyDescent="0.25">
      <c r="J1766" s="83"/>
    </row>
    <row r="1767" spans="10:10" x14ac:dyDescent="0.25">
      <c r="J1767" s="83"/>
    </row>
    <row r="1768" spans="10:10" x14ac:dyDescent="0.25">
      <c r="J1768" s="83"/>
    </row>
    <row r="1769" spans="10:10" x14ac:dyDescent="0.25">
      <c r="J1769" s="83"/>
    </row>
    <row r="1770" spans="10:10" x14ac:dyDescent="0.25">
      <c r="J1770" s="83"/>
    </row>
    <row r="1771" spans="10:10" x14ac:dyDescent="0.25">
      <c r="J1771" s="83"/>
    </row>
    <row r="1772" spans="10:10" x14ac:dyDescent="0.25">
      <c r="J1772" s="83"/>
    </row>
    <row r="1773" spans="10:10" x14ac:dyDescent="0.25">
      <c r="J1773" s="83"/>
    </row>
    <row r="1774" spans="10:10" x14ac:dyDescent="0.25">
      <c r="J1774" s="83"/>
    </row>
    <row r="1775" spans="10:10" x14ac:dyDescent="0.25">
      <c r="J1775" s="83"/>
    </row>
    <row r="1776" spans="10:10" x14ac:dyDescent="0.25">
      <c r="J1776" s="83"/>
    </row>
    <row r="1777" spans="10:10" x14ac:dyDescent="0.25">
      <c r="J1777" s="83"/>
    </row>
    <row r="1778" spans="10:10" x14ac:dyDescent="0.25">
      <c r="J1778" s="83"/>
    </row>
    <row r="1779" spans="10:10" x14ac:dyDescent="0.25">
      <c r="J1779" s="83"/>
    </row>
    <row r="1780" spans="10:10" x14ac:dyDescent="0.25">
      <c r="J1780" s="83"/>
    </row>
    <row r="1781" spans="10:10" x14ac:dyDescent="0.25">
      <c r="J1781" s="83"/>
    </row>
    <row r="1782" spans="10:10" x14ac:dyDescent="0.25">
      <c r="J1782" s="83"/>
    </row>
    <row r="1783" spans="10:10" x14ac:dyDescent="0.25">
      <c r="J1783" s="83"/>
    </row>
    <row r="1784" spans="10:10" x14ac:dyDescent="0.25">
      <c r="J1784" s="83"/>
    </row>
    <row r="1785" spans="10:10" x14ac:dyDescent="0.25">
      <c r="J1785" s="83"/>
    </row>
    <row r="1786" spans="10:10" x14ac:dyDescent="0.25">
      <c r="J1786" s="83"/>
    </row>
    <row r="1787" spans="10:10" x14ac:dyDescent="0.25">
      <c r="J1787" s="83"/>
    </row>
    <row r="1788" spans="10:10" x14ac:dyDescent="0.25">
      <c r="J1788" s="83"/>
    </row>
    <row r="1789" spans="10:10" x14ac:dyDescent="0.25">
      <c r="J1789" s="83"/>
    </row>
    <row r="1790" spans="10:10" x14ac:dyDescent="0.25">
      <c r="J1790" s="83"/>
    </row>
    <row r="1791" spans="10:10" x14ac:dyDescent="0.25">
      <c r="J1791" s="83"/>
    </row>
    <row r="1792" spans="10:10" x14ac:dyDescent="0.25">
      <c r="J1792" s="83"/>
    </row>
    <row r="1793" spans="10:10" x14ac:dyDescent="0.25">
      <c r="J1793" s="83"/>
    </row>
    <row r="1794" spans="10:10" x14ac:dyDescent="0.25">
      <c r="J1794" s="83"/>
    </row>
    <row r="1795" spans="10:10" x14ac:dyDescent="0.25">
      <c r="J1795" s="83"/>
    </row>
    <row r="1796" spans="10:10" x14ac:dyDescent="0.25">
      <c r="J1796" s="83"/>
    </row>
    <row r="1797" spans="10:10" x14ac:dyDescent="0.25">
      <c r="J1797" s="83"/>
    </row>
    <row r="1798" spans="10:10" x14ac:dyDescent="0.25">
      <c r="J1798" s="83"/>
    </row>
    <row r="1799" spans="10:10" x14ac:dyDescent="0.25">
      <c r="J1799" s="83"/>
    </row>
    <row r="1800" spans="10:10" x14ac:dyDescent="0.25">
      <c r="J1800" s="83"/>
    </row>
    <row r="1801" spans="10:10" x14ac:dyDescent="0.25">
      <c r="J1801" s="83"/>
    </row>
    <row r="1802" spans="10:10" x14ac:dyDescent="0.25">
      <c r="J1802" s="83"/>
    </row>
    <row r="1803" spans="10:10" x14ac:dyDescent="0.25">
      <c r="J1803" s="83"/>
    </row>
    <row r="1804" spans="10:10" x14ac:dyDescent="0.25">
      <c r="J1804" s="83"/>
    </row>
    <row r="1805" spans="10:10" x14ac:dyDescent="0.25">
      <c r="J1805" s="83"/>
    </row>
    <row r="1806" spans="10:10" x14ac:dyDescent="0.25">
      <c r="J1806" s="83"/>
    </row>
    <row r="1807" spans="10:10" x14ac:dyDescent="0.25">
      <c r="J1807" s="83"/>
    </row>
    <row r="1808" spans="10:10" x14ac:dyDescent="0.25">
      <c r="J1808" s="83"/>
    </row>
    <row r="1809" spans="10:10" x14ac:dyDescent="0.25">
      <c r="J1809" s="83"/>
    </row>
    <row r="1810" spans="10:10" x14ac:dyDescent="0.25">
      <c r="J1810" s="83"/>
    </row>
    <row r="1811" spans="10:10" x14ac:dyDescent="0.25">
      <c r="J1811" s="83"/>
    </row>
    <row r="1812" spans="10:10" x14ac:dyDescent="0.25">
      <c r="J1812" s="83"/>
    </row>
    <row r="1813" spans="10:10" x14ac:dyDescent="0.25">
      <c r="J1813" s="83"/>
    </row>
    <row r="1814" spans="10:10" x14ac:dyDescent="0.25">
      <c r="J1814" s="83"/>
    </row>
    <row r="1815" spans="10:10" x14ac:dyDescent="0.25">
      <c r="J1815" s="83"/>
    </row>
    <row r="1816" spans="10:10" x14ac:dyDescent="0.25">
      <c r="J1816" s="83"/>
    </row>
    <row r="1817" spans="10:10" x14ac:dyDescent="0.25">
      <c r="J1817" s="83"/>
    </row>
    <row r="1818" spans="10:10" x14ac:dyDescent="0.25">
      <c r="J1818" s="83"/>
    </row>
    <row r="1819" spans="10:10" x14ac:dyDescent="0.25">
      <c r="J1819" s="83"/>
    </row>
    <row r="1820" spans="10:10" x14ac:dyDescent="0.25">
      <c r="J1820" s="83"/>
    </row>
    <row r="1821" spans="10:10" x14ac:dyDescent="0.25">
      <c r="J1821" s="83"/>
    </row>
    <row r="1822" spans="10:10" x14ac:dyDescent="0.25">
      <c r="J1822" s="83"/>
    </row>
    <row r="1823" spans="10:10" x14ac:dyDescent="0.25">
      <c r="J1823" s="83"/>
    </row>
    <row r="1824" spans="10:10" x14ac:dyDescent="0.25">
      <c r="J1824" s="83"/>
    </row>
    <row r="1825" spans="10:10" x14ac:dyDescent="0.25">
      <c r="J1825" s="83"/>
    </row>
    <row r="1826" spans="10:10" x14ac:dyDescent="0.25">
      <c r="J1826" s="83"/>
    </row>
    <row r="1827" spans="10:10" x14ac:dyDescent="0.25">
      <c r="J1827" s="83"/>
    </row>
    <row r="1828" spans="10:10" x14ac:dyDescent="0.25">
      <c r="J1828" s="83"/>
    </row>
    <row r="1829" spans="10:10" x14ac:dyDescent="0.25">
      <c r="J1829" s="83"/>
    </row>
    <row r="1830" spans="10:10" x14ac:dyDescent="0.25">
      <c r="J1830" s="83"/>
    </row>
    <row r="1831" spans="10:10" x14ac:dyDescent="0.25">
      <c r="J1831" s="83"/>
    </row>
    <row r="1832" spans="10:10" x14ac:dyDescent="0.25">
      <c r="J1832" s="83"/>
    </row>
    <row r="1833" spans="10:10" x14ac:dyDescent="0.25">
      <c r="J1833" s="83"/>
    </row>
    <row r="1834" spans="10:10" x14ac:dyDescent="0.25">
      <c r="J1834" s="83"/>
    </row>
    <row r="1835" spans="10:10" x14ac:dyDescent="0.25">
      <c r="J1835" s="83"/>
    </row>
    <row r="1836" spans="10:10" x14ac:dyDescent="0.25">
      <c r="J1836" s="83"/>
    </row>
    <row r="1837" spans="10:10" x14ac:dyDescent="0.25">
      <c r="J1837" s="83"/>
    </row>
    <row r="1838" spans="10:10" x14ac:dyDescent="0.25">
      <c r="J1838" s="83"/>
    </row>
    <row r="1839" spans="10:10" x14ac:dyDescent="0.25">
      <c r="J1839" s="83"/>
    </row>
    <row r="1840" spans="10:10" x14ac:dyDescent="0.25">
      <c r="J1840" s="83"/>
    </row>
    <row r="1841" spans="10:10" x14ac:dyDescent="0.25">
      <c r="J1841" s="83"/>
    </row>
    <row r="1842" spans="10:10" x14ac:dyDescent="0.25">
      <c r="J1842" s="83"/>
    </row>
    <row r="1843" spans="10:10" x14ac:dyDescent="0.25">
      <c r="J1843" s="83"/>
    </row>
    <row r="1844" spans="10:10" x14ac:dyDescent="0.25">
      <c r="J1844" s="83"/>
    </row>
    <row r="1845" spans="10:10" x14ac:dyDescent="0.25">
      <c r="J1845" s="83"/>
    </row>
    <row r="1846" spans="10:10" x14ac:dyDescent="0.25">
      <c r="J1846" s="83"/>
    </row>
    <row r="1847" spans="10:10" x14ac:dyDescent="0.25">
      <c r="J1847" s="83"/>
    </row>
    <row r="1848" spans="10:10" x14ac:dyDescent="0.25">
      <c r="J1848" s="83"/>
    </row>
    <row r="1849" spans="10:10" x14ac:dyDescent="0.25">
      <c r="J1849" s="83"/>
    </row>
    <row r="1850" spans="10:10" x14ac:dyDescent="0.25">
      <c r="J1850" s="83"/>
    </row>
    <row r="1851" spans="10:10" x14ac:dyDescent="0.25">
      <c r="J1851" s="83"/>
    </row>
    <row r="1852" spans="10:10" x14ac:dyDescent="0.25">
      <c r="J1852" s="83"/>
    </row>
    <row r="1853" spans="10:10" x14ac:dyDescent="0.25">
      <c r="J1853" s="83"/>
    </row>
    <row r="1854" spans="10:10" x14ac:dyDescent="0.25">
      <c r="J1854" s="83"/>
    </row>
    <row r="1855" spans="10:10" x14ac:dyDescent="0.25">
      <c r="J1855" s="83"/>
    </row>
    <row r="1856" spans="10:10" x14ac:dyDescent="0.25">
      <c r="J1856" s="83"/>
    </row>
    <row r="1857" spans="10:10" x14ac:dyDescent="0.25">
      <c r="J1857" s="83"/>
    </row>
    <row r="1858" spans="10:10" x14ac:dyDescent="0.25">
      <c r="J1858" s="83"/>
    </row>
    <row r="1859" spans="10:10" x14ac:dyDescent="0.25">
      <c r="J1859" s="83"/>
    </row>
    <row r="1860" spans="10:10" x14ac:dyDescent="0.25">
      <c r="J1860" s="83"/>
    </row>
    <row r="1861" spans="10:10" x14ac:dyDescent="0.25">
      <c r="J1861" s="83"/>
    </row>
    <row r="1862" spans="10:10" x14ac:dyDescent="0.25">
      <c r="J1862" s="83"/>
    </row>
    <row r="1863" spans="10:10" x14ac:dyDescent="0.25">
      <c r="J1863" s="83"/>
    </row>
    <row r="1864" spans="10:10" x14ac:dyDescent="0.25">
      <c r="J1864" s="83"/>
    </row>
    <row r="1865" spans="10:10" x14ac:dyDescent="0.25">
      <c r="J1865" s="83"/>
    </row>
    <row r="1866" spans="10:10" x14ac:dyDescent="0.25">
      <c r="J1866" s="83"/>
    </row>
    <row r="1867" spans="10:10" x14ac:dyDescent="0.25">
      <c r="J1867" s="83"/>
    </row>
    <row r="1868" spans="10:10" x14ac:dyDescent="0.25">
      <c r="J1868" s="83"/>
    </row>
    <row r="1869" spans="10:10" x14ac:dyDescent="0.25">
      <c r="J1869" s="83"/>
    </row>
    <row r="1870" spans="10:10" x14ac:dyDescent="0.25">
      <c r="J1870" s="83"/>
    </row>
    <row r="1871" spans="10:10" x14ac:dyDescent="0.25">
      <c r="J1871" s="83"/>
    </row>
    <row r="1872" spans="10:10" x14ac:dyDescent="0.25">
      <c r="J1872" s="83"/>
    </row>
    <row r="1873" spans="10:10" x14ac:dyDescent="0.25">
      <c r="J1873" s="83"/>
    </row>
    <row r="1874" spans="10:10" x14ac:dyDescent="0.25">
      <c r="J1874" s="83"/>
    </row>
    <row r="1875" spans="10:10" x14ac:dyDescent="0.25">
      <c r="J1875" s="83"/>
    </row>
    <row r="1876" spans="10:10" x14ac:dyDescent="0.25">
      <c r="J1876" s="83"/>
    </row>
    <row r="1877" spans="10:10" x14ac:dyDescent="0.25">
      <c r="J1877" s="83"/>
    </row>
    <row r="1878" spans="10:10" x14ac:dyDescent="0.25">
      <c r="J1878" s="83"/>
    </row>
    <row r="1879" spans="10:10" x14ac:dyDescent="0.25">
      <c r="J1879" s="83"/>
    </row>
    <row r="1880" spans="10:10" x14ac:dyDescent="0.25">
      <c r="J1880" s="83"/>
    </row>
    <row r="1881" spans="10:10" x14ac:dyDescent="0.25">
      <c r="J1881" s="83"/>
    </row>
    <row r="1882" spans="10:10" x14ac:dyDescent="0.25">
      <c r="J1882" s="83"/>
    </row>
    <row r="1883" spans="10:10" x14ac:dyDescent="0.25">
      <c r="J1883" s="83"/>
    </row>
    <row r="1884" spans="10:10" x14ac:dyDescent="0.25">
      <c r="J1884" s="83"/>
    </row>
    <row r="1885" spans="10:10" x14ac:dyDescent="0.25">
      <c r="J1885" s="83"/>
    </row>
    <row r="1886" spans="10:10" x14ac:dyDescent="0.25">
      <c r="J1886" s="83"/>
    </row>
    <row r="1887" spans="10:10" x14ac:dyDescent="0.25">
      <c r="J1887" s="83"/>
    </row>
    <row r="1888" spans="10:10" x14ac:dyDescent="0.25">
      <c r="J1888" s="83"/>
    </row>
    <row r="1889" spans="10:10" x14ac:dyDescent="0.25">
      <c r="J1889" s="83"/>
    </row>
    <row r="1890" spans="10:10" x14ac:dyDescent="0.25">
      <c r="J1890" s="83"/>
    </row>
    <row r="1891" spans="10:10" x14ac:dyDescent="0.25">
      <c r="J1891" s="83"/>
    </row>
    <row r="1892" spans="10:10" x14ac:dyDescent="0.25">
      <c r="J1892" s="83"/>
    </row>
    <row r="1893" spans="10:10" x14ac:dyDescent="0.25">
      <c r="J1893" s="83"/>
    </row>
    <row r="1894" spans="10:10" x14ac:dyDescent="0.25">
      <c r="J1894" s="83"/>
    </row>
    <row r="1895" spans="10:10" x14ac:dyDescent="0.25">
      <c r="J1895" s="83"/>
    </row>
    <row r="1896" spans="10:10" x14ac:dyDescent="0.25">
      <c r="J1896" s="83"/>
    </row>
    <row r="1897" spans="10:10" x14ac:dyDescent="0.25">
      <c r="J1897" s="83"/>
    </row>
    <row r="1898" spans="10:10" x14ac:dyDescent="0.25">
      <c r="J1898" s="83"/>
    </row>
    <row r="1899" spans="10:10" x14ac:dyDescent="0.25">
      <c r="J1899" s="83"/>
    </row>
    <row r="1900" spans="10:10" x14ac:dyDescent="0.25">
      <c r="J1900" s="83"/>
    </row>
    <row r="1901" spans="10:10" x14ac:dyDescent="0.25">
      <c r="J1901" s="83"/>
    </row>
    <row r="1902" spans="10:10" x14ac:dyDescent="0.25">
      <c r="J1902" s="83"/>
    </row>
    <row r="1903" spans="10:10" x14ac:dyDescent="0.25">
      <c r="J1903" s="83"/>
    </row>
    <row r="1904" spans="10:10" x14ac:dyDescent="0.25">
      <c r="J1904" s="83"/>
    </row>
    <row r="1905" spans="10:10" x14ac:dyDescent="0.25">
      <c r="J1905" s="83"/>
    </row>
    <row r="1906" spans="10:10" x14ac:dyDescent="0.25">
      <c r="J1906" s="83"/>
    </row>
    <row r="1907" spans="10:10" x14ac:dyDescent="0.25">
      <c r="J1907" s="83"/>
    </row>
    <row r="1908" spans="10:10" x14ac:dyDescent="0.25">
      <c r="J1908" s="83"/>
    </row>
    <row r="1909" spans="10:10" x14ac:dyDescent="0.25">
      <c r="J1909" s="83"/>
    </row>
    <row r="1910" spans="10:10" x14ac:dyDescent="0.25">
      <c r="J1910" s="83"/>
    </row>
    <row r="1911" spans="10:10" x14ac:dyDescent="0.25">
      <c r="J1911" s="83"/>
    </row>
    <row r="1912" spans="10:10" x14ac:dyDescent="0.25">
      <c r="J1912" s="83"/>
    </row>
    <row r="1913" spans="10:10" x14ac:dyDescent="0.25">
      <c r="J1913" s="83"/>
    </row>
    <row r="1914" spans="10:10" x14ac:dyDescent="0.25">
      <c r="J1914" s="83"/>
    </row>
    <row r="1915" spans="10:10" x14ac:dyDescent="0.25">
      <c r="J1915" s="83"/>
    </row>
    <row r="1916" spans="10:10" x14ac:dyDescent="0.25">
      <c r="J1916" s="83"/>
    </row>
    <row r="1917" spans="10:10" x14ac:dyDescent="0.25">
      <c r="J1917" s="83"/>
    </row>
    <row r="1918" spans="10:10" x14ac:dyDescent="0.25">
      <c r="J1918" s="83"/>
    </row>
    <row r="1919" spans="10:10" x14ac:dyDescent="0.25">
      <c r="J1919" s="83"/>
    </row>
    <row r="1920" spans="10:10" x14ac:dyDescent="0.25">
      <c r="J1920" s="83"/>
    </row>
    <row r="1921" spans="10:10" x14ac:dyDescent="0.25">
      <c r="J1921" s="83"/>
    </row>
    <row r="1922" spans="10:10" x14ac:dyDescent="0.25">
      <c r="J1922" s="83"/>
    </row>
    <row r="1923" spans="10:10" x14ac:dyDescent="0.25">
      <c r="J1923" s="83"/>
    </row>
    <row r="1924" spans="10:10" x14ac:dyDescent="0.25">
      <c r="J1924" s="83"/>
    </row>
    <row r="1925" spans="10:10" x14ac:dyDescent="0.25">
      <c r="J1925" s="83"/>
    </row>
    <row r="1926" spans="10:10" x14ac:dyDescent="0.25">
      <c r="J1926" s="83"/>
    </row>
    <row r="1927" spans="10:10" x14ac:dyDescent="0.25">
      <c r="J1927" s="83"/>
    </row>
    <row r="1928" spans="10:10" x14ac:dyDescent="0.25">
      <c r="J1928" s="83"/>
    </row>
    <row r="1929" spans="10:10" x14ac:dyDescent="0.25">
      <c r="J1929" s="83"/>
    </row>
    <row r="1930" spans="10:10" x14ac:dyDescent="0.25">
      <c r="J1930" s="83"/>
    </row>
    <row r="1931" spans="10:10" x14ac:dyDescent="0.25">
      <c r="J1931" s="83"/>
    </row>
    <row r="1932" spans="10:10" x14ac:dyDescent="0.25">
      <c r="J1932" s="83"/>
    </row>
    <row r="1933" spans="10:10" x14ac:dyDescent="0.25">
      <c r="J1933" s="83"/>
    </row>
    <row r="1934" spans="10:10" x14ac:dyDescent="0.25">
      <c r="J1934" s="83"/>
    </row>
    <row r="1935" spans="10:10" x14ac:dyDescent="0.25">
      <c r="J1935" s="83"/>
    </row>
    <row r="1936" spans="10:10" x14ac:dyDescent="0.25">
      <c r="J1936" s="83"/>
    </row>
    <row r="1937" spans="10:10" x14ac:dyDescent="0.25">
      <c r="J1937" s="83"/>
    </row>
    <row r="1938" spans="10:10" x14ac:dyDescent="0.25">
      <c r="J1938" s="83"/>
    </row>
    <row r="1939" spans="10:10" x14ac:dyDescent="0.25">
      <c r="J1939" s="83"/>
    </row>
    <row r="1940" spans="10:10" x14ac:dyDescent="0.25">
      <c r="J1940" s="83"/>
    </row>
    <row r="1941" spans="10:10" x14ac:dyDescent="0.25">
      <c r="J1941" s="83"/>
    </row>
    <row r="1942" spans="10:10" x14ac:dyDescent="0.25">
      <c r="J1942" s="83"/>
    </row>
    <row r="1943" spans="10:10" x14ac:dyDescent="0.25">
      <c r="J1943" s="83"/>
    </row>
    <row r="1944" spans="10:10" x14ac:dyDescent="0.25">
      <c r="J1944" s="83"/>
    </row>
    <row r="1945" spans="10:10" x14ac:dyDescent="0.25">
      <c r="J1945" s="83"/>
    </row>
    <row r="1946" spans="10:10" x14ac:dyDescent="0.25">
      <c r="J1946" s="83"/>
    </row>
    <row r="1947" spans="10:10" x14ac:dyDescent="0.25">
      <c r="J1947" s="83"/>
    </row>
    <row r="1948" spans="10:10" x14ac:dyDescent="0.25">
      <c r="J1948" s="83"/>
    </row>
    <row r="1949" spans="10:10" x14ac:dyDescent="0.25">
      <c r="J1949" s="83"/>
    </row>
    <row r="1950" spans="10:10" x14ac:dyDescent="0.25">
      <c r="J1950" s="83"/>
    </row>
    <row r="1951" spans="10:10" x14ac:dyDescent="0.25">
      <c r="J1951" s="83"/>
    </row>
    <row r="1952" spans="10:10" x14ac:dyDescent="0.25">
      <c r="J1952" s="83"/>
    </row>
    <row r="1953" spans="10:10" x14ac:dyDescent="0.25">
      <c r="J1953" s="83"/>
    </row>
    <row r="1954" spans="10:10" x14ac:dyDescent="0.25">
      <c r="J1954" s="83"/>
    </row>
    <row r="1955" spans="10:10" x14ac:dyDescent="0.25">
      <c r="J1955" s="83"/>
    </row>
    <row r="1956" spans="10:10" x14ac:dyDescent="0.25">
      <c r="J1956" s="83"/>
    </row>
    <row r="1957" spans="10:10" x14ac:dyDescent="0.25">
      <c r="J1957" s="83"/>
    </row>
    <row r="1958" spans="10:10" x14ac:dyDescent="0.25">
      <c r="J1958" s="83"/>
    </row>
    <row r="1959" spans="10:10" x14ac:dyDescent="0.25">
      <c r="J1959" s="83"/>
    </row>
    <row r="1960" spans="10:10" x14ac:dyDescent="0.25">
      <c r="J1960" s="83"/>
    </row>
    <row r="1961" spans="10:10" x14ac:dyDescent="0.25">
      <c r="J1961" s="83"/>
    </row>
    <row r="1962" spans="10:10" x14ac:dyDescent="0.25">
      <c r="J1962" s="83"/>
    </row>
    <row r="1963" spans="10:10" x14ac:dyDescent="0.25">
      <c r="J1963" s="83"/>
    </row>
    <row r="1964" spans="10:10" x14ac:dyDescent="0.25">
      <c r="J1964" s="83"/>
    </row>
    <row r="1965" spans="10:10" x14ac:dyDescent="0.25">
      <c r="J1965" s="83"/>
    </row>
    <row r="1966" spans="10:10" x14ac:dyDescent="0.25">
      <c r="J1966" s="83"/>
    </row>
    <row r="1967" spans="10:10" x14ac:dyDescent="0.25">
      <c r="J1967" s="83"/>
    </row>
    <row r="1968" spans="10:10" x14ac:dyDescent="0.25">
      <c r="J1968" s="83"/>
    </row>
    <row r="1969" spans="10:10" x14ac:dyDescent="0.25">
      <c r="J1969" s="83"/>
    </row>
    <row r="1970" spans="10:10" x14ac:dyDescent="0.25">
      <c r="J1970" s="83"/>
    </row>
    <row r="1971" spans="10:10" x14ac:dyDescent="0.25">
      <c r="J1971" s="83"/>
    </row>
    <row r="1972" spans="10:10" x14ac:dyDescent="0.25">
      <c r="J1972" s="83"/>
    </row>
    <row r="1973" spans="10:10" x14ac:dyDescent="0.25">
      <c r="J1973" s="83"/>
    </row>
    <row r="1974" spans="10:10" x14ac:dyDescent="0.25">
      <c r="J1974" s="83"/>
    </row>
    <row r="1975" spans="10:10" x14ac:dyDescent="0.25">
      <c r="J1975" s="83"/>
    </row>
    <row r="1976" spans="10:10" x14ac:dyDescent="0.25">
      <c r="J1976" s="83"/>
    </row>
    <row r="1977" spans="10:10" x14ac:dyDescent="0.25">
      <c r="J1977" s="83"/>
    </row>
    <row r="1978" spans="10:10" x14ac:dyDescent="0.25">
      <c r="J1978" s="83"/>
    </row>
    <row r="1979" spans="10:10" x14ac:dyDescent="0.25">
      <c r="J1979" s="83"/>
    </row>
    <row r="1980" spans="10:10" x14ac:dyDescent="0.25">
      <c r="J1980" s="83"/>
    </row>
    <row r="1981" spans="10:10" x14ac:dyDescent="0.25">
      <c r="J1981" s="83"/>
    </row>
    <row r="1982" spans="10:10" x14ac:dyDescent="0.25">
      <c r="J1982" s="83"/>
    </row>
    <row r="1983" spans="10:10" x14ac:dyDescent="0.25">
      <c r="J1983" s="83"/>
    </row>
    <row r="1984" spans="10:10" x14ac:dyDescent="0.25">
      <c r="J1984" s="83"/>
    </row>
    <row r="1985" spans="10:10" x14ac:dyDescent="0.25">
      <c r="J1985" s="83"/>
    </row>
    <row r="1986" spans="10:10" x14ac:dyDescent="0.25">
      <c r="J1986" s="83"/>
    </row>
    <row r="1987" spans="10:10" x14ac:dyDescent="0.25">
      <c r="J1987" s="83"/>
    </row>
    <row r="1988" spans="10:10" x14ac:dyDescent="0.25">
      <c r="J1988" s="83"/>
    </row>
    <row r="1989" spans="10:10" x14ac:dyDescent="0.25">
      <c r="J1989" s="83"/>
    </row>
    <row r="1990" spans="10:10" x14ac:dyDescent="0.25">
      <c r="J1990" s="83"/>
    </row>
    <row r="1991" spans="10:10" x14ac:dyDescent="0.25">
      <c r="J1991" s="83"/>
    </row>
    <row r="1992" spans="10:10" x14ac:dyDescent="0.25">
      <c r="J1992" s="83"/>
    </row>
    <row r="1993" spans="10:10" x14ac:dyDescent="0.25">
      <c r="J1993" s="83"/>
    </row>
    <row r="1994" spans="10:10" x14ac:dyDescent="0.25">
      <c r="J1994" s="83"/>
    </row>
    <row r="1995" spans="10:10" x14ac:dyDescent="0.25">
      <c r="J1995" s="83"/>
    </row>
    <row r="1996" spans="10:10" x14ac:dyDescent="0.25">
      <c r="J1996" s="83"/>
    </row>
    <row r="1997" spans="10:10" x14ac:dyDescent="0.25">
      <c r="J1997" s="83"/>
    </row>
    <row r="1998" spans="10:10" x14ac:dyDescent="0.25">
      <c r="J1998" s="83"/>
    </row>
    <row r="1999" spans="10:10" x14ac:dyDescent="0.25">
      <c r="J1999" s="83"/>
    </row>
    <row r="2000" spans="10:10" x14ac:dyDescent="0.25">
      <c r="J2000" s="83"/>
    </row>
    <row r="2001" spans="10:10" x14ac:dyDescent="0.25">
      <c r="J2001" s="83"/>
    </row>
    <row r="2002" spans="10:10" x14ac:dyDescent="0.25">
      <c r="J2002" s="83"/>
    </row>
    <row r="2003" spans="10:10" x14ac:dyDescent="0.25">
      <c r="J2003" s="83"/>
    </row>
    <row r="2004" spans="10:10" x14ac:dyDescent="0.25">
      <c r="J2004" s="83"/>
    </row>
    <row r="2005" spans="10:10" x14ac:dyDescent="0.25">
      <c r="J2005" s="83"/>
    </row>
    <row r="2006" spans="10:10" x14ac:dyDescent="0.25">
      <c r="J2006" s="83"/>
    </row>
    <row r="2007" spans="10:10" x14ac:dyDescent="0.25">
      <c r="J2007" s="83"/>
    </row>
    <row r="2008" spans="10:10" x14ac:dyDescent="0.25">
      <c r="J2008" s="83"/>
    </row>
    <row r="2009" spans="10:10" x14ac:dyDescent="0.25">
      <c r="J2009" s="83"/>
    </row>
    <row r="2010" spans="10:10" x14ac:dyDescent="0.25">
      <c r="J2010" s="83"/>
    </row>
    <row r="2011" spans="10:10" x14ac:dyDescent="0.25">
      <c r="J2011" s="83"/>
    </row>
    <row r="2012" spans="10:10" x14ac:dyDescent="0.25">
      <c r="J2012" s="83"/>
    </row>
    <row r="2013" spans="10:10" x14ac:dyDescent="0.25">
      <c r="J2013" s="83"/>
    </row>
    <row r="2014" spans="10:10" x14ac:dyDescent="0.25">
      <c r="J2014" s="83"/>
    </row>
    <row r="2015" spans="10:10" x14ac:dyDescent="0.25">
      <c r="J2015" s="83"/>
    </row>
    <row r="2016" spans="10:10" x14ac:dyDescent="0.25">
      <c r="J2016" s="83"/>
    </row>
    <row r="2017" spans="10:10" x14ac:dyDescent="0.25">
      <c r="J2017" s="83"/>
    </row>
    <row r="2018" spans="10:10" x14ac:dyDescent="0.25">
      <c r="J2018" s="83"/>
    </row>
    <row r="2019" spans="10:10" x14ac:dyDescent="0.25">
      <c r="J2019" s="83"/>
    </row>
    <row r="2020" spans="10:10" x14ac:dyDescent="0.25">
      <c r="J2020" s="83"/>
    </row>
    <row r="2021" spans="10:10" x14ac:dyDescent="0.25">
      <c r="J2021" s="83"/>
    </row>
    <row r="2022" spans="10:10" x14ac:dyDescent="0.25">
      <c r="J2022" s="83"/>
    </row>
    <row r="2023" spans="10:10" x14ac:dyDescent="0.25">
      <c r="J2023" s="83"/>
    </row>
    <row r="2024" spans="10:10" x14ac:dyDescent="0.25">
      <c r="J2024" s="83"/>
    </row>
    <row r="2025" spans="10:10" x14ac:dyDescent="0.25">
      <c r="J2025" s="83"/>
    </row>
    <row r="2026" spans="10:10" x14ac:dyDescent="0.25">
      <c r="J2026" s="83"/>
    </row>
    <row r="2027" spans="10:10" x14ac:dyDescent="0.25">
      <c r="J2027" s="83"/>
    </row>
    <row r="2028" spans="10:10" x14ac:dyDescent="0.25">
      <c r="J2028" s="83"/>
    </row>
    <row r="2029" spans="10:10" x14ac:dyDescent="0.25">
      <c r="J2029" s="83"/>
    </row>
    <row r="2030" spans="10:10" x14ac:dyDescent="0.25">
      <c r="J2030" s="83"/>
    </row>
    <row r="2031" spans="10:10" x14ac:dyDescent="0.25">
      <c r="J2031" s="83"/>
    </row>
    <row r="2032" spans="10:10" x14ac:dyDescent="0.25">
      <c r="J2032" s="83"/>
    </row>
    <row r="2033" spans="10:10" x14ac:dyDescent="0.25">
      <c r="J2033" s="83"/>
    </row>
    <row r="2034" spans="10:10" x14ac:dyDescent="0.25">
      <c r="J2034" s="83"/>
    </row>
    <row r="2035" spans="10:10" x14ac:dyDescent="0.25">
      <c r="J2035" s="83"/>
    </row>
    <row r="2036" spans="10:10" x14ac:dyDescent="0.25">
      <c r="J2036" s="83"/>
    </row>
    <row r="2037" spans="10:10" x14ac:dyDescent="0.25">
      <c r="J2037" s="83"/>
    </row>
    <row r="2038" spans="10:10" x14ac:dyDescent="0.25">
      <c r="J2038" s="83"/>
    </row>
    <row r="2039" spans="10:10" x14ac:dyDescent="0.25">
      <c r="J2039" s="83"/>
    </row>
    <row r="2040" spans="10:10" x14ac:dyDescent="0.25">
      <c r="J2040" s="83"/>
    </row>
    <row r="2041" spans="10:10" x14ac:dyDescent="0.25">
      <c r="J2041" s="83"/>
    </row>
    <row r="2042" spans="10:10" x14ac:dyDescent="0.25">
      <c r="J2042" s="83"/>
    </row>
    <row r="2043" spans="10:10" x14ac:dyDescent="0.25">
      <c r="J2043" s="83"/>
    </row>
    <row r="2044" spans="10:10" x14ac:dyDescent="0.25">
      <c r="J2044" s="83"/>
    </row>
    <row r="2045" spans="10:10" x14ac:dyDescent="0.25">
      <c r="J2045" s="83"/>
    </row>
    <row r="2046" spans="10:10" x14ac:dyDescent="0.25">
      <c r="J2046" s="83"/>
    </row>
    <row r="2047" spans="10:10" x14ac:dyDescent="0.25">
      <c r="J2047" s="83"/>
    </row>
    <row r="2048" spans="10:10" x14ac:dyDescent="0.25">
      <c r="J2048" s="83"/>
    </row>
    <row r="2049" spans="10:10" x14ac:dyDescent="0.25">
      <c r="J2049" s="83"/>
    </row>
    <row r="2050" spans="10:10" x14ac:dyDescent="0.25">
      <c r="J2050" s="83"/>
    </row>
    <row r="2051" spans="10:10" x14ac:dyDescent="0.25">
      <c r="J2051" s="83"/>
    </row>
    <row r="2052" spans="10:10" x14ac:dyDescent="0.25">
      <c r="J2052" s="83"/>
    </row>
    <row r="2053" spans="10:10" x14ac:dyDescent="0.25">
      <c r="J2053" s="83"/>
    </row>
    <row r="2054" spans="10:10" x14ac:dyDescent="0.25">
      <c r="J2054" s="83"/>
    </row>
    <row r="2055" spans="10:10" x14ac:dyDescent="0.25">
      <c r="J2055" s="83"/>
    </row>
    <row r="2056" spans="10:10" x14ac:dyDescent="0.25">
      <c r="J2056" s="83"/>
    </row>
    <row r="2057" spans="10:10" x14ac:dyDescent="0.25">
      <c r="J2057" s="83"/>
    </row>
    <row r="2058" spans="10:10" x14ac:dyDescent="0.25">
      <c r="J2058" s="83"/>
    </row>
    <row r="2059" spans="10:10" x14ac:dyDescent="0.25">
      <c r="J2059" s="83"/>
    </row>
    <row r="2060" spans="10:10" x14ac:dyDescent="0.25">
      <c r="J2060" s="83"/>
    </row>
    <row r="2061" spans="10:10" x14ac:dyDescent="0.25">
      <c r="J2061" s="83"/>
    </row>
    <row r="2062" spans="10:10" x14ac:dyDescent="0.25">
      <c r="J2062" s="83"/>
    </row>
    <row r="2063" spans="10:10" x14ac:dyDescent="0.25">
      <c r="J2063" s="83"/>
    </row>
    <row r="2064" spans="10:10" x14ac:dyDescent="0.25">
      <c r="J2064" s="83"/>
    </row>
    <row r="2065" spans="10:10" x14ac:dyDescent="0.25">
      <c r="J2065" s="83"/>
    </row>
    <row r="2066" spans="10:10" x14ac:dyDescent="0.25">
      <c r="J2066" s="83"/>
    </row>
    <row r="2067" spans="10:10" x14ac:dyDescent="0.25">
      <c r="J2067" s="83"/>
    </row>
    <row r="2068" spans="10:10" x14ac:dyDescent="0.25">
      <c r="J2068" s="83"/>
    </row>
    <row r="2069" spans="10:10" x14ac:dyDescent="0.25">
      <c r="J2069" s="83"/>
    </row>
    <row r="2070" spans="10:10" x14ac:dyDescent="0.25">
      <c r="J2070" s="83"/>
    </row>
    <row r="2071" spans="10:10" x14ac:dyDescent="0.25">
      <c r="J2071" s="83"/>
    </row>
    <row r="2072" spans="10:10" x14ac:dyDescent="0.25">
      <c r="J2072" s="83"/>
    </row>
    <row r="2073" spans="10:10" x14ac:dyDescent="0.25">
      <c r="J2073" s="83"/>
    </row>
    <row r="2074" spans="10:10" x14ac:dyDescent="0.25">
      <c r="J2074" s="83"/>
    </row>
    <row r="2075" spans="10:10" x14ac:dyDescent="0.25">
      <c r="J2075" s="83"/>
    </row>
    <row r="2076" spans="10:10" x14ac:dyDescent="0.25">
      <c r="J2076" s="83"/>
    </row>
    <row r="2077" spans="10:10" x14ac:dyDescent="0.25">
      <c r="J2077" s="83"/>
    </row>
    <row r="2078" spans="10:10" x14ac:dyDescent="0.25">
      <c r="J2078" s="83"/>
    </row>
    <row r="2079" spans="10:10" x14ac:dyDescent="0.25">
      <c r="J2079" s="83"/>
    </row>
    <row r="2080" spans="10:10" x14ac:dyDescent="0.25">
      <c r="J2080" s="83"/>
    </row>
    <row r="2081" spans="10:10" x14ac:dyDescent="0.25">
      <c r="J2081" s="83"/>
    </row>
    <row r="2082" spans="10:10" x14ac:dyDescent="0.25">
      <c r="J2082" s="83"/>
    </row>
    <row r="2083" spans="10:10" x14ac:dyDescent="0.25">
      <c r="J2083" s="83"/>
    </row>
    <row r="2084" spans="10:10" x14ac:dyDescent="0.25">
      <c r="J2084" s="83"/>
    </row>
    <row r="2085" spans="10:10" x14ac:dyDescent="0.25">
      <c r="J2085" s="83"/>
    </row>
    <row r="2086" spans="10:10" x14ac:dyDescent="0.25">
      <c r="J2086" s="83"/>
    </row>
    <row r="2087" spans="10:10" x14ac:dyDescent="0.25">
      <c r="J2087" s="83"/>
    </row>
    <row r="2088" spans="10:10" x14ac:dyDescent="0.25">
      <c r="J2088" s="83"/>
    </row>
    <row r="2089" spans="10:10" x14ac:dyDescent="0.25">
      <c r="J2089" s="83"/>
    </row>
    <row r="2090" spans="10:10" x14ac:dyDescent="0.25">
      <c r="J2090" s="83"/>
    </row>
    <row r="2091" spans="10:10" x14ac:dyDescent="0.25">
      <c r="J2091" s="83"/>
    </row>
    <row r="2092" spans="10:10" x14ac:dyDescent="0.25">
      <c r="J2092" s="83"/>
    </row>
    <row r="2093" spans="10:10" x14ac:dyDescent="0.25">
      <c r="J2093" s="83"/>
    </row>
    <row r="2094" spans="10:10" x14ac:dyDescent="0.25">
      <c r="J2094" s="83"/>
    </row>
    <row r="2095" spans="10:10" x14ac:dyDescent="0.25">
      <c r="J2095" s="83"/>
    </row>
    <row r="2096" spans="10:10" x14ac:dyDescent="0.25">
      <c r="J2096" s="83"/>
    </row>
    <row r="2097" spans="10:10" x14ac:dyDescent="0.25">
      <c r="J2097" s="83"/>
    </row>
    <row r="2098" spans="10:10" x14ac:dyDescent="0.25">
      <c r="J2098" s="83"/>
    </row>
    <row r="2099" spans="10:10" x14ac:dyDescent="0.25">
      <c r="J2099" s="83"/>
    </row>
    <row r="2100" spans="10:10" x14ac:dyDescent="0.25">
      <c r="J2100" s="83"/>
    </row>
    <row r="2101" spans="10:10" x14ac:dyDescent="0.25">
      <c r="J2101" s="83"/>
    </row>
    <row r="2102" spans="10:10" x14ac:dyDescent="0.25">
      <c r="J2102" s="83"/>
    </row>
    <row r="2103" spans="10:10" x14ac:dyDescent="0.25">
      <c r="J2103" s="83"/>
    </row>
    <row r="2104" spans="10:10" x14ac:dyDescent="0.25">
      <c r="J2104" s="83"/>
    </row>
    <row r="2105" spans="10:10" x14ac:dyDescent="0.25">
      <c r="J2105" s="83"/>
    </row>
    <row r="2106" spans="10:10" x14ac:dyDescent="0.25">
      <c r="J2106" s="83"/>
    </row>
    <row r="2107" spans="10:10" x14ac:dyDescent="0.25">
      <c r="J2107" s="83"/>
    </row>
    <row r="2108" spans="10:10" x14ac:dyDescent="0.25">
      <c r="J2108" s="83"/>
    </row>
    <row r="2109" spans="10:10" x14ac:dyDescent="0.25">
      <c r="J2109" s="83"/>
    </row>
    <row r="2110" spans="10:10" x14ac:dyDescent="0.25">
      <c r="J2110" s="83"/>
    </row>
    <row r="2111" spans="10:10" x14ac:dyDescent="0.25">
      <c r="J2111" s="83"/>
    </row>
    <row r="2112" spans="10:10" x14ac:dyDescent="0.25">
      <c r="J2112" s="83"/>
    </row>
    <row r="2113" spans="10:10" x14ac:dyDescent="0.25">
      <c r="J2113" s="83"/>
    </row>
    <row r="2114" spans="10:10" x14ac:dyDescent="0.25">
      <c r="J2114" s="83"/>
    </row>
    <row r="2115" spans="10:10" x14ac:dyDescent="0.25">
      <c r="J2115" s="83"/>
    </row>
    <row r="2116" spans="10:10" x14ac:dyDescent="0.25">
      <c r="J2116" s="83"/>
    </row>
    <row r="2117" spans="10:10" x14ac:dyDescent="0.25">
      <c r="J2117" s="83"/>
    </row>
    <row r="2118" spans="10:10" x14ac:dyDescent="0.25">
      <c r="J2118" s="83"/>
    </row>
    <row r="2119" spans="10:10" x14ac:dyDescent="0.25">
      <c r="J2119" s="83"/>
    </row>
    <row r="2120" spans="10:10" x14ac:dyDescent="0.25">
      <c r="J2120" s="83"/>
    </row>
    <row r="2121" spans="10:10" x14ac:dyDescent="0.25">
      <c r="J2121" s="83"/>
    </row>
    <row r="2122" spans="10:10" x14ac:dyDescent="0.25">
      <c r="J2122" s="83"/>
    </row>
    <row r="2123" spans="10:10" x14ac:dyDescent="0.25">
      <c r="J2123" s="83"/>
    </row>
    <row r="2124" spans="10:10" x14ac:dyDescent="0.25">
      <c r="J2124" s="83"/>
    </row>
    <row r="2125" spans="10:10" x14ac:dyDescent="0.25">
      <c r="J2125" s="83"/>
    </row>
    <row r="2126" spans="10:10" x14ac:dyDescent="0.25">
      <c r="J2126" s="83"/>
    </row>
    <row r="2127" spans="10:10" x14ac:dyDescent="0.25">
      <c r="J2127" s="83"/>
    </row>
    <row r="2128" spans="10:10" x14ac:dyDescent="0.25">
      <c r="J2128" s="83"/>
    </row>
    <row r="2129" spans="10:10" x14ac:dyDescent="0.25">
      <c r="J2129" s="83"/>
    </row>
    <row r="2130" spans="10:10" x14ac:dyDescent="0.25">
      <c r="J2130" s="83"/>
    </row>
    <row r="2131" spans="10:10" x14ac:dyDescent="0.25">
      <c r="J2131" s="83"/>
    </row>
    <row r="2132" spans="10:10" x14ac:dyDescent="0.25">
      <c r="J2132" s="83"/>
    </row>
    <row r="2133" spans="10:10" x14ac:dyDescent="0.25">
      <c r="J2133" s="83"/>
    </row>
    <row r="2134" spans="10:10" x14ac:dyDescent="0.25">
      <c r="J2134" s="83"/>
    </row>
    <row r="2135" spans="10:10" x14ac:dyDescent="0.25">
      <c r="J2135" s="83"/>
    </row>
    <row r="2136" spans="10:10" x14ac:dyDescent="0.25">
      <c r="J2136" s="83"/>
    </row>
    <row r="2137" spans="10:10" x14ac:dyDescent="0.25">
      <c r="J2137" s="83"/>
    </row>
    <row r="2138" spans="10:10" x14ac:dyDescent="0.25">
      <c r="J2138" s="83"/>
    </row>
    <row r="2139" spans="10:10" x14ac:dyDescent="0.25">
      <c r="J2139" s="83"/>
    </row>
    <row r="2140" spans="10:10" x14ac:dyDescent="0.25">
      <c r="J2140" s="83"/>
    </row>
    <row r="2141" spans="10:10" x14ac:dyDescent="0.25">
      <c r="J2141" s="83"/>
    </row>
    <row r="2142" spans="10:10" x14ac:dyDescent="0.25">
      <c r="J2142" s="83"/>
    </row>
    <row r="2143" spans="10:10" x14ac:dyDescent="0.25">
      <c r="J2143" s="83"/>
    </row>
    <row r="2144" spans="10:10" x14ac:dyDescent="0.25">
      <c r="J2144" s="83"/>
    </row>
    <row r="2145" spans="10:10" x14ac:dyDescent="0.25">
      <c r="J2145" s="83"/>
    </row>
    <row r="2146" spans="10:10" x14ac:dyDescent="0.25">
      <c r="J2146" s="83"/>
    </row>
    <row r="2147" spans="10:10" x14ac:dyDescent="0.25">
      <c r="J2147" s="83"/>
    </row>
    <row r="2148" spans="10:10" x14ac:dyDescent="0.25">
      <c r="J2148" s="83"/>
    </row>
    <row r="2149" spans="10:10" x14ac:dyDescent="0.25">
      <c r="J2149" s="83"/>
    </row>
    <row r="2150" spans="10:10" x14ac:dyDescent="0.25">
      <c r="J2150" s="83"/>
    </row>
    <row r="2151" spans="10:10" x14ac:dyDescent="0.25">
      <c r="J2151" s="83"/>
    </row>
    <row r="2152" spans="10:10" x14ac:dyDescent="0.25">
      <c r="J2152" s="83"/>
    </row>
    <row r="2153" spans="10:10" x14ac:dyDescent="0.25">
      <c r="J2153" s="83"/>
    </row>
    <row r="2154" spans="10:10" x14ac:dyDescent="0.25">
      <c r="J2154" s="83"/>
    </row>
    <row r="2155" spans="10:10" x14ac:dyDescent="0.25">
      <c r="J2155" s="83"/>
    </row>
    <row r="2156" spans="10:10" x14ac:dyDescent="0.25">
      <c r="J2156" s="83"/>
    </row>
    <row r="2157" spans="10:10" x14ac:dyDescent="0.25">
      <c r="J2157" s="83"/>
    </row>
    <row r="2158" spans="10:10" x14ac:dyDescent="0.25">
      <c r="J2158" s="83"/>
    </row>
    <row r="2159" spans="10:10" x14ac:dyDescent="0.25">
      <c r="J2159" s="83"/>
    </row>
    <row r="2160" spans="10:10" x14ac:dyDescent="0.25">
      <c r="J2160" s="83"/>
    </row>
    <row r="2161" spans="10:10" x14ac:dyDescent="0.25">
      <c r="J2161" s="83"/>
    </row>
    <row r="2162" spans="10:10" x14ac:dyDescent="0.25">
      <c r="J2162" s="83"/>
    </row>
    <row r="2163" spans="10:10" x14ac:dyDescent="0.25">
      <c r="J2163" s="83"/>
    </row>
    <row r="2164" spans="10:10" x14ac:dyDescent="0.25">
      <c r="J2164" s="83"/>
    </row>
    <row r="2165" spans="10:10" x14ac:dyDescent="0.25">
      <c r="J2165" s="83"/>
    </row>
    <row r="2166" spans="10:10" x14ac:dyDescent="0.25">
      <c r="J2166" s="83"/>
    </row>
    <row r="2167" spans="10:10" x14ac:dyDescent="0.25">
      <c r="J2167" s="83"/>
    </row>
    <row r="2168" spans="10:10" x14ac:dyDescent="0.25">
      <c r="J2168" s="83"/>
    </row>
    <row r="2169" spans="10:10" x14ac:dyDescent="0.25">
      <c r="J2169" s="83"/>
    </row>
    <row r="2170" spans="10:10" x14ac:dyDescent="0.25">
      <c r="J2170" s="83"/>
    </row>
    <row r="2171" spans="10:10" x14ac:dyDescent="0.25">
      <c r="J2171" s="83"/>
    </row>
    <row r="2172" spans="10:10" x14ac:dyDescent="0.25">
      <c r="J2172" s="83"/>
    </row>
    <row r="2173" spans="10:10" x14ac:dyDescent="0.25">
      <c r="J2173" s="83"/>
    </row>
    <row r="2174" spans="10:10" x14ac:dyDescent="0.25">
      <c r="J2174" s="83"/>
    </row>
    <row r="2175" spans="10:10" x14ac:dyDescent="0.25">
      <c r="J2175" s="83"/>
    </row>
    <row r="2176" spans="10:10" x14ac:dyDescent="0.25">
      <c r="J2176" s="83"/>
    </row>
    <row r="2177" spans="10:10" x14ac:dyDescent="0.25">
      <c r="J2177" s="83"/>
    </row>
    <row r="2178" spans="10:10" x14ac:dyDescent="0.25">
      <c r="J2178" s="83"/>
    </row>
    <row r="2179" spans="10:10" x14ac:dyDescent="0.25">
      <c r="J2179" s="83"/>
    </row>
    <row r="2180" spans="10:10" x14ac:dyDescent="0.25">
      <c r="J2180" s="83"/>
    </row>
    <row r="2181" spans="10:10" x14ac:dyDescent="0.25">
      <c r="J2181" s="83"/>
    </row>
    <row r="2182" spans="10:10" x14ac:dyDescent="0.25">
      <c r="J2182" s="83"/>
    </row>
    <row r="2183" spans="10:10" x14ac:dyDescent="0.25">
      <c r="J2183" s="83"/>
    </row>
    <row r="2184" spans="10:10" x14ac:dyDescent="0.25">
      <c r="J2184" s="83"/>
    </row>
    <row r="2185" spans="10:10" x14ac:dyDescent="0.25">
      <c r="J2185" s="83"/>
    </row>
    <row r="2186" spans="10:10" x14ac:dyDescent="0.25">
      <c r="J2186" s="83"/>
    </row>
    <row r="2187" spans="10:10" x14ac:dyDescent="0.25">
      <c r="J2187" s="83"/>
    </row>
    <row r="2188" spans="10:10" x14ac:dyDescent="0.25">
      <c r="J2188" s="83"/>
    </row>
    <row r="2189" spans="10:10" x14ac:dyDescent="0.25">
      <c r="J2189" s="83"/>
    </row>
    <row r="2190" spans="10:10" x14ac:dyDescent="0.25">
      <c r="J2190" s="83"/>
    </row>
    <row r="2191" spans="10:10" x14ac:dyDescent="0.25">
      <c r="J2191" s="83"/>
    </row>
    <row r="2192" spans="10:10" x14ac:dyDescent="0.25">
      <c r="J2192" s="83"/>
    </row>
    <row r="2193" spans="10:10" x14ac:dyDescent="0.25">
      <c r="J2193" s="83"/>
    </row>
    <row r="2194" spans="10:10" x14ac:dyDescent="0.25">
      <c r="J2194" s="83"/>
    </row>
    <row r="2195" spans="10:10" x14ac:dyDescent="0.25">
      <c r="J2195" s="83"/>
    </row>
    <row r="2196" spans="10:10" x14ac:dyDescent="0.25">
      <c r="J2196" s="83"/>
    </row>
    <row r="2197" spans="10:10" x14ac:dyDescent="0.25">
      <c r="J2197" s="83"/>
    </row>
    <row r="2198" spans="10:10" x14ac:dyDescent="0.25">
      <c r="J2198" s="83"/>
    </row>
    <row r="2199" spans="10:10" x14ac:dyDescent="0.25">
      <c r="J2199" s="83"/>
    </row>
    <row r="2200" spans="10:10" x14ac:dyDescent="0.25">
      <c r="J2200" s="83"/>
    </row>
    <row r="2201" spans="10:10" x14ac:dyDescent="0.25">
      <c r="J2201" s="83"/>
    </row>
    <row r="2202" spans="10:10" x14ac:dyDescent="0.25">
      <c r="J2202" s="83"/>
    </row>
    <row r="2203" spans="10:10" x14ac:dyDescent="0.25">
      <c r="J2203" s="83"/>
    </row>
    <row r="2204" spans="10:10" x14ac:dyDescent="0.25">
      <c r="J2204" s="83"/>
    </row>
    <row r="2205" spans="10:10" x14ac:dyDescent="0.25">
      <c r="J2205" s="83"/>
    </row>
    <row r="2206" spans="10:10" x14ac:dyDescent="0.25">
      <c r="J2206" s="83"/>
    </row>
    <row r="2207" spans="10:10" x14ac:dyDescent="0.25">
      <c r="J2207" s="83"/>
    </row>
    <row r="2208" spans="10:10" x14ac:dyDescent="0.25">
      <c r="J2208" s="83"/>
    </row>
    <row r="2209" spans="10:10" x14ac:dyDescent="0.25">
      <c r="J2209" s="83"/>
    </row>
    <row r="2210" spans="10:10" x14ac:dyDescent="0.25">
      <c r="J2210" s="83"/>
    </row>
    <row r="2211" spans="10:10" x14ac:dyDescent="0.25">
      <c r="J2211" s="83"/>
    </row>
    <row r="2212" spans="10:10" x14ac:dyDescent="0.25">
      <c r="J2212" s="83"/>
    </row>
    <row r="2213" spans="10:10" x14ac:dyDescent="0.25">
      <c r="J2213" s="83"/>
    </row>
    <row r="2214" spans="10:10" x14ac:dyDescent="0.25">
      <c r="J2214" s="83"/>
    </row>
    <row r="2215" spans="10:10" x14ac:dyDescent="0.25">
      <c r="J2215" s="83"/>
    </row>
    <row r="2216" spans="10:10" x14ac:dyDescent="0.25">
      <c r="J2216" s="83"/>
    </row>
    <row r="2217" spans="10:10" x14ac:dyDescent="0.25">
      <c r="J2217" s="83"/>
    </row>
    <row r="2218" spans="10:10" x14ac:dyDescent="0.25">
      <c r="J2218" s="83"/>
    </row>
    <row r="2219" spans="10:10" x14ac:dyDescent="0.25">
      <c r="J2219" s="83"/>
    </row>
    <row r="2220" spans="10:10" x14ac:dyDescent="0.25">
      <c r="J2220" s="83"/>
    </row>
    <row r="2221" spans="10:10" x14ac:dyDescent="0.25">
      <c r="J2221" s="83"/>
    </row>
    <row r="2222" spans="10:10" x14ac:dyDescent="0.25">
      <c r="J2222" s="83"/>
    </row>
    <row r="2223" spans="10:10" x14ac:dyDescent="0.25">
      <c r="J2223" s="83"/>
    </row>
    <row r="2224" spans="10:10" x14ac:dyDescent="0.25">
      <c r="J2224" s="83"/>
    </row>
    <row r="2225" spans="10:10" x14ac:dyDescent="0.25">
      <c r="J2225" s="83"/>
    </row>
    <row r="2226" spans="10:10" x14ac:dyDescent="0.25">
      <c r="J2226" s="83"/>
    </row>
    <row r="2227" spans="10:10" x14ac:dyDescent="0.25">
      <c r="J2227" s="83"/>
    </row>
    <row r="2228" spans="10:10" x14ac:dyDescent="0.25">
      <c r="J2228" s="83"/>
    </row>
    <row r="2229" spans="10:10" x14ac:dyDescent="0.25">
      <c r="J2229" s="83"/>
    </row>
    <row r="2230" spans="10:10" x14ac:dyDescent="0.25">
      <c r="J2230" s="83"/>
    </row>
    <row r="2231" spans="10:10" x14ac:dyDescent="0.25">
      <c r="J2231" s="83"/>
    </row>
    <row r="2232" spans="10:10" x14ac:dyDescent="0.25">
      <c r="J2232" s="83"/>
    </row>
    <row r="2233" spans="10:10" x14ac:dyDescent="0.25">
      <c r="J2233" s="83"/>
    </row>
    <row r="2234" spans="10:10" x14ac:dyDescent="0.25">
      <c r="J2234" s="83"/>
    </row>
    <row r="2235" spans="10:10" x14ac:dyDescent="0.25">
      <c r="J2235" s="83"/>
    </row>
    <row r="2236" spans="10:10" x14ac:dyDescent="0.25">
      <c r="J2236" s="83"/>
    </row>
    <row r="2237" spans="10:10" x14ac:dyDescent="0.25">
      <c r="J2237" s="83"/>
    </row>
    <row r="2238" spans="10:10" x14ac:dyDescent="0.25">
      <c r="J2238" s="83"/>
    </row>
    <row r="2239" spans="10:10" x14ac:dyDescent="0.25">
      <c r="J2239" s="83"/>
    </row>
    <row r="2240" spans="10:10" x14ac:dyDescent="0.25">
      <c r="J2240" s="83"/>
    </row>
    <row r="2241" spans="10:10" x14ac:dyDescent="0.25">
      <c r="J2241" s="83"/>
    </row>
    <row r="2242" spans="10:10" x14ac:dyDescent="0.25">
      <c r="J2242" s="83"/>
    </row>
    <row r="2243" spans="10:10" x14ac:dyDescent="0.25">
      <c r="J2243" s="83"/>
    </row>
    <row r="2244" spans="10:10" x14ac:dyDescent="0.25">
      <c r="J2244" s="83"/>
    </row>
    <row r="2245" spans="10:10" x14ac:dyDescent="0.25">
      <c r="J2245" s="83"/>
    </row>
    <row r="2246" spans="10:10" x14ac:dyDescent="0.25">
      <c r="J2246" s="83"/>
    </row>
    <row r="2247" spans="10:10" x14ac:dyDescent="0.25">
      <c r="J2247" s="83"/>
    </row>
    <row r="2248" spans="10:10" x14ac:dyDescent="0.25">
      <c r="J2248" s="83"/>
    </row>
    <row r="2249" spans="10:10" x14ac:dyDescent="0.25">
      <c r="J2249" s="83"/>
    </row>
    <row r="2250" spans="10:10" x14ac:dyDescent="0.25">
      <c r="J2250" s="83"/>
    </row>
    <row r="2251" spans="10:10" x14ac:dyDescent="0.25">
      <c r="J2251" s="83"/>
    </row>
    <row r="2252" spans="10:10" x14ac:dyDescent="0.25">
      <c r="J2252" s="83"/>
    </row>
    <row r="2253" spans="10:10" x14ac:dyDescent="0.25">
      <c r="J2253" s="83"/>
    </row>
    <row r="2254" spans="10:10" x14ac:dyDescent="0.25">
      <c r="J2254" s="83"/>
    </row>
    <row r="2255" spans="10:10" x14ac:dyDescent="0.25">
      <c r="J2255" s="83"/>
    </row>
    <row r="2256" spans="10:10" x14ac:dyDescent="0.25">
      <c r="J2256" s="83"/>
    </row>
    <row r="2257" spans="10:10" x14ac:dyDescent="0.25">
      <c r="J2257" s="83"/>
    </row>
    <row r="2258" spans="10:10" x14ac:dyDescent="0.25">
      <c r="J2258" s="83"/>
    </row>
    <row r="2259" spans="10:10" x14ac:dyDescent="0.25">
      <c r="J2259" s="83"/>
    </row>
    <row r="2260" spans="10:10" x14ac:dyDescent="0.25">
      <c r="J2260" s="83"/>
    </row>
    <row r="2261" spans="10:10" x14ac:dyDescent="0.25">
      <c r="J2261" s="83"/>
    </row>
    <row r="2262" spans="10:10" x14ac:dyDescent="0.25">
      <c r="J2262" s="83"/>
    </row>
    <row r="2263" spans="10:10" x14ac:dyDescent="0.25">
      <c r="J2263" s="83"/>
    </row>
    <row r="2264" spans="10:10" x14ac:dyDescent="0.25">
      <c r="J2264" s="83"/>
    </row>
    <row r="2265" spans="10:10" x14ac:dyDescent="0.25">
      <c r="J2265" s="83"/>
    </row>
    <row r="2266" spans="10:10" x14ac:dyDescent="0.25">
      <c r="J2266" s="83"/>
    </row>
    <row r="2267" spans="10:10" x14ac:dyDescent="0.25">
      <c r="J2267" s="83"/>
    </row>
    <row r="2268" spans="10:10" x14ac:dyDescent="0.25">
      <c r="J2268" s="83"/>
    </row>
    <row r="2269" spans="10:10" x14ac:dyDescent="0.25">
      <c r="J2269" s="83"/>
    </row>
    <row r="2270" spans="10:10" x14ac:dyDescent="0.25">
      <c r="J2270" s="83"/>
    </row>
    <row r="2271" spans="10:10" x14ac:dyDescent="0.25">
      <c r="J2271" s="83"/>
    </row>
    <row r="2272" spans="10:10" x14ac:dyDescent="0.25">
      <c r="J2272" s="83"/>
    </row>
    <row r="2273" spans="10:10" x14ac:dyDescent="0.25">
      <c r="J2273" s="83"/>
    </row>
    <row r="2274" spans="10:10" x14ac:dyDescent="0.25">
      <c r="J2274" s="83"/>
    </row>
    <row r="2275" spans="10:10" x14ac:dyDescent="0.25">
      <c r="J2275" s="83"/>
    </row>
    <row r="2276" spans="10:10" x14ac:dyDescent="0.25">
      <c r="J2276" s="83"/>
    </row>
    <row r="2277" spans="10:10" x14ac:dyDescent="0.25">
      <c r="J2277" s="83"/>
    </row>
    <row r="2278" spans="10:10" x14ac:dyDescent="0.25">
      <c r="J2278" s="83"/>
    </row>
    <row r="2279" spans="10:10" x14ac:dyDescent="0.25">
      <c r="J2279" s="83"/>
    </row>
    <row r="2280" spans="10:10" x14ac:dyDescent="0.25">
      <c r="J2280" s="83"/>
    </row>
    <row r="2281" spans="10:10" x14ac:dyDescent="0.25">
      <c r="J2281" s="83"/>
    </row>
    <row r="2282" spans="10:10" x14ac:dyDescent="0.25">
      <c r="J2282" s="83"/>
    </row>
    <row r="2283" spans="10:10" x14ac:dyDescent="0.25">
      <c r="J2283" s="83"/>
    </row>
    <row r="2284" spans="10:10" x14ac:dyDescent="0.25">
      <c r="J2284" s="83"/>
    </row>
    <row r="2285" spans="10:10" x14ac:dyDescent="0.25">
      <c r="J2285" s="83"/>
    </row>
    <row r="2286" spans="10:10" x14ac:dyDescent="0.25">
      <c r="J2286" s="83"/>
    </row>
    <row r="2287" spans="10:10" x14ac:dyDescent="0.25">
      <c r="J2287" s="83"/>
    </row>
    <row r="2288" spans="10:10" x14ac:dyDescent="0.25">
      <c r="J2288" s="83"/>
    </row>
    <row r="2289" spans="10:10" x14ac:dyDescent="0.25">
      <c r="J2289" s="83"/>
    </row>
    <row r="2290" spans="10:10" x14ac:dyDescent="0.25">
      <c r="J2290" s="83"/>
    </row>
    <row r="2291" spans="10:10" x14ac:dyDescent="0.25">
      <c r="J2291" s="83"/>
    </row>
    <row r="2292" spans="10:10" x14ac:dyDescent="0.25">
      <c r="J2292" s="83"/>
    </row>
    <row r="2293" spans="10:10" x14ac:dyDescent="0.25">
      <c r="J2293" s="83"/>
    </row>
    <row r="2294" spans="10:10" x14ac:dyDescent="0.25">
      <c r="J2294" s="83"/>
    </row>
    <row r="2295" spans="10:10" x14ac:dyDescent="0.25">
      <c r="J2295" s="83"/>
    </row>
    <row r="2296" spans="10:10" x14ac:dyDescent="0.25">
      <c r="J2296" s="83"/>
    </row>
    <row r="2297" spans="10:10" x14ac:dyDescent="0.25">
      <c r="J2297" s="83"/>
    </row>
    <row r="2298" spans="10:10" x14ac:dyDescent="0.25">
      <c r="J2298" s="83"/>
    </row>
    <row r="2299" spans="10:10" x14ac:dyDescent="0.25">
      <c r="J2299" s="83"/>
    </row>
    <row r="2300" spans="10:10" x14ac:dyDescent="0.25">
      <c r="J2300" s="83"/>
    </row>
    <row r="2301" spans="10:10" x14ac:dyDescent="0.25">
      <c r="J2301" s="83"/>
    </row>
    <row r="2302" spans="10:10" x14ac:dyDescent="0.25">
      <c r="J2302" s="83"/>
    </row>
    <row r="2303" spans="10:10" x14ac:dyDescent="0.25">
      <c r="J2303" s="83"/>
    </row>
    <row r="2304" spans="10:10" x14ac:dyDescent="0.25">
      <c r="J2304" s="83"/>
    </row>
    <row r="2305" spans="10:10" x14ac:dyDescent="0.25">
      <c r="J2305" s="83"/>
    </row>
    <row r="2306" spans="10:10" x14ac:dyDescent="0.25">
      <c r="J2306" s="83"/>
    </row>
    <row r="2307" spans="10:10" x14ac:dyDescent="0.25">
      <c r="J2307" s="83"/>
    </row>
    <row r="2308" spans="10:10" x14ac:dyDescent="0.25">
      <c r="J2308" s="83"/>
    </row>
    <row r="2309" spans="10:10" x14ac:dyDescent="0.25">
      <c r="J2309" s="83"/>
    </row>
    <row r="2310" spans="10:10" x14ac:dyDescent="0.25">
      <c r="J2310" s="83"/>
    </row>
    <row r="2311" spans="10:10" x14ac:dyDescent="0.25">
      <c r="J2311" s="83"/>
    </row>
    <row r="2312" spans="10:10" x14ac:dyDescent="0.25">
      <c r="J2312" s="83"/>
    </row>
    <row r="2313" spans="10:10" x14ac:dyDescent="0.25">
      <c r="J2313" s="83"/>
    </row>
    <row r="2314" spans="10:10" x14ac:dyDescent="0.25">
      <c r="J2314" s="83"/>
    </row>
    <row r="2315" spans="10:10" x14ac:dyDescent="0.25">
      <c r="J2315" s="83"/>
    </row>
    <row r="2316" spans="10:10" x14ac:dyDescent="0.25">
      <c r="J2316" s="83"/>
    </row>
    <row r="2317" spans="10:10" x14ac:dyDescent="0.25">
      <c r="J2317" s="83"/>
    </row>
    <row r="2318" spans="10:10" x14ac:dyDescent="0.25">
      <c r="J2318" s="83"/>
    </row>
    <row r="2319" spans="10:10" x14ac:dyDescent="0.25">
      <c r="J2319" s="83"/>
    </row>
    <row r="2320" spans="10:10" x14ac:dyDescent="0.25">
      <c r="J2320" s="83"/>
    </row>
    <row r="2321" spans="10:10" x14ac:dyDescent="0.25">
      <c r="J2321" s="83"/>
    </row>
    <row r="2322" spans="10:10" x14ac:dyDescent="0.25">
      <c r="J2322" s="83"/>
    </row>
    <row r="2323" spans="10:10" x14ac:dyDescent="0.25">
      <c r="J2323" s="83"/>
    </row>
    <row r="2324" spans="10:10" x14ac:dyDescent="0.25">
      <c r="J2324" s="83"/>
    </row>
    <row r="2325" spans="10:10" x14ac:dyDescent="0.25">
      <c r="J2325" s="83"/>
    </row>
    <row r="2326" spans="10:10" x14ac:dyDescent="0.25">
      <c r="J2326" s="83"/>
    </row>
    <row r="2327" spans="10:10" x14ac:dyDescent="0.25">
      <c r="J2327" s="83"/>
    </row>
    <row r="2328" spans="10:10" x14ac:dyDescent="0.25">
      <c r="J2328" s="83"/>
    </row>
    <row r="2329" spans="10:10" x14ac:dyDescent="0.25">
      <c r="J2329" s="83"/>
    </row>
    <row r="2330" spans="10:10" x14ac:dyDescent="0.25">
      <c r="J2330" s="83"/>
    </row>
    <row r="2331" spans="10:10" x14ac:dyDescent="0.25">
      <c r="J2331" s="83"/>
    </row>
    <row r="2332" spans="10:10" x14ac:dyDescent="0.25">
      <c r="J2332" s="83"/>
    </row>
    <row r="2333" spans="10:10" x14ac:dyDescent="0.25">
      <c r="J2333" s="83"/>
    </row>
    <row r="2334" spans="10:10" x14ac:dyDescent="0.25">
      <c r="J2334" s="83"/>
    </row>
    <row r="2335" spans="10:10" x14ac:dyDescent="0.25">
      <c r="J2335" s="83"/>
    </row>
    <row r="2336" spans="10:10" x14ac:dyDescent="0.25">
      <c r="J2336" s="83"/>
    </row>
    <row r="2337" spans="10:10" x14ac:dyDescent="0.25">
      <c r="J2337" s="83"/>
    </row>
    <row r="2338" spans="10:10" x14ac:dyDescent="0.25">
      <c r="J2338" s="83"/>
    </row>
    <row r="2339" spans="10:10" x14ac:dyDescent="0.25">
      <c r="J2339" s="83"/>
    </row>
    <row r="2340" spans="10:10" x14ac:dyDescent="0.25">
      <c r="J2340" s="83"/>
    </row>
    <row r="2341" spans="10:10" x14ac:dyDescent="0.25">
      <c r="J2341" s="83"/>
    </row>
    <row r="2342" spans="10:10" x14ac:dyDescent="0.25">
      <c r="J2342" s="83"/>
    </row>
    <row r="2343" spans="10:10" x14ac:dyDescent="0.25">
      <c r="J2343" s="83"/>
    </row>
    <row r="2344" spans="10:10" x14ac:dyDescent="0.25">
      <c r="J2344" s="83"/>
    </row>
    <row r="2345" spans="10:10" x14ac:dyDescent="0.25">
      <c r="J2345" s="83"/>
    </row>
    <row r="2346" spans="10:10" x14ac:dyDescent="0.25">
      <c r="J2346" s="83"/>
    </row>
    <row r="2347" spans="10:10" x14ac:dyDescent="0.25">
      <c r="J2347" s="83"/>
    </row>
    <row r="2348" spans="10:10" x14ac:dyDescent="0.25">
      <c r="J2348" s="83"/>
    </row>
    <row r="2349" spans="10:10" x14ac:dyDescent="0.25">
      <c r="J2349" s="83"/>
    </row>
    <row r="2350" spans="10:10" x14ac:dyDescent="0.25">
      <c r="J2350" s="83"/>
    </row>
    <row r="2351" spans="10:10" x14ac:dyDescent="0.25">
      <c r="J2351" s="83"/>
    </row>
    <row r="2352" spans="10:10" x14ac:dyDescent="0.25">
      <c r="J2352" s="83"/>
    </row>
    <row r="2353" spans="10:10" x14ac:dyDescent="0.25">
      <c r="J2353" s="83"/>
    </row>
    <row r="2354" spans="10:10" x14ac:dyDescent="0.25">
      <c r="J2354" s="83"/>
    </row>
    <row r="2355" spans="10:10" x14ac:dyDescent="0.25">
      <c r="J2355" s="83"/>
    </row>
    <row r="2356" spans="10:10" x14ac:dyDescent="0.25">
      <c r="J2356" s="83"/>
    </row>
    <row r="2357" spans="10:10" x14ac:dyDescent="0.25">
      <c r="J2357" s="83"/>
    </row>
    <row r="2358" spans="10:10" x14ac:dyDescent="0.25">
      <c r="J2358" s="83"/>
    </row>
    <row r="2359" spans="10:10" x14ac:dyDescent="0.25">
      <c r="J2359" s="83"/>
    </row>
    <row r="2360" spans="10:10" x14ac:dyDescent="0.25">
      <c r="J2360" s="83"/>
    </row>
    <row r="2361" spans="10:10" x14ac:dyDescent="0.25">
      <c r="J2361" s="83"/>
    </row>
    <row r="2362" spans="10:10" x14ac:dyDescent="0.25">
      <c r="J2362" s="83"/>
    </row>
    <row r="2363" spans="10:10" x14ac:dyDescent="0.25">
      <c r="J2363" s="83"/>
    </row>
    <row r="2364" spans="10:10" x14ac:dyDescent="0.25">
      <c r="J2364" s="83"/>
    </row>
    <row r="2365" spans="10:10" x14ac:dyDescent="0.25">
      <c r="J2365" s="83"/>
    </row>
    <row r="2366" spans="10:10" x14ac:dyDescent="0.25">
      <c r="J2366" s="83"/>
    </row>
    <row r="2367" spans="10:10" x14ac:dyDescent="0.25">
      <c r="J2367" s="83"/>
    </row>
    <row r="2368" spans="10:10" x14ac:dyDescent="0.25">
      <c r="J2368" s="83"/>
    </row>
    <row r="2369" spans="10:10" x14ac:dyDescent="0.25">
      <c r="J2369" s="83"/>
    </row>
    <row r="2370" spans="10:10" x14ac:dyDescent="0.25">
      <c r="J2370" s="83"/>
    </row>
    <row r="2371" spans="10:10" x14ac:dyDescent="0.25">
      <c r="J2371" s="83"/>
    </row>
    <row r="2372" spans="10:10" x14ac:dyDescent="0.25">
      <c r="J2372" s="83"/>
    </row>
    <row r="2373" spans="10:10" x14ac:dyDescent="0.25">
      <c r="J2373" s="83"/>
    </row>
    <row r="2374" spans="10:10" x14ac:dyDescent="0.25">
      <c r="J2374" s="83"/>
    </row>
    <row r="2375" spans="10:10" x14ac:dyDescent="0.25">
      <c r="J2375" s="83"/>
    </row>
    <row r="2376" spans="10:10" x14ac:dyDescent="0.25">
      <c r="J2376" s="83"/>
    </row>
    <row r="2377" spans="10:10" x14ac:dyDescent="0.25">
      <c r="J2377" s="83"/>
    </row>
    <row r="2378" spans="10:10" x14ac:dyDescent="0.25">
      <c r="J2378" s="83"/>
    </row>
    <row r="2379" spans="10:10" x14ac:dyDescent="0.25">
      <c r="J2379" s="83"/>
    </row>
    <row r="2380" spans="10:10" x14ac:dyDescent="0.25">
      <c r="J2380" s="83"/>
    </row>
    <row r="2381" spans="10:10" x14ac:dyDescent="0.25">
      <c r="J2381" s="83"/>
    </row>
    <row r="2382" spans="10:10" x14ac:dyDescent="0.25">
      <c r="J2382" s="83"/>
    </row>
    <row r="2383" spans="10:10" x14ac:dyDescent="0.25">
      <c r="J2383" s="83"/>
    </row>
    <row r="2384" spans="10:10" x14ac:dyDescent="0.25">
      <c r="J2384" s="83"/>
    </row>
    <row r="2385" spans="10:10" x14ac:dyDescent="0.25">
      <c r="J2385" s="83"/>
    </row>
    <row r="2386" spans="10:10" x14ac:dyDescent="0.25">
      <c r="J2386" s="83"/>
    </row>
    <row r="2387" spans="10:10" x14ac:dyDescent="0.25">
      <c r="J2387" s="83"/>
    </row>
    <row r="2388" spans="10:10" x14ac:dyDescent="0.25">
      <c r="J2388" s="83"/>
    </row>
    <row r="2389" spans="10:10" x14ac:dyDescent="0.25">
      <c r="J2389" s="83"/>
    </row>
    <row r="2390" spans="10:10" x14ac:dyDescent="0.25">
      <c r="J2390" s="83"/>
    </row>
    <row r="2391" spans="10:10" x14ac:dyDescent="0.25">
      <c r="J2391" s="83"/>
    </row>
    <row r="2392" spans="10:10" x14ac:dyDescent="0.25">
      <c r="J2392" s="83"/>
    </row>
    <row r="2393" spans="10:10" x14ac:dyDescent="0.25">
      <c r="J2393" s="83"/>
    </row>
    <row r="2394" spans="10:10" x14ac:dyDescent="0.25">
      <c r="J2394" s="83"/>
    </row>
    <row r="2395" spans="10:10" x14ac:dyDescent="0.25">
      <c r="J2395" s="83"/>
    </row>
    <row r="2396" spans="10:10" x14ac:dyDescent="0.25">
      <c r="J2396" s="83"/>
    </row>
    <row r="2397" spans="10:10" x14ac:dyDescent="0.25">
      <c r="J2397" s="83"/>
    </row>
    <row r="2398" spans="10:10" x14ac:dyDescent="0.25">
      <c r="J2398" s="83"/>
    </row>
    <row r="2399" spans="10:10" x14ac:dyDescent="0.25">
      <c r="J2399" s="83"/>
    </row>
    <row r="2400" spans="10:10" x14ac:dyDescent="0.25">
      <c r="J2400" s="83"/>
    </row>
    <row r="2401" spans="10:10" x14ac:dyDescent="0.25">
      <c r="J2401" s="83"/>
    </row>
    <row r="2402" spans="10:10" x14ac:dyDescent="0.25">
      <c r="J2402" s="83"/>
    </row>
    <row r="2403" spans="10:10" x14ac:dyDescent="0.25">
      <c r="J2403" s="83"/>
    </row>
    <row r="2404" spans="10:10" x14ac:dyDescent="0.25">
      <c r="J2404" s="83"/>
    </row>
    <row r="2405" spans="10:10" x14ac:dyDescent="0.25">
      <c r="J2405" s="83"/>
    </row>
    <row r="2406" spans="10:10" x14ac:dyDescent="0.25">
      <c r="J2406" s="83"/>
    </row>
    <row r="2407" spans="10:10" x14ac:dyDescent="0.25">
      <c r="J2407" s="83"/>
    </row>
    <row r="2408" spans="10:10" x14ac:dyDescent="0.25">
      <c r="J2408" s="83"/>
    </row>
    <row r="2409" spans="10:10" x14ac:dyDescent="0.25">
      <c r="J2409" s="83"/>
    </row>
    <row r="2410" spans="10:10" x14ac:dyDescent="0.25">
      <c r="J2410" s="83"/>
    </row>
    <row r="2411" spans="10:10" x14ac:dyDescent="0.25">
      <c r="J2411" s="83"/>
    </row>
    <row r="2412" spans="10:10" x14ac:dyDescent="0.25">
      <c r="J2412" s="83"/>
    </row>
    <row r="2413" spans="10:10" x14ac:dyDescent="0.25">
      <c r="J2413" s="83"/>
    </row>
    <row r="2414" spans="10:10" x14ac:dyDescent="0.25">
      <c r="J2414" s="83"/>
    </row>
    <row r="2415" spans="10:10" x14ac:dyDescent="0.25">
      <c r="J2415" s="83"/>
    </row>
    <row r="2416" spans="10:10" x14ac:dyDescent="0.25">
      <c r="J2416" s="83"/>
    </row>
    <row r="2417" spans="10:10" x14ac:dyDescent="0.25">
      <c r="J2417" s="83"/>
    </row>
    <row r="2418" spans="10:10" x14ac:dyDescent="0.25">
      <c r="J2418" s="83"/>
    </row>
    <row r="2419" spans="10:10" x14ac:dyDescent="0.25">
      <c r="J2419" s="83"/>
    </row>
    <row r="2420" spans="10:10" x14ac:dyDescent="0.25">
      <c r="J2420" s="83"/>
    </row>
    <row r="2421" spans="10:10" x14ac:dyDescent="0.25">
      <c r="J2421" s="83"/>
    </row>
    <row r="2422" spans="10:10" x14ac:dyDescent="0.25">
      <c r="J2422" s="83"/>
    </row>
    <row r="2423" spans="10:10" x14ac:dyDescent="0.25">
      <c r="J2423" s="83"/>
    </row>
    <row r="2424" spans="10:10" x14ac:dyDescent="0.25">
      <c r="J2424" s="83"/>
    </row>
    <row r="2425" spans="10:10" x14ac:dyDescent="0.25">
      <c r="J2425" s="83"/>
    </row>
    <row r="2426" spans="10:10" x14ac:dyDescent="0.25">
      <c r="J2426" s="83"/>
    </row>
    <row r="2427" spans="10:10" x14ac:dyDescent="0.25">
      <c r="J2427" s="83"/>
    </row>
    <row r="2428" spans="10:10" x14ac:dyDescent="0.25">
      <c r="J2428" s="83"/>
    </row>
    <row r="2429" spans="10:10" x14ac:dyDescent="0.25">
      <c r="J2429" s="83"/>
    </row>
    <row r="2430" spans="10:10" x14ac:dyDescent="0.25">
      <c r="J2430" s="83"/>
    </row>
    <row r="2431" spans="10:10" x14ac:dyDescent="0.25">
      <c r="J2431" s="83"/>
    </row>
    <row r="2432" spans="10:10" x14ac:dyDescent="0.25">
      <c r="J2432" s="83"/>
    </row>
    <row r="2433" spans="10:10" x14ac:dyDescent="0.25">
      <c r="J2433" s="83"/>
    </row>
    <row r="2434" spans="10:10" x14ac:dyDescent="0.25">
      <c r="J2434" s="83"/>
    </row>
    <row r="2435" spans="10:10" x14ac:dyDescent="0.25">
      <c r="J2435" s="83"/>
    </row>
    <row r="2436" spans="10:10" x14ac:dyDescent="0.25">
      <c r="J2436" s="83"/>
    </row>
    <row r="2437" spans="10:10" x14ac:dyDescent="0.25">
      <c r="J2437" s="83"/>
    </row>
    <row r="2438" spans="10:10" x14ac:dyDescent="0.25">
      <c r="J2438" s="83"/>
    </row>
    <row r="2439" spans="10:10" x14ac:dyDescent="0.25">
      <c r="J2439" s="83"/>
    </row>
    <row r="2440" spans="10:10" x14ac:dyDescent="0.25">
      <c r="J2440" s="83"/>
    </row>
    <row r="2441" spans="10:10" x14ac:dyDescent="0.25">
      <c r="J2441" s="83"/>
    </row>
    <row r="2442" spans="10:10" x14ac:dyDescent="0.25">
      <c r="J2442" s="83"/>
    </row>
    <row r="2443" spans="10:10" x14ac:dyDescent="0.25">
      <c r="J2443" s="83"/>
    </row>
    <row r="2444" spans="10:10" x14ac:dyDescent="0.25">
      <c r="J2444" s="83"/>
    </row>
    <row r="2445" spans="10:10" x14ac:dyDescent="0.25">
      <c r="J2445" s="83"/>
    </row>
    <row r="2446" spans="10:10" x14ac:dyDescent="0.25">
      <c r="J2446" s="83"/>
    </row>
    <row r="2447" spans="10:10" x14ac:dyDescent="0.25">
      <c r="J2447" s="83"/>
    </row>
    <row r="2448" spans="10:10" x14ac:dyDescent="0.25">
      <c r="J2448" s="83"/>
    </row>
    <row r="2449" spans="10:10" x14ac:dyDescent="0.25">
      <c r="J2449" s="83"/>
    </row>
    <row r="2450" spans="10:10" x14ac:dyDescent="0.25">
      <c r="J2450" s="83"/>
    </row>
    <row r="2451" spans="10:10" x14ac:dyDescent="0.25">
      <c r="J2451" s="83"/>
    </row>
    <row r="2452" spans="10:10" x14ac:dyDescent="0.25">
      <c r="J2452" s="83"/>
    </row>
    <row r="2453" spans="10:10" x14ac:dyDescent="0.25">
      <c r="J2453" s="83"/>
    </row>
    <row r="2454" spans="10:10" x14ac:dyDescent="0.25">
      <c r="J2454" s="83"/>
    </row>
    <row r="2455" spans="10:10" x14ac:dyDescent="0.25">
      <c r="J2455" s="83"/>
    </row>
    <row r="2456" spans="10:10" x14ac:dyDescent="0.25">
      <c r="J2456" s="83"/>
    </row>
    <row r="2457" spans="10:10" x14ac:dyDescent="0.25">
      <c r="J2457" s="83"/>
    </row>
    <row r="2458" spans="10:10" x14ac:dyDescent="0.25">
      <c r="J2458" s="83"/>
    </row>
    <row r="2459" spans="10:10" x14ac:dyDescent="0.25">
      <c r="J2459" s="83"/>
    </row>
    <row r="2460" spans="10:10" x14ac:dyDescent="0.25">
      <c r="J2460" s="83"/>
    </row>
    <row r="2461" spans="10:10" x14ac:dyDescent="0.25">
      <c r="J2461" s="83"/>
    </row>
    <row r="2462" spans="10:10" x14ac:dyDescent="0.25">
      <c r="J2462" s="83"/>
    </row>
    <row r="2463" spans="10:10" x14ac:dyDescent="0.25">
      <c r="J2463" s="83"/>
    </row>
    <row r="2464" spans="10:10" x14ac:dyDescent="0.25">
      <c r="J2464" s="83"/>
    </row>
    <row r="2465" spans="10:10" x14ac:dyDescent="0.25">
      <c r="J2465" s="83"/>
    </row>
    <row r="2466" spans="10:10" x14ac:dyDescent="0.25">
      <c r="J2466" s="83"/>
    </row>
    <row r="2467" spans="10:10" x14ac:dyDescent="0.25">
      <c r="J2467" s="83"/>
    </row>
    <row r="2468" spans="10:10" x14ac:dyDescent="0.25">
      <c r="J2468" s="83"/>
    </row>
    <row r="2469" spans="10:10" x14ac:dyDescent="0.25">
      <c r="J2469" s="83"/>
    </row>
    <row r="2470" spans="10:10" x14ac:dyDescent="0.25">
      <c r="J2470" s="83"/>
    </row>
    <row r="2471" spans="10:10" x14ac:dyDescent="0.25">
      <c r="J2471" s="83"/>
    </row>
    <row r="2472" spans="10:10" x14ac:dyDescent="0.25">
      <c r="J2472" s="83"/>
    </row>
    <row r="2473" spans="10:10" x14ac:dyDescent="0.25">
      <c r="J2473" s="83"/>
    </row>
    <row r="2474" spans="10:10" x14ac:dyDescent="0.25">
      <c r="J2474" s="83"/>
    </row>
    <row r="2475" spans="10:10" x14ac:dyDescent="0.25">
      <c r="J2475" s="83"/>
    </row>
    <row r="2476" spans="10:10" x14ac:dyDescent="0.25">
      <c r="J2476" s="83"/>
    </row>
    <row r="2477" spans="10:10" x14ac:dyDescent="0.25">
      <c r="J2477" s="83"/>
    </row>
    <row r="2478" spans="10:10" x14ac:dyDescent="0.25">
      <c r="J2478" s="83"/>
    </row>
    <row r="2479" spans="10:10" x14ac:dyDescent="0.25">
      <c r="J2479" s="83"/>
    </row>
    <row r="2480" spans="10:10" x14ac:dyDescent="0.25">
      <c r="J2480" s="83"/>
    </row>
    <row r="2481" spans="10:10" x14ac:dyDescent="0.25">
      <c r="J2481" s="83"/>
    </row>
    <row r="2482" spans="10:10" x14ac:dyDescent="0.25">
      <c r="J2482" s="83"/>
    </row>
    <row r="2483" spans="10:10" x14ac:dyDescent="0.25">
      <c r="J2483" s="83"/>
    </row>
    <row r="2484" spans="10:10" x14ac:dyDescent="0.25">
      <c r="J2484" s="83"/>
    </row>
    <row r="2485" spans="10:10" x14ac:dyDescent="0.25">
      <c r="J2485" s="83"/>
    </row>
    <row r="2486" spans="10:10" x14ac:dyDescent="0.25">
      <c r="J2486" s="83"/>
    </row>
    <row r="2487" spans="10:10" x14ac:dyDescent="0.25">
      <c r="J2487" s="83"/>
    </row>
    <row r="2488" spans="10:10" x14ac:dyDescent="0.25">
      <c r="J2488" s="83"/>
    </row>
    <row r="2489" spans="10:10" x14ac:dyDescent="0.25">
      <c r="J2489" s="83"/>
    </row>
    <row r="2490" spans="10:10" x14ac:dyDescent="0.25">
      <c r="J2490" s="83"/>
    </row>
    <row r="2491" spans="10:10" x14ac:dyDescent="0.25">
      <c r="J2491" s="83"/>
    </row>
    <row r="2492" spans="10:10" x14ac:dyDescent="0.25">
      <c r="J2492" s="83"/>
    </row>
    <row r="2493" spans="10:10" x14ac:dyDescent="0.25">
      <c r="J2493" s="83"/>
    </row>
    <row r="2494" spans="10:10" x14ac:dyDescent="0.25">
      <c r="J2494" s="83"/>
    </row>
    <row r="2495" spans="10:10" x14ac:dyDescent="0.25">
      <c r="J2495" s="83"/>
    </row>
    <row r="2496" spans="10:10" x14ac:dyDescent="0.25">
      <c r="J2496" s="83"/>
    </row>
    <row r="2497" spans="10:10" x14ac:dyDescent="0.25">
      <c r="J2497" s="83"/>
    </row>
    <row r="2498" spans="10:10" x14ac:dyDescent="0.25">
      <c r="J2498" s="83"/>
    </row>
    <row r="2499" spans="10:10" x14ac:dyDescent="0.25">
      <c r="J2499" s="83"/>
    </row>
    <row r="2500" spans="10:10" x14ac:dyDescent="0.25">
      <c r="J2500" s="83"/>
    </row>
    <row r="2501" spans="10:10" x14ac:dyDescent="0.25">
      <c r="J2501" s="83"/>
    </row>
    <row r="2502" spans="10:10" x14ac:dyDescent="0.25">
      <c r="J2502" s="83"/>
    </row>
    <row r="2503" spans="10:10" x14ac:dyDescent="0.25">
      <c r="J2503" s="83"/>
    </row>
    <row r="2504" spans="10:10" x14ac:dyDescent="0.25">
      <c r="J2504" s="83"/>
    </row>
    <row r="2505" spans="10:10" x14ac:dyDescent="0.25">
      <c r="J2505" s="83"/>
    </row>
    <row r="2506" spans="10:10" x14ac:dyDescent="0.25">
      <c r="J2506" s="83"/>
    </row>
    <row r="2507" spans="10:10" x14ac:dyDescent="0.25">
      <c r="J2507" s="83"/>
    </row>
    <row r="2508" spans="10:10" x14ac:dyDescent="0.25">
      <c r="J2508" s="83"/>
    </row>
    <row r="2509" spans="10:10" x14ac:dyDescent="0.25">
      <c r="J2509" s="83"/>
    </row>
    <row r="2510" spans="10:10" x14ac:dyDescent="0.25">
      <c r="J2510" s="83"/>
    </row>
    <row r="2511" spans="10:10" x14ac:dyDescent="0.25">
      <c r="J2511" s="83"/>
    </row>
    <row r="2512" spans="10:10" x14ac:dyDescent="0.25">
      <c r="J2512" s="83"/>
    </row>
    <row r="2513" spans="10:10" x14ac:dyDescent="0.25">
      <c r="J2513" s="83"/>
    </row>
    <row r="2514" spans="10:10" x14ac:dyDescent="0.25">
      <c r="J2514" s="83"/>
    </row>
    <row r="2515" spans="10:10" x14ac:dyDescent="0.25">
      <c r="J2515" s="83"/>
    </row>
    <row r="2516" spans="10:10" x14ac:dyDescent="0.25">
      <c r="J2516" s="83"/>
    </row>
    <row r="2517" spans="10:10" x14ac:dyDescent="0.25">
      <c r="J2517" s="83"/>
    </row>
    <row r="2518" spans="10:10" x14ac:dyDescent="0.25">
      <c r="J2518" s="83"/>
    </row>
    <row r="2519" spans="10:10" x14ac:dyDescent="0.25">
      <c r="J2519" s="83"/>
    </row>
    <row r="2520" spans="10:10" x14ac:dyDescent="0.25">
      <c r="J2520" s="83"/>
    </row>
    <row r="2521" spans="10:10" x14ac:dyDescent="0.25">
      <c r="J2521" s="83"/>
    </row>
    <row r="2522" spans="10:10" x14ac:dyDescent="0.25">
      <c r="J2522" s="83"/>
    </row>
    <row r="2523" spans="10:10" x14ac:dyDescent="0.25">
      <c r="J2523" s="83"/>
    </row>
    <row r="2524" spans="10:10" x14ac:dyDescent="0.25">
      <c r="J2524" s="83"/>
    </row>
    <row r="2525" spans="10:10" x14ac:dyDescent="0.25">
      <c r="J2525" s="83"/>
    </row>
    <row r="2526" spans="10:10" x14ac:dyDescent="0.25">
      <c r="J2526" s="83"/>
    </row>
    <row r="2527" spans="10:10" x14ac:dyDescent="0.25">
      <c r="J2527" s="83"/>
    </row>
    <row r="2528" spans="10:10" x14ac:dyDescent="0.25">
      <c r="J2528" s="83"/>
    </row>
    <row r="2529" spans="10:10" x14ac:dyDescent="0.25">
      <c r="J2529" s="83"/>
    </row>
    <row r="2530" spans="10:10" x14ac:dyDescent="0.25">
      <c r="J2530" s="83"/>
    </row>
    <row r="2531" spans="10:10" x14ac:dyDescent="0.25">
      <c r="J2531" s="83"/>
    </row>
    <row r="2532" spans="10:10" x14ac:dyDescent="0.25">
      <c r="J2532" s="83"/>
    </row>
    <row r="2533" spans="10:10" x14ac:dyDescent="0.25">
      <c r="J2533" s="83"/>
    </row>
    <row r="2534" spans="10:10" x14ac:dyDescent="0.25">
      <c r="J2534" s="83"/>
    </row>
    <row r="2535" spans="10:10" x14ac:dyDescent="0.25">
      <c r="J2535" s="83"/>
    </row>
    <row r="2536" spans="10:10" x14ac:dyDescent="0.25">
      <c r="J2536" s="83"/>
    </row>
    <row r="2537" spans="10:10" x14ac:dyDescent="0.25">
      <c r="J2537" s="83"/>
    </row>
    <row r="2538" spans="10:10" x14ac:dyDescent="0.25">
      <c r="J2538" s="83"/>
    </row>
    <row r="2539" spans="10:10" x14ac:dyDescent="0.25">
      <c r="J2539" s="83"/>
    </row>
    <row r="2540" spans="10:10" x14ac:dyDescent="0.25">
      <c r="J2540" s="83"/>
    </row>
    <row r="2541" spans="10:10" x14ac:dyDescent="0.25">
      <c r="J2541" s="83"/>
    </row>
    <row r="2542" spans="10:10" x14ac:dyDescent="0.25">
      <c r="J2542" s="83"/>
    </row>
    <row r="2543" spans="10:10" x14ac:dyDescent="0.25">
      <c r="J2543" s="83"/>
    </row>
    <row r="2544" spans="10:10" x14ac:dyDescent="0.25">
      <c r="J2544" s="83"/>
    </row>
    <row r="2545" spans="10:10" x14ac:dyDescent="0.25">
      <c r="J2545" s="83"/>
    </row>
    <row r="2546" spans="10:10" x14ac:dyDescent="0.25">
      <c r="J2546" s="83"/>
    </row>
    <row r="2547" spans="10:10" x14ac:dyDescent="0.25">
      <c r="J2547" s="83"/>
    </row>
    <row r="2548" spans="10:10" x14ac:dyDescent="0.25">
      <c r="J2548" s="83"/>
    </row>
    <row r="2549" spans="10:10" x14ac:dyDescent="0.25">
      <c r="J2549" s="83"/>
    </row>
    <row r="2550" spans="10:10" x14ac:dyDescent="0.25">
      <c r="J2550" s="83"/>
    </row>
    <row r="2551" spans="10:10" x14ac:dyDescent="0.25">
      <c r="J2551" s="83"/>
    </row>
    <row r="2552" spans="10:10" x14ac:dyDescent="0.25">
      <c r="J2552" s="83"/>
    </row>
    <row r="2553" spans="10:10" x14ac:dyDescent="0.25">
      <c r="J2553" s="83"/>
    </row>
    <row r="2554" spans="10:10" x14ac:dyDescent="0.25">
      <c r="J2554" s="83"/>
    </row>
    <row r="2555" spans="10:10" x14ac:dyDescent="0.25">
      <c r="J2555" s="83"/>
    </row>
    <row r="2556" spans="10:10" x14ac:dyDescent="0.25">
      <c r="J2556" s="83"/>
    </row>
    <row r="2557" spans="10:10" x14ac:dyDescent="0.25">
      <c r="J2557" s="83"/>
    </row>
    <row r="2558" spans="10:10" x14ac:dyDescent="0.25">
      <c r="J2558" s="83"/>
    </row>
    <row r="2559" spans="10:10" x14ac:dyDescent="0.25">
      <c r="J2559" s="83"/>
    </row>
    <row r="2560" spans="10:10" x14ac:dyDescent="0.25">
      <c r="J2560" s="83"/>
    </row>
    <row r="2561" spans="10:10" x14ac:dyDescent="0.25">
      <c r="J2561" s="83"/>
    </row>
    <row r="2562" spans="10:10" x14ac:dyDescent="0.25">
      <c r="J2562" s="83"/>
    </row>
    <row r="2563" spans="10:10" x14ac:dyDescent="0.25">
      <c r="J2563" s="83"/>
    </row>
    <row r="2564" spans="10:10" x14ac:dyDescent="0.25">
      <c r="J2564" s="83"/>
    </row>
    <row r="2565" spans="10:10" x14ac:dyDescent="0.25">
      <c r="J2565" s="83"/>
    </row>
    <row r="2566" spans="10:10" x14ac:dyDescent="0.25">
      <c r="J2566" s="83"/>
    </row>
    <row r="2567" spans="10:10" x14ac:dyDescent="0.25">
      <c r="J2567" s="83"/>
    </row>
    <row r="2568" spans="10:10" x14ac:dyDescent="0.25">
      <c r="J2568" s="83"/>
    </row>
    <row r="2569" spans="10:10" x14ac:dyDescent="0.25">
      <c r="J2569" s="83"/>
    </row>
    <row r="2570" spans="10:10" x14ac:dyDescent="0.25">
      <c r="J2570" s="83"/>
    </row>
    <row r="2571" spans="10:10" x14ac:dyDescent="0.25">
      <c r="J2571" s="83"/>
    </row>
    <row r="2572" spans="10:10" x14ac:dyDescent="0.25">
      <c r="J2572" s="83"/>
    </row>
    <row r="2573" spans="10:10" x14ac:dyDescent="0.25">
      <c r="J2573" s="83"/>
    </row>
    <row r="2574" spans="10:10" x14ac:dyDescent="0.25">
      <c r="J2574" s="83"/>
    </row>
    <row r="2575" spans="10:10" x14ac:dyDescent="0.25">
      <c r="J2575" s="83"/>
    </row>
    <row r="2576" spans="10:10" x14ac:dyDescent="0.25">
      <c r="J2576" s="83"/>
    </row>
    <row r="2577" spans="10:10" x14ac:dyDescent="0.25">
      <c r="J2577" s="83"/>
    </row>
    <row r="2578" spans="10:10" x14ac:dyDescent="0.25">
      <c r="J2578" s="83"/>
    </row>
    <row r="2579" spans="10:10" x14ac:dyDescent="0.25">
      <c r="J2579" s="83"/>
    </row>
    <row r="2580" spans="10:10" x14ac:dyDescent="0.25">
      <c r="J2580" s="83"/>
    </row>
    <row r="2581" spans="10:10" x14ac:dyDescent="0.25">
      <c r="J2581" s="83"/>
    </row>
    <row r="2582" spans="10:10" x14ac:dyDescent="0.25">
      <c r="J2582" s="83"/>
    </row>
    <row r="2583" spans="10:10" x14ac:dyDescent="0.25">
      <c r="J2583" s="83"/>
    </row>
    <row r="2584" spans="10:10" x14ac:dyDescent="0.25">
      <c r="J2584" s="83"/>
    </row>
    <row r="2585" spans="10:10" x14ac:dyDescent="0.25">
      <c r="J2585" s="83"/>
    </row>
    <row r="2586" spans="10:10" x14ac:dyDescent="0.25">
      <c r="J2586" s="83"/>
    </row>
    <row r="2587" spans="10:10" x14ac:dyDescent="0.25">
      <c r="J2587" s="83"/>
    </row>
    <row r="2588" spans="10:10" x14ac:dyDescent="0.25">
      <c r="J2588" s="83"/>
    </row>
    <row r="2589" spans="10:10" x14ac:dyDescent="0.25">
      <c r="J2589" s="83"/>
    </row>
    <row r="2590" spans="10:10" x14ac:dyDescent="0.25">
      <c r="J2590" s="83"/>
    </row>
    <row r="2591" spans="10:10" x14ac:dyDescent="0.25">
      <c r="J2591" s="83"/>
    </row>
    <row r="2592" spans="10:10" x14ac:dyDescent="0.25">
      <c r="J2592" s="83"/>
    </row>
    <row r="2593" spans="10:10" x14ac:dyDescent="0.25">
      <c r="J2593" s="83"/>
    </row>
    <row r="2594" spans="10:10" x14ac:dyDescent="0.25">
      <c r="J2594" s="83"/>
    </row>
    <row r="2595" spans="10:10" x14ac:dyDescent="0.25">
      <c r="J2595" s="83"/>
    </row>
    <row r="2596" spans="10:10" x14ac:dyDescent="0.25">
      <c r="J2596" s="83"/>
    </row>
    <row r="2597" spans="10:10" x14ac:dyDescent="0.25">
      <c r="J2597" s="83"/>
    </row>
    <row r="2598" spans="10:10" x14ac:dyDescent="0.25">
      <c r="J2598" s="83"/>
    </row>
    <row r="2599" spans="10:10" x14ac:dyDescent="0.25">
      <c r="J2599" s="83"/>
    </row>
    <row r="2600" spans="10:10" x14ac:dyDescent="0.25">
      <c r="J2600" s="83"/>
    </row>
    <row r="2601" spans="10:10" x14ac:dyDescent="0.25">
      <c r="J2601" s="83"/>
    </row>
    <row r="2602" spans="10:10" x14ac:dyDescent="0.25">
      <c r="J2602" s="83"/>
    </row>
    <row r="2603" spans="10:10" x14ac:dyDescent="0.25">
      <c r="J2603" s="83"/>
    </row>
    <row r="2604" spans="10:10" x14ac:dyDescent="0.25">
      <c r="J2604" s="83"/>
    </row>
    <row r="2605" spans="10:10" x14ac:dyDescent="0.25">
      <c r="J2605" s="83"/>
    </row>
    <row r="2606" spans="10:10" x14ac:dyDescent="0.25">
      <c r="J2606" s="83"/>
    </row>
    <row r="2607" spans="10:10" x14ac:dyDescent="0.25">
      <c r="J2607" s="83"/>
    </row>
    <row r="2608" spans="10:10" x14ac:dyDescent="0.25">
      <c r="J2608" s="83"/>
    </row>
    <row r="2609" spans="10:10" x14ac:dyDescent="0.25">
      <c r="J2609" s="83"/>
    </row>
    <row r="2610" spans="10:10" x14ac:dyDescent="0.25">
      <c r="J2610" s="83"/>
    </row>
    <row r="2611" spans="10:10" x14ac:dyDescent="0.25">
      <c r="J2611" s="83"/>
    </row>
    <row r="2612" spans="10:10" x14ac:dyDescent="0.25">
      <c r="J2612" s="83"/>
    </row>
    <row r="2613" spans="10:10" x14ac:dyDescent="0.25">
      <c r="J2613" s="83"/>
    </row>
    <row r="2614" spans="10:10" x14ac:dyDescent="0.25">
      <c r="J2614" s="83"/>
    </row>
    <row r="2615" spans="10:10" x14ac:dyDescent="0.25">
      <c r="J2615" s="83"/>
    </row>
    <row r="2616" spans="10:10" x14ac:dyDescent="0.25">
      <c r="J2616" s="83"/>
    </row>
    <row r="2617" spans="10:10" x14ac:dyDescent="0.25">
      <c r="J2617" s="83"/>
    </row>
    <row r="2618" spans="10:10" x14ac:dyDescent="0.25">
      <c r="J2618" s="83"/>
    </row>
    <row r="2619" spans="10:10" x14ac:dyDescent="0.25">
      <c r="J2619" s="83"/>
    </row>
    <row r="2620" spans="10:10" x14ac:dyDescent="0.25">
      <c r="J2620" s="83"/>
    </row>
    <row r="2621" spans="10:10" x14ac:dyDescent="0.25">
      <c r="J2621" s="83"/>
    </row>
    <row r="2622" spans="10:10" x14ac:dyDescent="0.25">
      <c r="J2622" s="83"/>
    </row>
    <row r="2623" spans="10:10" x14ac:dyDescent="0.25">
      <c r="J2623" s="83"/>
    </row>
    <row r="2624" spans="10:10" x14ac:dyDescent="0.25">
      <c r="J2624" s="83"/>
    </row>
    <row r="2625" spans="10:10" x14ac:dyDescent="0.25">
      <c r="J2625" s="83"/>
    </row>
    <row r="2626" spans="10:10" x14ac:dyDescent="0.25">
      <c r="J2626" s="83"/>
    </row>
    <row r="2627" spans="10:10" x14ac:dyDescent="0.25">
      <c r="J2627" s="83"/>
    </row>
    <row r="2628" spans="10:10" x14ac:dyDescent="0.25">
      <c r="J2628" s="83"/>
    </row>
    <row r="2629" spans="10:10" x14ac:dyDescent="0.25">
      <c r="J2629" s="83"/>
    </row>
    <row r="2630" spans="10:10" x14ac:dyDescent="0.25">
      <c r="J2630" s="83"/>
    </row>
    <row r="2631" spans="10:10" x14ac:dyDescent="0.25">
      <c r="J2631" s="83"/>
    </row>
    <row r="2632" spans="10:10" x14ac:dyDescent="0.25">
      <c r="J2632" s="83"/>
    </row>
    <row r="2633" spans="10:10" x14ac:dyDescent="0.25">
      <c r="J2633" s="83"/>
    </row>
    <row r="2634" spans="10:10" x14ac:dyDescent="0.25">
      <c r="J2634" s="83"/>
    </row>
    <row r="2635" spans="10:10" x14ac:dyDescent="0.25">
      <c r="J2635" s="83"/>
    </row>
    <row r="2636" spans="10:10" x14ac:dyDescent="0.25">
      <c r="J2636" s="83"/>
    </row>
    <row r="2637" spans="10:10" x14ac:dyDescent="0.25">
      <c r="J2637" s="83"/>
    </row>
    <row r="2638" spans="10:10" x14ac:dyDescent="0.25">
      <c r="J2638" s="83"/>
    </row>
    <row r="2639" spans="10:10" x14ac:dyDescent="0.25">
      <c r="J2639" s="83"/>
    </row>
    <row r="2640" spans="10:10" x14ac:dyDescent="0.25">
      <c r="J2640" s="83"/>
    </row>
    <row r="2641" spans="10:10" x14ac:dyDescent="0.25">
      <c r="J2641" s="83"/>
    </row>
    <row r="2642" spans="10:10" x14ac:dyDescent="0.25">
      <c r="J2642" s="83"/>
    </row>
    <row r="2643" spans="10:10" x14ac:dyDescent="0.25">
      <c r="J2643" s="83"/>
    </row>
    <row r="2644" spans="10:10" x14ac:dyDescent="0.25">
      <c r="J2644" s="83"/>
    </row>
    <row r="2645" spans="10:10" x14ac:dyDescent="0.25">
      <c r="J2645" s="83"/>
    </row>
    <row r="2646" spans="10:10" x14ac:dyDescent="0.25">
      <c r="J2646" s="83"/>
    </row>
    <row r="2647" spans="10:10" x14ac:dyDescent="0.25">
      <c r="J2647" s="83"/>
    </row>
    <row r="2648" spans="10:10" x14ac:dyDescent="0.25">
      <c r="J2648" s="83"/>
    </row>
    <row r="2649" spans="10:10" x14ac:dyDescent="0.25">
      <c r="J2649" s="83"/>
    </row>
    <row r="2650" spans="10:10" x14ac:dyDescent="0.25">
      <c r="J2650" s="83"/>
    </row>
    <row r="2651" spans="10:10" x14ac:dyDescent="0.25">
      <c r="J2651" s="83"/>
    </row>
    <row r="2652" spans="10:10" x14ac:dyDescent="0.25">
      <c r="J2652" s="83"/>
    </row>
    <row r="2653" spans="10:10" x14ac:dyDescent="0.25">
      <c r="J2653" s="83"/>
    </row>
    <row r="2654" spans="10:10" x14ac:dyDescent="0.25">
      <c r="J2654" s="83"/>
    </row>
    <row r="2655" spans="10:10" x14ac:dyDescent="0.25">
      <c r="J2655" s="83"/>
    </row>
    <row r="2656" spans="10:10" x14ac:dyDescent="0.25">
      <c r="J2656" s="83"/>
    </row>
    <row r="2657" spans="10:10" x14ac:dyDescent="0.25">
      <c r="J2657" s="83"/>
    </row>
    <row r="2658" spans="10:10" x14ac:dyDescent="0.25">
      <c r="J2658" s="83"/>
    </row>
    <row r="2659" spans="10:10" x14ac:dyDescent="0.25">
      <c r="J2659" s="83"/>
    </row>
    <row r="2660" spans="10:10" x14ac:dyDescent="0.25">
      <c r="J2660" s="83"/>
    </row>
    <row r="2661" spans="10:10" x14ac:dyDescent="0.25">
      <c r="J2661" s="83"/>
    </row>
    <row r="2662" spans="10:10" x14ac:dyDescent="0.25">
      <c r="J2662" s="83"/>
    </row>
    <row r="2663" spans="10:10" x14ac:dyDescent="0.25">
      <c r="J2663" s="83"/>
    </row>
    <row r="2664" spans="10:10" x14ac:dyDescent="0.25">
      <c r="J2664" s="83"/>
    </row>
    <row r="2665" spans="10:10" x14ac:dyDescent="0.25">
      <c r="J2665" s="83"/>
    </row>
    <row r="2666" spans="10:10" x14ac:dyDescent="0.25">
      <c r="J2666" s="83"/>
    </row>
    <row r="2667" spans="10:10" x14ac:dyDescent="0.25">
      <c r="J2667" s="83"/>
    </row>
    <row r="2668" spans="10:10" x14ac:dyDescent="0.25">
      <c r="J2668" s="83"/>
    </row>
    <row r="2669" spans="10:10" x14ac:dyDescent="0.25">
      <c r="J2669" s="83"/>
    </row>
    <row r="2670" spans="10:10" x14ac:dyDescent="0.25">
      <c r="J2670" s="83"/>
    </row>
    <row r="2671" spans="10:10" x14ac:dyDescent="0.25">
      <c r="J2671" s="83"/>
    </row>
    <row r="2672" spans="10:10" x14ac:dyDescent="0.25">
      <c r="J2672" s="83"/>
    </row>
    <row r="2673" spans="10:10" x14ac:dyDescent="0.25">
      <c r="J2673" s="83"/>
    </row>
    <row r="2674" spans="10:10" x14ac:dyDescent="0.25">
      <c r="J2674" s="83"/>
    </row>
    <row r="2675" spans="10:10" x14ac:dyDescent="0.25">
      <c r="J2675" s="83"/>
    </row>
    <row r="2676" spans="10:10" x14ac:dyDescent="0.25">
      <c r="J2676" s="83"/>
    </row>
    <row r="2677" spans="10:10" x14ac:dyDescent="0.25">
      <c r="J2677" s="83"/>
    </row>
    <row r="2678" spans="10:10" x14ac:dyDescent="0.25">
      <c r="J2678" s="83"/>
    </row>
    <row r="2679" spans="10:10" x14ac:dyDescent="0.25">
      <c r="J2679" s="83"/>
    </row>
    <row r="2680" spans="10:10" x14ac:dyDescent="0.25">
      <c r="J2680" s="83"/>
    </row>
    <row r="2681" spans="10:10" x14ac:dyDescent="0.25">
      <c r="J2681" s="83"/>
    </row>
    <row r="2682" spans="10:10" x14ac:dyDescent="0.25">
      <c r="J2682" s="83"/>
    </row>
    <row r="2683" spans="10:10" x14ac:dyDescent="0.25">
      <c r="J2683" s="83"/>
    </row>
    <row r="2684" spans="10:10" x14ac:dyDescent="0.25">
      <c r="J2684" s="83"/>
    </row>
    <row r="2685" spans="10:10" x14ac:dyDescent="0.25">
      <c r="J2685" s="83"/>
    </row>
    <row r="2686" spans="10:10" x14ac:dyDescent="0.25">
      <c r="J2686" s="83"/>
    </row>
    <row r="2687" spans="10:10" x14ac:dyDescent="0.25">
      <c r="J2687" s="83"/>
    </row>
    <row r="2688" spans="10:10" x14ac:dyDescent="0.25">
      <c r="J2688" s="83"/>
    </row>
    <row r="2689" spans="10:10" x14ac:dyDescent="0.25">
      <c r="J2689" s="83"/>
    </row>
    <row r="2690" spans="10:10" x14ac:dyDescent="0.25">
      <c r="J2690" s="83"/>
    </row>
    <row r="2691" spans="10:10" x14ac:dyDescent="0.25">
      <c r="J2691" s="83"/>
    </row>
    <row r="2692" spans="10:10" x14ac:dyDescent="0.25">
      <c r="J2692" s="83"/>
    </row>
    <row r="2693" spans="10:10" x14ac:dyDescent="0.25">
      <c r="J2693" s="83"/>
    </row>
    <row r="2694" spans="10:10" x14ac:dyDescent="0.25">
      <c r="J2694" s="83"/>
    </row>
    <row r="2695" spans="10:10" x14ac:dyDescent="0.25">
      <c r="J2695" s="83"/>
    </row>
    <row r="2696" spans="10:10" x14ac:dyDescent="0.25">
      <c r="J2696" s="83"/>
    </row>
    <row r="2697" spans="10:10" x14ac:dyDescent="0.25">
      <c r="J2697" s="83"/>
    </row>
    <row r="2698" spans="10:10" x14ac:dyDescent="0.25">
      <c r="J2698" s="83"/>
    </row>
    <row r="2699" spans="10:10" x14ac:dyDescent="0.25">
      <c r="J2699" s="83"/>
    </row>
    <row r="2700" spans="10:10" x14ac:dyDescent="0.25">
      <c r="J2700" s="83"/>
    </row>
    <row r="2701" spans="10:10" x14ac:dyDescent="0.25">
      <c r="J2701" s="83"/>
    </row>
    <row r="2702" spans="10:10" x14ac:dyDescent="0.25">
      <c r="J2702" s="83"/>
    </row>
    <row r="2703" spans="10:10" x14ac:dyDescent="0.25">
      <c r="J2703" s="83"/>
    </row>
    <row r="2704" spans="10:10" x14ac:dyDescent="0.25">
      <c r="J2704" s="83"/>
    </row>
    <row r="2705" spans="10:10" x14ac:dyDescent="0.25">
      <c r="J2705" s="83"/>
    </row>
    <row r="2706" spans="10:10" x14ac:dyDescent="0.25">
      <c r="J2706" s="83"/>
    </row>
    <row r="2707" spans="10:10" x14ac:dyDescent="0.25">
      <c r="J2707" s="83"/>
    </row>
    <row r="2708" spans="10:10" x14ac:dyDescent="0.25">
      <c r="J2708" s="83"/>
    </row>
    <row r="2709" spans="10:10" x14ac:dyDescent="0.25">
      <c r="J2709" s="83"/>
    </row>
    <row r="2710" spans="10:10" x14ac:dyDescent="0.25">
      <c r="J2710" s="83"/>
    </row>
    <row r="2711" spans="10:10" x14ac:dyDescent="0.25">
      <c r="J2711" s="83"/>
    </row>
    <row r="2712" spans="10:10" x14ac:dyDescent="0.25">
      <c r="J2712" s="83"/>
    </row>
    <row r="2713" spans="10:10" x14ac:dyDescent="0.25">
      <c r="J2713" s="83"/>
    </row>
    <row r="2714" spans="10:10" x14ac:dyDescent="0.25">
      <c r="J2714" s="83"/>
    </row>
    <row r="2715" spans="10:10" x14ac:dyDescent="0.25">
      <c r="J2715" s="83"/>
    </row>
    <row r="2716" spans="10:10" x14ac:dyDescent="0.25">
      <c r="J2716" s="83"/>
    </row>
    <row r="2717" spans="10:10" x14ac:dyDescent="0.25">
      <c r="J2717" s="83"/>
    </row>
    <row r="2718" spans="10:10" x14ac:dyDescent="0.25">
      <c r="J2718" s="83"/>
    </row>
    <row r="2719" spans="10:10" x14ac:dyDescent="0.25">
      <c r="J2719" s="83"/>
    </row>
    <row r="2720" spans="10:10" x14ac:dyDescent="0.25">
      <c r="J2720" s="83"/>
    </row>
    <row r="2721" spans="10:10" x14ac:dyDescent="0.25">
      <c r="J2721" s="83"/>
    </row>
    <row r="2722" spans="10:10" x14ac:dyDescent="0.25">
      <c r="J2722" s="83"/>
    </row>
    <row r="2723" spans="10:10" x14ac:dyDescent="0.25">
      <c r="J2723" s="83"/>
    </row>
    <row r="2724" spans="10:10" x14ac:dyDescent="0.25">
      <c r="J2724" s="83"/>
    </row>
    <row r="2725" spans="10:10" x14ac:dyDescent="0.25">
      <c r="J2725" s="83"/>
    </row>
    <row r="2726" spans="10:10" x14ac:dyDescent="0.25">
      <c r="J2726" s="83"/>
    </row>
    <row r="2727" spans="10:10" x14ac:dyDescent="0.25">
      <c r="J2727" s="83"/>
    </row>
    <row r="2728" spans="10:10" x14ac:dyDescent="0.25">
      <c r="J2728" s="83"/>
    </row>
    <row r="2729" spans="10:10" x14ac:dyDescent="0.25">
      <c r="J2729" s="83"/>
    </row>
    <row r="2730" spans="10:10" x14ac:dyDescent="0.25">
      <c r="J2730" s="83"/>
    </row>
    <row r="2731" spans="10:10" x14ac:dyDescent="0.25">
      <c r="J2731" s="83"/>
    </row>
    <row r="2732" spans="10:10" x14ac:dyDescent="0.25">
      <c r="J2732" s="83"/>
    </row>
    <row r="2733" spans="10:10" x14ac:dyDescent="0.25">
      <c r="J2733" s="83"/>
    </row>
    <row r="2734" spans="10:10" x14ac:dyDescent="0.25">
      <c r="J2734" s="83"/>
    </row>
    <row r="2735" spans="10:10" x14ac:dyDescent="0.25">
      <c r="J2735" s="83"/>
    </row>
    <row r="2736" spans="10:10" x14ac:dyDescent="0.25">
      <c r="J2736" s="83"/>
    </row>
    <row r="2737" spans="10:10" x14ac:dyDescent="0.25">
      <c r="J2737" s="83"/>
    </row>
    <row r="2738" spans="10:10" x14ac:dyDescent="0.25">
      <c r="J2738" s="83"/>
    </row>
    <row r="2739" spans="10:10" x14ac:dyDescent="0.25">
      <c r="J2739" s="83"/>
    </row>
    <row r="2740" spans="10:10" x14ac:dyDescent="0.25">
      <c r="J2740" s="83"/>
    </row>
    <row r="2741" spans="10:10" x14ac:dyDescent="0.25">
      <c r="J2741" s="83"/>
    </row>
    <row r="2742" spans="10:10" x14ac:dyDescent="0.25">
      <c r="J2742" s="83"/>
    </row>
    <row r="2743" spans="10:10" x14ac:dyDescent="0.25">
      <c r="J2743" s="83"/>
    </row>
    <row r="2744" spans="10:10" x14ac:dyDescent="0.25">
      <c r="J2744" s="83"/>
    </row>
    <row r="2745" spans="10:10" x14ac:dyDescent="0.25">
      <c r="J2745" s="83"/>
    </row>
    <row r="2746" spans="10:10" x14ac:dyDescent="0.25">
      <c r="J2746" s="83"/>
    </row>
    <row r="2747" spans="10:10" x14ac:dyDescent="0.25">
      <c r="J2747" s="83"/>
    </row>
    <row r="2748" spans="10:10" x14ac:dyDescent="0.25">
      <c r="J2748" s="83"/>
    </row>
    <row r="2749" spans="10:10" x14ac:dyDescent="0.25">
      <c r="J2749" s="83"/>
    </row>
    <row r="2750" spans="10:10" x14ac:dyDescent="0.25">
      <c r="J2750" s="83"/>
    </row>
    <row r="2751" spans="10:10" x14ac:dyDescent="0.25">
      <c r="J2751" s="83"/>
    </row>
    <row r="2752" spans="10:10" x14ac:dyDescent="0.25">
      <c r="J2752" s="83"/>
    </row>
    <row r="2753" spans="10:10" x14ac:dyDescent="0.25">
      <c r="J2753" s="83"/>
    </row>
    <row r="2754" spans="10:10" x14ac:dyDescent="0.25">
      <c r="J2754" s="83"/>
    </row>
    <row r="2755" spans="10:10" x14ac:dyDescent="0.25">
      <c r="J2755" s="83"/>
    </row>
    <row r="2756" spans="10:10" x14ac:dyDescent="0.25">
      <c r="J2756" s="83"/>
    </row>
    <row r="2757" spans="10:10" x14ac:dyDescent="0.25">
      <c r="J2757" s="83"/>
    </row>
    <row r="2758" spans="10:10" x14ac:dyDescent="0.25">
      <c r="J2758" s="83"/>
    </row>
    <row r="2759" spans="10:10" x14ac:dyDescent="0.25">
      <c r="J2759" s="83"/>
    </row>
    <row r="2760" spans="10:10" x14ac:dyDescent="0.25">
      <c r="J2760" s="83"/>
    </row>
    <row r="2761" spans="10:10" x14ac:dyDescent="0.25">
      <c r="J2761" s="83"/>
    </row>
    <row r="2762" spans="10:10" x14ac:dyDescent="0.25">
      <c r="J2762" s="83"/>
    </row>
    <row r="2763" spans="10:10" x14ac:dyDescent="0.25">
      <c r="J2763" s="83"/>
    </row>
    <row r="2764" spans="10:10" x14ac:dyDescent="0.25">
      <c r="J2764" s="83"/>
    </row>
    <row r="2765" spans="10:10" x14ac:dyDescent="0.25">
      <c r="J2765" s="83"/>
    </row>
    <row r="2766" spans="10:10" x14ac:dyDescent="0.25">
      <c r="J2766" s="83"/>
    </row>
    <row r="2767" spans="10:10" x14ac:dyDescent="0.25">
      <c r="J2767" s="83"/>
    </row>
    <row r="2768" spans="10:10" x14ac:dyDescent="0.25">
      <c r="J2768" s="83"/>
    </row>
    <row r="2769" spans="10:10" x14ac:dyDescent="0.25">
      <c r="J2769" s="83"/>
    </row>
    <row r="2770" spans="10:10" x14ac:dyDescent="0.25">
      <c r="J2770" s="83"/>
    </row>
    <row r="2771" spans="10:10" x14ac:dyDescent="0.25">
      <c r="J2771" s="83"/>
    </row>
  </sheetData>
  <mergeCells count="2">
    <mergeCell ref="A1:B1"/>
    <mergeCell ref="V1:AJ1"/>
  </mergeCells>
  <pageMargins left="0.7" right="0.7" top="0.78740157499999996" bottom="0.78740157499999996" header="0.3" footer="0.3"/>
  <pageSetup paperSize="8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27CB2-1CB7-4B2E-B852-C6A7354B11D7}">
  <sheetPr>
    <tabColor rgb="FFFFFF00"/>
  </sheetPr>
  <dimension ref="A1:E291"/>
  <sheetViews>
    <sheetView topLeftCell="A259" workbookViewId="0">
      <selection activeCell="A291" sqref="A291:XFD291"/>
    </sheetView>
  </sheetViews>
  <sheetFormatPr baseColWidth="10" defaultColWidth="11.42578125" defaultRowHeight="15" x14ac:dyDescent="0.25"/>
  <cols>
    <col min="1" max="1" width="9.28515625" style="82" customWidth="1"/>
    <col min="2" max="2" width="31.5703125" style="82" bestFit="1" customWidth="1"/>
    <col min="3" max="3" width="20.85546875" style="82" customWidth="1"/>
    <col min="4" max="4" width="19.85546875" style="83" bestFit="1" customWidth="1"/>
    <col min="5" max="5" width="16.140625" style="83" customWidth="1"/>
    <col min="6" max="6" width="24.5703125" style="82" customWidth="1"/>
    <col min="7" max="16384" width="11.42578125" style="82"/>
  </cols>
  <sheetData>
    <row r="1" spans="1:5" ht="27.75" customHeight="1" x14ac:dyDescent="0.25">
      <c r="A1" s="207" t="s">
        <v>340</v>
      </c>
      <c r="B1" s="207"/>
      <c r="C1" s="207"/>
      <c r="D1" s="207"/>
      <c r="E1" s="207"/>
    </row>
    <row r="2" spans="1:5" s="20" customFormat="1" ht="40.5" customHeight="1" x14ac:dyDescent="0.25">
      <c r="A2" s="2" t="s">
        <v>0</v>
      </c>
      <c r="B2" s="2" t="s">
        <v>1</v>
      </c>
      <c r="C2" s="2" t="s">
        <v>2</v>
      </c>
      <c r="D2" s="7" t="s">
        <v>338</v>
      </c>
      <c r="E2" s="173" t="s">
        <v>345</v>
      </c>
    </row>
    <row r="3" spans="1:5" x14ac:dyDescent="0.25">
      <c r="A3" s="82">
        <v>60101</v>
      </c>
      <c r="B3" s="82" t="s">
        <v>3</v>
      </c>
      <c r="C3" s="82" t="s">
        <v>3</v>
      </c>
      <c r="D3" s="83">
        <f>'Umlage Gesamt § 2_mtlAuft PLAN'!AM3</f>
        <v>2171089.9139127382</v>
      </c>
      <c r="E3" s="83">
        <f>D3/12</f>
        <v>180924.15949272818</v>
      </c>
    </row>
    <row r="4" spans="1:5" x14ac:dyDescent="0.25">
      <c r="A4" s="82">
        <v>60305</v>
      </c>
      <c r="B4" s="82" t="s">
        <v>4</v>
      </c>
      <c r="C4" s="82" t="s">
        <v>5</v>
      </c>
      <c r="D4" s="83">
        <f>'Umlage Gesamt § 2_mtlAuft PLAN'!AM4</f>
        <v>1202943.9355982407</v>
      </c>
      <c r="E4" s="83">
        <f t="shared" ref="E4:E67" si="0">D4/12</f>
        <v>100245.32796652005</v>
      </c>
    </row>
    <row r="5" spans="1:5" x14ac:dyDescent="0.25">
      <c r="A5" s="82">
        <v>60318</v>
      </c>
      <c r="B5" s="82" t="s">
        <v>6</v>
      </c>
      <c r="C5" s="82" t="s">
        <v>5</v>
      </c>
      <c r="D5" s="83">
        <f>'Umlage Gesamt § 2_mtlAuft PLAN'!AM5</f>
        <v>2465733.2576765474</v>
      </c>
      <c r="E5" s="83">
        <f t="shared" si="0"/>
        <v>205477.77147304561</v>
      </c>
    </row>
    <row r="6" spans="1:5" x14ac:dyDescent="0.25">
      <c r="A6" s="82">
        <v>60323</v>
      </c>
      <c r="B6" s="82" t="s">
        <v>7</v>
      </c>
      <c r="C6" s="82" t="s">
        <v>5</v>
      </c>
      <c r="D6" s="83">
        <f>'Umlage Gesamt § 2_mtlAuft PLAN'!AM6</f>
        <v>522768.62792016088</v>
      </c>
      <c r="E6" s="83">
        <f t="shared" si="0"/>
        <v>43564.052326680074</v>
      </c>
    </row>
    <row r="7" spans="1:5" x14ac:dyDescent="0.25">
      <c r="A7" s="82">
        <v>60324</v>
      </c>
      <c r="B7" s="82" t="s">
        <v>8</v>
      </c>
      <c r="C7" s="82" t="s">
        <v>5</v>
      </c>
      <c r="D7" s="83">
        <f>'Umlage Gesamt § 2_mtlAuft PLAN'!AM7</f>
        <v>627154.5817137406</v>
      </c>
      <c r="E7" s="83">
        <f t="shared" si="0"/>
        <v>52262.881809478386</v>
      </c>
    </row>
    <row r="8" spans="1:5" x14ac:dyDescent="0.25">
      <c r="A8" s="82">
        <v>60326</v>
      </c>
      <c r="B8" s="82" t="s">
        <v>9</v>
      </c>
      <c r="C8" s="82" t="s">
        <v>5</v>
      </c>
      <c r="D8" s="83">
        <f>'Umlage Gesamt § 2_mtlAuft PLAN'!AM8</f>
        <v>481339.10998188081</v>
      </c>
      <c r="E8" s="83">
        <f t="shared" si="0"/>
        <v>40111.59249849007</v>
      </c>
    </row>
    <row r="9" spans="1:5" x14ac:dyDescent="0.25">
      <c r="A9" s="82">
        <v>60329</v>
      </c>
      <c r="B9" s="82" t="s">
        <v>10</v>
      </c>
      <c r="C9" s="82" t="s">
        <v>5</v>
      </c>
      <c r="D9" s="83">
        <f>'Umlage Gesamt § 2_mtlAuft PLAN'!AM9</f>
        <v>426420.19415657653</v>
      </c>
      <c r="E9" s="83">
        <f t="shared" si="0"/>
        <v>35535.016179714708</v>
      </c>
    </row>
    <row r="10" spans="1:5" x14ac:dyDescent="0.25">
      <c r="A10" s="82">
        <v>60341</v>
      </c>
      <c r="B10" s="82" t="s">
        <v>11</v>
      </c>
      <c r="C10" s="82" t="s">
        <v>5</v>
      </c>
      <c r="D10" s="83">
        <f>'Umlage Gesamt § 2_mtlAuft PLAN'!AM10</f>
        <v>592844.68940306932</v>
      </c>
      <c r="E10" s="83">
        <f t="shared" si="0"/>
        <v>49403.724116922443</v>
      </c>
    </row>
    <row r="11" spans="1:5" x14ac:dyDescent="0.25">
      <c r="A11" s="82">
        <v>60344</v>
      </c>
      <c r="B11" s="82" t="s">
        <v>5</v>
      </c>
      <c r="C11" s="82" t="s">
        <v>5</v>
      </c>
      <c r="D11" s="83">
        <f>'Umlage Gesamt § 2_mtlAuft PLAN'!AM11</f>
        <v>4938898.437465</v>
      </c>
      <c r="E11" s="83">
        <f t="shared" si="0"/>
        <v>411574.86978875002</v>
      </c>
    </row>
    <row r="12" spans="1:5" x14ac:dyDescent="0.25">
      <c r="A12" s="82">
        <v>60345</v>
      </c>
      <c r="B12" s="82" t="s">
        <v>12</v>
      </c>
      <c r="C12" s="82" t="s">
        <v>5</v>
      </c>
      <c r="D12" s="83">
        <f>'Umlage Gesamt § 2_mtlAuft PLAN'!AM12</f>
        <v>2063478.118978845</v>
      </c>
      <c r="E12" s="83">
        <f t="shared" si="0"/>
        <v>171956.50991490376</v>
      </c>
    </row>
    <row r="13" spans="1:5" x14ac:dyDescent="0.25">
      <c r="A13" s="82">
        <v>60346</v>
      </c>
      <c r="B13" s="82" t="s">
        <v>13</v>
      </c>
      <c r="C13" s="82" t="s">
        <v>5</v>
      </c>
      <c r="D13" s="83">
        <f>'Umlage Gesamt § 2_mtlAuft PLAN'!AM13</f>
        <v>1350939.30777726</v>
      </c>
      <c r="E13" s="83">
        <f t="shared" si="0"/>
        <v>112578.275648105</v>
      </c>
    </row>
    <row r="14" spans="1:5" x14ac:dyDescent="0.25">
      <c r="A14" s="82">
        <v>60347</v>
      </c>
      <c r="B14" s="82" t="s">
        <v>14</v>
      </c>
      <c r="C14" s="82" t="s">
        <v>5</v>
      </c>
      <c r="D14" s="83">
        <f>'Umlage Gesamt § 2_mtlAuft PLAN'!AM14</f>
        <v>1063569.9294327535</v>
      </c>
      <c r="E14" s="83">
        <f t="shared" si="0"/>
        <v>88630.827452729456</v>
      </c>
    </row>
    <row r="15" spans="1:5" x14ac:dyDescent="0.25">
      <c r="A15" s="82">
        <v>60348</v>
      </c>
      <c r="B15" s="82" t="s">
        <v>15</v>
      </c>
      <c r="C15" s="82" t="s">
        <v>5</v>
      </c>
      <c r="D15" s="83">
        <f>'Umlage Gesamt § 2_mtlAuft PLAN'!AM15</f>
        <v>1111618.3011213548</v>
      </c>
      <c r="E15" s="83">
        <f t="shared" si="0"/>
        <v>92634.858426779567</v>
      </c>
    </row>
    <row r="16" spans="1:5" x14ac:dyDescent="0.25">
      <c r="A16" s="82">
        <v>60349</v>
      </c>
      <c r="B16" s="82" t="s">
        <v>16</v>
      </c>
      <c r="C16" s="82" t="s">
        <v>5</v>
      </c>
      <c r="D16" s="83">
        <f>'Umlage Gesamt § 2_mtlAuft PLAN'!AM16</f>
        <v>1397743.1217522197</v>
      </c>
      <c r="E16" s="83">
        <f t="shared" si="0"/>
        <v>116478.59347935165</v>
      </c>
    </row>
    <row r="17" spans="1:5" x14ac:dyDescent="0.25">
      <c r="A17" s="82">
        <v>60350</v>
      </c>
      <c r="B17" s="82" t="s">
        <v>17</v>
      </c>
      <c r="C17" s="82" t="s">
        <v>5</v>
      </c>
      <c r="D17" s="83">
        <f>'Umlage Gesamt § 2_mtlAuft PLAN'!AM17</f>
        <v>2755909.0103239352</v>
      </c>
      <c r="E17" s="83">
        <f t="shared" si="0"/>
        <v>229659.08419366126</v>
      </c>
    </row>
    <row r="18" spans="1:5" x14ac:dyDescent="0.25">
      <c r="A18" s="82">
        <v>60351</v>
      </c>
      <c r="B18" s="82" t="s">
        <v>18</v>
      </c>
      <c r="C18" s="82" t="s">
        <v>5</v>
      </c>
      <c r="D18" s="83">
        <f>'Umlage Gesamt § 2_mtlAuft PLAN'!AM18</f>
        <v>1436513.2586264752</v>
      </c>
      <c r="E18" s="83">
        <f t="shared" si="0"/>
        <v>119709.43821887294</v>
      </c>
    </row>
    <row r="19" spans="1:5" x14ac:dyDescent="0.25">
      <c r="A19" s="82">
        <v>60608</v>
      </c>
      <c r="B19" s="82" t="s">
        <v>19</v>
      </c>
      <c r="C19" s="82" t="s">
        <v>20</v>
      </c>
      <c r="D19" s="83">
        <f>'Umlage Gesamt § 2_mtlAuft PLAN'!AM19</f>
        <v>2083800.3152054963</v>
      </c>
      <c r="E19" s="83">
        <f t="shared" si="0"/>
        <v>173650.02626712469</v>
      </c>
    </row>
    <row r="20" spans="1:5" x14ac:dyDescent="0.25">
      <c r="A20" s="82">
        <v>60611</v>
      </c>
      <c r="B20" s="82" t="s">
        <v>21</v>
      </c>
      <c r="C20" s="82" t="s">
        <v>20</v>
      </c>
      <c r="D20" s="83">
        <f>'Umlage Gesamt § 2_mtlAuft PLAN'!AM20</f>
        <v>1181186.8699493702</v>
      </c>
      <c r="E20" s="83">
        <f t="shared" si="0"/>
        <v>98432.239162447513</v>
      </c>
    </row>
    <row r="21" spans="1:5" x14ac:dyDescent="0.25">
      <c r="A21" s="82">
        <v>60613</v>
      </c>
      <c r="B21" s="82" t="s">
        <v>22</v>
      </c>
      <c r="C21" s="82" t="s">
        <v>20</v>
      </c>
      <c r="D21" s="83">
        <f>'Umlage Gesamt § 2_mtlAuft PLAN'!AM21</f>
        <v>2920424.6058215932</v>
      </c>
      <c r="E21" s="83">
        <f t="shared" si="0"/>
        <v>243368.71715179944</v>
      </c>
    </row>
    <row r="22" spans="1:5" x14ac:dyDescent="0.25">
      <c r="A22" s="82">
        <v>60617</v>
      </c>
      <c r="B22" s="82" t="s">
        <v>23</v>
      </c>
      <c r="C22" s="82" t="s">
        <v>20</v>
      </c>
      <c r="D22" s="83">
        <f>'Umlage Gesamt § 2_mtlAuft PLAN'!AM22</f>
        <v>2303592.5214929781</v>
      </c>
      <c r="E22" s="83">
        <f t="shared" si="0"/>
        <v>191966.04345774816</v>
      </c>
    </row>
    <row r="23" spans="1:5" x14ac:dyDescent="0.25">
      <c r="A23" s="82">
        <v>60618</v>
      </c>
      <c r="B23" s="82" t="s">
        <v>24</v>
      </c>
      <c r="C23" s="82" t="s">
        <v>20</v>
      </c>
      <c r="D23" s="83">
        <f>'Umlage Gesamt § 2_mtlAuft PLAN'!AM23</f>
        <v>360046.18406172056</v>
      </c>
      <c r="E23" s="83">
        <f t="shared" si="0"/>
        <v>30003.848671810047</v>
      </c>
    </row>
    <row r="24" spans="1:5" x14ac:dyDescent="0.25">
      <c r="A24" s="82">
        <v>60619</v>
      </c>
      <c r="B24" s="82" t="s">
        <v>25</v>
      </c>
      <c r="C24" s="82" t="s">
        <v>20</v>
      </c>
      <c r="D24" s="83">
        <f>'Umlage Gesamt § 2_mtlAuft PLAN'!AM24</f>
        <v>930174.92194145045</v>
      </c>
      <c r="E24" s="83">
        <f t="shared" si="0"/>
        <v>77514.576828454199</v>
      </c>
    </row>
    <row r="25" spans="1:5" x14ac:dyDescent="0.25">
      <c r="A25" s="82">
        <v>60623</v>
      </c>
      <c r="B25" s="82" t="s">
        <v>26</v>
      </c>
      <c r="C25" s="82" t="s">
        <v>20</v>
      </c>
      <c r="D25" s="83">
        <f>'Umlage Gesamt § 2_mtlAuft PLAN'!AM25</f>
        <v>594545.04400543787</v>
      </c>
      <c r="E25" s="83">
        <f t="shared" si="0"/>
        <v>49545.420333786489</v>
      </c>
    </row>
    <row r="26" spans="1:5" x14ac:dyDescent="0.25">
      <c r="A26" s="82">
        <v>60624</v>
      </c>
      <c r="B26" s="82" t="s">
        <v>27</v>
      </c>
      <c r="C26" s="82" t="s">
        <v>20</v>
      </c>
      <c r="D26" s="83">
        <f>'Umlage Gesamt § 2_mtlAuft PLAN'!AM26</f>
        <v>2899768.8902628734</v>
      </c>
      <c r="E26" s="83">
        <f t="shared" si="0"/>
        <v>241647.40752190611</v>
      </c>
    </row>
    <row r="27" spans="1:5" x14ac:dyDescent="0.25">
      <c r="A27" s="82">
        <v>60626</v>
      </c>
      <c r="B27" s="82" t="s">
        <v>28</v>
      </c>
      <c r="C27" s="82" t="s">
        <v>20</v>
      </c>
      <c r="D27" s="83">
        <f>'Umlage Gesamt § 2_mtlAuft PLAN'!AM27</f>
        <v>866300.83556916961</v>
      </c>
      <c r="E27" s="83">
        <f t="shared" si="0"/>
        <v>72191.736297430805</v>
      </c>
    </row>
    <row r="28" spans="1:5" x14ac:dyDescent="0.25">
      <c r="A28" s="82">
        <v>60628</v>
      </c>
      <c r="B28" s="82" t="s">
        <v>29</v>
      </c>
      <c r="C28" s="82" t="s">
        <v>20</v>
      </c>
      <c r="D28" s="83">
        <f>'Umlage Gesamt § 2_mtlAuft PLAN'!AM28</f>
        <v>770071.59840846143</v>
      </c>
      <c r="E28" s="83">
        <f t="shared" si="0"/>
        <v>64172.633200705117</v>
      </c>
    </row>
    <row r="29" spans="1:5" x14ac:dyDescent="0.25">
      <c r="A29" s="82">
        <v>60629</v>
      </c>
      <c r="B29" s="82" t="s">
        <v>30</v>
      </c>
      <c r="C29" s="82" t="s">
        <v>20</v>
      </c>
      <c r="D29" s="83">
        <f>'Umlage Gesamt § 2_mtlAuft PLAN'!AM29</f>
        <v>1603397.4261088569</v>
      </c>
      <c r="E29" s="83">
        <f t="shared" si="0"/>
        <v>133616.45217573809</v>
      </c>
    </row>
    <row r="30" spans="1:5" x14ac:dyDescent="0.25">
      <c r="A30" s="82">
        <v>60632</v>
      </c>
      <c r="B30" s="82" t="s">
        <v>31</v>
      </c>
      <c r="C30" s="82" t="s">
        <v>20</v>
      </c>
      <c r="D30" s="83">
        <f>'Umlage Gesamt § 2_mtlAuft PLAN'!AM30</f>
        <v>834111.79209212388</v>
      </c>
      <c r="E30" s="83">
        <f t="shared" si="0"/>
        <v>69509.316007676985</v>
      </c>
    </row>
    <row r="31" spans="1:5" x14ac:dyDescent="0.25">
      <c r="A31" s="82">
        <v>60639</v>
      </c>
      <c r="B31" s="82" t="s">
        <v>32</v>
      </c>
      <c r="C31" s="82" t="s">
        <v>20</v>
      </c>
      <c r="D31" s="83">
        <f>'Umlage Gesamt § 2_mtlAuft PLAN'!AM31</f>
        <v>350782.84656291292</v>
      </c>
      <c r="E31" s="83">
        <f t="shared" si="0"/>
        <v>29231.903880242742</v>
      </c>
    </row>
    <row r="32" spans="1:5" x14ac:dyDescent="0.25">
      <c r="A32" s="82">
        <v>60641</v>
      </c>
      <c r="B32" s="82" t="s">
        <v>33</v>
      </c>
      <c r="C32" s="82" t="s">
        <v>20</v>
      </c>
      <c r="D32" s="83">
        <f>'Umlage Gesamt § 2_mtlAuft PLAN'!AM32</f>
        <v>261121.45894606895</v>
      </c>
      <c r="E32" s="83">
        <f t="shared" si="0"/>
        <v>21760.12157883908</v>
      </c>
    </row>
    <row r="33" spans="1:5" x14ac:dyDescent="0.25">
      <c r="A33" s="82">
        <v>60642</v>
      </c>
      <c r="B33" s="82" t="s">
        <v>34</v>
      </c>
      <c r="C33" s="82" t="s">
        <v>20</v>
      </c>
      <c r="D33" s="83">
        <f>'Umlage Gesamt § 2_mtlAuft PLAN'!AM33</f>
        <v>524391.21201711602</v>
      </c>
      <c r="E33" s="83">
        <f t="shared" si="0"/>
        <v>43699.267668093002</v>
      </c>
    </row>
    <row r="34" spans="1:5" x14ac:dyDescent="0.25">
      <c r="A34" s="82">
        <v>60645</v>
      </c>
      <c r="B34" s="82" t="s">
        <v>35</v>
      </c>
      <c r="C34" s="82" t="s">
        <v>20</v>
      </c>
      <c r="D34" s="83">
        <f>'Umlage Gesamt § 2_mtlAuft PLAN'!AM34</f>
        <v>777289.61556997884</v>
      </c>
      <c r="E34" s="83">
        <f t="shared" si="0"/>
        <v>64774.13463083157</v>
      </c>
    </row>
    <row r="35" spans="1:5" x14ac:dyDescent="0.25">
      <c r="A35" s="82">
        <v>60646</v>
      </c>
      <c r="B35" s="82" t="s">
        <v>36</v>
      </c>
      <c r="C35" s="82" t="s">
        <v>20</v>
      </c>
      <c r="D35" s="83">
        <f>'Umlage Gesamt § 2_mtlAuft PLAN'!AM35</f>
        <v>641552.38397447416</v>
      </c>
      <c r="E35" s="83">
        <f t="shared" si="0"/>
        <v>53462.698664539515</v>
      </c>
    </row>
    <row r="36" spans="1:5" x14ac:dyDescent="0.25">
      <c r="A36" s="82">
        <v>60647</v>
      </c>
      <c r="B36" s="82" t="s">
        <v>37</v>
      </c>
      <c r="C36" s="82" t="s">
        <v>20</v>
      </c>
      <c r="D36" s="83">
        <f>'Umlage Gesamt § 2_mtlAuft PLAN'!AM36</f>
        <v>144181.29643995356</v>
      </c>
      <c r="E36" s="83">
        <f t="shared" si="0"/>
        <v>12015.108036662796</v>
      </c>
    </row>
    <row r="37" spans="1:5" x14ac:dyDescent="0.25">
      <c r="A37" s="82">
        <v>60648</v>
      </c>
      <c r="B37" s="82" t="s">
        <v>38</v>
      </c>
      <c r="C37" s="82" t="s">
        <v>20</v>
      </c>
      <c r="D37" s="83">
        <f>'Umlage Gesamt § 2_mtlAuft PLAN'!AM37</f>
        <v>519625.38361424819</v>
      </c>
      <c r="E37" s="83">
        <f t="shared" si="0"/>
        <v>43302.115301187347</v>
      </c>
    </row>
    <row r="38" spans="1:5" x14ac:dyDescent="0.25">
      <c r="A38" s="82">
        <v>60651</v>
      </c>
      <c r="B38" s="82" t="s">
        <v>39</v>
      </c>
      <c r="C38" s="82" t="s">
        <v>20</v>
      </c>
      <c r="D38" s="83">
        <f>'Umlage Gesamt § 2_mtlAuft PLAN'!AM38</f>
        <v>542111.99699731264</v>
      </c>
      <c r="E38" s="83">
        <f t="shared" si="0"/>
        <v>45175.999749776056</v>
      </c>
    </row>
    <row r="39" spans="1:5" x14ac:dyDescent="0.25">
      <c r="A39" s="82">
        <v>60653</v>
      </c>
      <c r="B39" s="82" t="s">
        <v>40</v>
      </c>
      <c r="C39" s="82" t="s">
        <v>20</v>
      </c>
      <c r="D39" s="83">
        <f>'Umlage Gesamt § 2_mtlAuft PLAN'!AM39</f>
        <v>1016067.892309549</v>
      </c>
      <c r="E39" s="83">
        <f t="shared" si="0"/>
        <v>84672.324359129081</v>
      </c>
    </row>
    <row r="40" spans="1:5" x14ac:dyDescent="0.25">
      <c r="A40" s="82">
        <v>60654</v>
      </c>
      <c r="B40" s="82" t="s">
        <v>41</v>
      </c>
      <c r="C40" s="82" t="s">
        <v>20</v>
      </c>
      <c r="D40" s="83">
        <f>'Umlage Gesamt § 2_mtlAuft PLAN'!AM40</f>
        <v>613919.46363868564</v>
      </c>
      <c r="E40" s="83">
        <f t="shared" si="0"/>
        <v>51159.955303223804</v>
      </c>
    </row>
    <row r="41" spans="1:5" x14ac:dyDescent="0.25">
      <c r="A41" s="82">
        <v>60655</v>
      </c>
      <c r="B41" s="82" t="s">
        <v>42</v>
      </c>
      <c r="C41" s="82" t="s">
        <v>20</v>
      </c>
      <c r="D41" s="83">
        <f>'Umlage Gesamt § 2_mtlAuft PLAN'!AM41</f>
        <v>916113.02095248119</v>
      </c>
      <c r="E41" s="83">
        <f t="shared" si="0"/>
        <v>76342.7517460401</v>
      </c>
    </row>
    <row r="42" spans="1:5" x14ac:dyDescent="0.25">
      <c r="A42" s="82">
        <v>60656</v>
      </c>
      <c r="B42" s="82" t="s">
        <v>43</v>
      </c>
      <c r="C42" s="82" t="s">
        <v>20</v>
      </c>
      <c r="D42" s="83">
        <f>'Umlage Gesamt § 2_mtlAuft PLAN'!AM42</f>
        <v>675860.0354889998</v>
      </c>
      <c r="E42" s="83">
        <f t="shared" si="0"/>
        <v>56321.669624083319</v>
      </c>
    </row>
    <row r="43" spans="1:5" x14ac:dyDescent="0.25">
      <c r="A43" s="82">
        <v>60659</v>
      </c>
      <c r="B43" s="82" t="s">
        <v>44</v>
      </c>
      <c r="C43" s="82" t="s">
        <v>20</v>
      </c>
      <c r="D43" s="83">
        <f>'Umlage Gesamt § 2_mtlAuft PLAN'!AM43</f>
        <v>997042.20866612403</v>
      </c>
      <c r="E43" s="83">
        <f t="shared" si="0"/>
        <v>83086.850722176998</v>
      </c>
    </row>
    <row r="44" spans="1:5" x14ac:dyDescent="0.25">
      <c r="A44" s="82">
        <v>60660</v>
      </c>
      <c r="B44" s="82" t="s">
        <v>45</v>
      </c>
      <c r="C44" s="82" t="s">
        <v>20</v>
      </c>
      <c r="D44" s="83">
        <f>'Umlage Gesamt § 2_mtlAuft PLAN'!AM44</f>
        <v>1159115.1201426839</v>
      </c>
      <c r="E44" s="83">
        <f t="shared" si="0"/>
        <v>96592.926678556993</v>
      </c>
    </row>
    <row r="45" spans="1:5" x14ac:dyDescent="0.25">
      <c r="A45" s="82">
        <v>60661</v>
      </c>
      <c r="B45" s="82" t="s">
        <v>46</v>
      </c>
      <c r="C45" s="82" t="s">
        <v>20</v>
      </c>
      <c r="D45" s="83">
        <f>'Umlage Gesamt § 2_mtlAuft PLAN'!AM45</f>
        <v>1581931.5409456186</v>
      </c>
      <c r="E45" s="83">
        <f t="shared" si="0"/>
        <v>131827.62841213489</v>
      </c>
    </row>
    <row r="46" spans="1:5" x14ac:dyDescent="0.25">
      <c r="A46" s="82">
        <v>60662</v>
      </c>
      <c r="B46" s="82" t="s">
        <v>47</v>
      </c>
      <c r="C46" s="82" t="s">
        <v>20</v>
      </c>
      <c r="D46" s="83">
        <f>'Umlage Gesamt § 2_mtlAuft PLAN'!AM46</f>
        <v>1230749.71307373</v>
      </c>
      <c r="E46" s="83">
        <f t="shared" si="0"/>
        <v>102562.4760894775</v>
      </c>
    </row>
    <row r="47" spans="1:5" x14ac:dyDescent="0.25">
      <c r="A47" s="82">
        <v>60663</v>
      </c>
      <c r="B47" s="82" t="s">
        <v>48</v>
      </c>
      <c r="C47" s="82" t="s">
        <v>20</v>
      </c>
      <c r="D47" s="83">
        <f>'Umlage Gesamt § 2_mtlAuft PLAN'!AM47</f>
        <v>1889132.4422394754</v>
      </c>
      <c r="E47" s="83">
        <f t="shared" si="0"/>
        <v>157427.7035199563</v>
      </c>
    </row>
    <row r="48" spans="1:5" x14ac:dyDescent="0.25">
      <c r="A48" s="82">
        <v>60664</v>
      </c>
      <c r="B48" s="82" t="s">
        <v>49</v>
      </c>
      <c r="C48" s="82" t="s">
        <v>20</v>
      </c>
      <c r="D48" s="83">
        <f>'Umlage Gesamt § 2_mtlAuft PLAN'!AM48</f>
        <v>3329593.5442227768</v>
      </c>
      <c r="E48" s="83">
        <f t="shared" si="0"/>
        <v>277466.12868523138</v>
      </c>
    </row>
    <row r="49" spans="1:5" x14ac:dyDescent="0.25">
      <c r="A49" s="82">
        <v>60665</v>
      </c>
      <c r="B49" s="82" t="s">
        <v>50</v>
      </c>
      <c r="C49" s="82" t="s">
        <v>20</v>
      </c>
      <c r="D49" s="83">
        <f>'Umlage Gesamt § 2_mtlAuft PLAN'!AM49</f>
        <v>1567984.923279847</v>
      </c>
      <c r="E49" s="83">
        <f t="shared" si="0"/>
        <v>130665.41027332058</v>
      </c>
    </row>
    <row r="50" spans="1:5" x14ac:dyDescent="0.25">
      <c r="A50" s="82">
        <v>60666</v>
      </c>
      <c r="B50" s="82" t="s">
        <v>51</v>
      </c>
      <c r="C50" s="82" t="s">
        <v>20</v>
      </c>
      <c r="D50" s="83">
        <f>'Umlage Gesamt § 2_mtlAuft PLAN'!AM50</f>
        <v>601051.65351857478</v>
      </c>
      <c r="E50" s="83">
        <f t="shared" si="0"/>
        <v>50087.637793214562</v>
      </c>
    </row>
    <row r="51" spans="1:5" x14ac:dyDescent="0.25">
      <c r="A51" s="82">
        <v>60667</v>
      </c>
      <c r="B51" s="82" t="s">
        <v>52</v>
      </c>
      <c r="C51" s="82" t="s">
        <v>20</v>
      </c>
      <c r="D51" s="83">
        <f>'Umlage Gesamt § 2_mtlAuft PLAN'!AM51</f>
        <v>2965890.8164831852</v>
      </c>
      <c r="E51" s="83">
        <f t="shared" si="0"/>
        <v>247157.56804026544</v>
      </c>
    </row>
    <row r="52" spans="1:5" x14ac:dyDescent="0.25">
      <c r="A52" s="82">
        <v>60668</v>
      </c>
      <c r="B52" s="82" t="s">
        <v>53</v>
      </c>
      <c r="C52" s="82" t="s">
        <v>20</v>
      </c>
      <c r="D52" s="83">
        <f>'Umlage Gesamt § 2_mtlAuft PLAN'!AM52</f>
        <v>803112.52693467599</v>
      </c>
      <c r="E52" s="83">
        <f t="shared" si="0"/>
        <v>66926.043911222994</v>
      </c>
    </row>
    <row r="53" spans="1:5" x14ac:dyDescent="0.25">
      <c r="A53" s="82">
        <v>60669</v>
      </c>
      <c r="B53" s="82" t="s">
        <v>54</v>
      </c>
      <c r="C53" s="82" t="s">
        <v>20</v>
      </c>
      <c r="D53" s="83">
        <f>'Umlage Gesamt § 2_mtlAuft PLAN'!AM53</f>
        <v>4057589.3574803807</v>
      </c>
      <c r="E53" s="83">
        <f t="shared" si="0"/>
        <v>338132.44645669841</v>
      </c>
    </row>
    <row r="54" spans="1:5" x14ac:dyDescent="0.25">
      <c r="A54" s="82">
        <v>60670</v>
      </c>
      <c r="B54" s="82" t="s">
        <v>55</v>
      </c>
      <c r="C54" s="82" t="s">
        <v>20</v>
      </c>
      <c r="D54" s="83">
        <f>'Umlage Gesamt § 2_mtlAuft PLAN'!AM54</f>
        <v>3224984.2785382494</v>
      </c>
      <c r="E54" s="83">
        <f t="shared" si="0"/>
        <v>268748.68987818743</v>
      </c>
    </row>
    <row r="55" spans="1:5" x14ac:dyDescent="0.25">
      <c r="A55" s="82">
        <v>61001</v>
      </c>
      <c r="B55" s="82" t="s">
        <v>56</v>
      </c>
      <c r="C55" s="82" t="s">
        <v>57</v>
      </c>
      <c r="D55" s="83">
        <f>'Umlage Gesamt § 2_mtlAuft PLAN'!AM55</f>
        <v>379750.80302493583</v>
      </c>
      <c r="E55" s="83">
        <f t="shared" si="0"/>
        <v>31645.900252077987</v>
      </c>
    </row>
    <row r="56" spans="1:5" x14ac:dyDescent="0.25">
      <c r="A56" s="82">
        <v>61002</v>
      </c>
      <c r="B56" s="82" t="s">
        <v>58</v>
      </c>
      <c r="C56" s="82" t="s">
        <v>57</v>
      </c>
      <c r="D56" s="83">
        <f>'Umlage Gesamt § 2_mtlAuft PLAN'!AM56</f>
        <v>270844.91316708172</v>
      </c>
      <c r="E56" s="83">
        <f t="shared" si="0"/>
        <v>22570.409430590142</v>
      </c>
    </row>
    <row r="57" spans="1:5" x14ac:dyDescent="0.25">
      <c r="A57" s="82">
        <v>61007</v>
      </c>
      <c r="B57" s="82" t="s">
        <v>59</v>
      </c>
      <c r="C57" s="82" t="s">
        <v>57</v>
      </c>
      <c r="D57" s="83">
        <f>'Umlage Gesamt § 2_mtlAuft PLAN'!AM57</f>
        <v>339106.95021284034</v>
      </c>
      <c r="E57" s="83">
        <f t="shared" si="0"/>
        <v>28258.912517736695</v>
      </c>
    </row>
    <row r="58" spans="1:5" x14ac:dyDescent="0.25">
      <c r="A58" s="82">
        <v>61008</v>
      </c>
      <c r="B58" s="82" t="s">
        <v>60</v>
      </c>
      <c r="C58" s="82" t="s">
        <v>57</v>
      </c>
      <c r="D58" s="83">
        <f>'Umlage Gesamt § 2_mtlAuft PLAN'!AM58</f>
        <v>446458.40963898686</v>
      </c>
      <c r="E58" s="83">
        <f t="shared" si="0"/>
        <v>37204.867469915574</v>
      </c>
    </row>
    <row r="59" spans="1:5" x14ac:dyDescent="0.25">
      <c r="A59" s="82">
        <v>61012</v>
      </c>
      <c r="B59" s="82" t="s">
        <v>61</v>
      </c>
      <c r="C59" s="82" t="s">
        <v>57</v>
      </c>
      <c r="D59" s="83">
        <f>'Umlage Gesamt § 2_mtlAuft PLAN'!AM59</f>
        <v>773435.04698086437</v>
      </c>
      <c r="E59" s="83">
        <f t="shared" si="0"/>
        <v>64452.920581738697</v>
      </c>
    </row>
    <row r="60" spans="1:5" x14ac:dyDescent="0.25">
      <c r="A60" s="82">
        <v>61013</v>
      </c>
      <c r="B60" s="82" t="s">
        <v>62</v>
      </c>
      <c r="C60" s="82" t="s">
        <v>57</v>
      </c>
      <c r="D60" s="83">
        <f>'Umlage Gesamt § 2_mtlAuft PLAN'!AM60</f>
        <v>586426.57607402047</v>
      </c>
      <c r="E60" s="83">
        <f t="shared" si="0"/>
        <v>48868.881339501706</v>
      </c>
    </row>
    <row r="61" spans="1:5" x14ac:dyDescent="0.25">
      <c r="A61" s="82">
        <v>61016</v>
      </c>
      <c r="B61" s="82" t="s">
        <v>63</v>
      </c>
      <c r="C61" s="82" t="s">
        <v>57</v>
      </c>
      <c r="D61" s="83">
        <f>'Umlage Gesamt § 2_mtlAuft PLAN'!AM61</f>
        <v>508327.08025241463</v>
      </c>
      <c r="E61" s="83">
        <f t="shared" si="0"/>
        <v>42360.59002103455</v>
      </c>
    </row>
    <row r="62" spans="1:5" x14ac:dyDescent="0.25">
      <c r="A62" s="82">
        <v>61017</v>
      </c>
      <c r="B62" s="82" t="s">
        <v>64</v>
      </c>
      <c r="C62" s="82" t="s">
        <v>57</v>
      </c>
      <c r="D62" s="83">
        <f>'Umlage Gesamt § 2_mtlAuft PLAN'!AM62</f>
        <v>359130.1576489117</v>
      </c>
      <c r="E62" s="83">
        <f t="shared" si="0"/>
        <v>29927.513137409307</v>
      </c>
    </row>
    <row r="63" spans="1:5" x14ac:dyDescent="0.25">
      <c r="A63" s="82">
        <v>61019</v>
      </c>
      <c r="B63" s="82" t="s">
        <v>65</v>
      </c>
      <c r="C63" s="82" t="s">
        <v>57</v>
      </c>
      <c r="D63" s="83">
        <f>'Umlage Gesamt § 2_mtlAuft PLAN'!AM63</f>
        <v>442626.30211896461</v>
      </c>
      <c r="E63" s="83">
        <f t="shared" si="0"/>
        <v>36885.525176580384</v>
      </c>
    </row>
    <row r="64" spans="1:5" x14ac:dyDescent="0.25">
      <c r="A64" s="82">
        <v>61020</v>
      </c>
      <c r="B64" s="82" t="s">
        <v>66</v>
      </c>
      <c r="C64" s="82" t="s">
        <v>57</v>
      </c>
      <c r="D64" s="83">
        <f>'Umlage Gesamt § 2_mtlAuft PLAN'!AM64</f>
        <v>403035.68773893092</v>
      </c>
      <c r="E64" s="83">
        <f t="shared" si="0"/>
        <v>33586.307311577577</v>
      </c>
    </row>
    <row r="65" spans="1:5" x14ac:dyDescent="0.25">
      <c r="A65" s="82">
        <v>61021</v>
      </c>
      <c r="B65" s="82" t="s">
        <v>67</v>
      </c>
      <c r="C65" s="82" t="s">
        <v>57</v>
      </c>
      <c r="D65" s="83">
        <f>'Umlage Gesamt § 2_mtlAuft PLAN'!AM65</f>
        <v>1027847.9254980581</v>
      </c>
      <c r="E65" s="83">
        <f t="shared" si="0"/>
        <v>85653.993791504836</v>
      </c>
    </row>
    <row r="66" spans="1:5" x14ac:dyDescent="0.25">
      <c r="A66" s="82">
        <v>61024</v>
      </c>
      <c r="B66" s="82" t="s">
        <v>68</v>
      </c>
      <c r="C66" s="82" t="s">
        <v>57</v>
      </c>
      <c r="D66" s="83">
        <f>'Umlage Gesamt § 2_mtlAuft PLAN'!AM66</f>
        <v>519075.20129019371</v>
      </c>
      <c r="E66" s="83">
        <f t="shared" si="0"/>
        <v>43256.266774182812</v>
      </c>
    </row>
    <row r="67" spans="1:5" x14ac:dyDescent="0.25">
      <c r="A67" s="82">
        <v>61027</v>
      </c>
      <c r="B67" s="82" t="s">
        <v>69</v>
      </c>
      <c r="C67" s="82" t="s">
        <v>57</v>
      </c>
      <c r="D67" s="83">
        <f>'Umlage Gesamt § 2_mtlAuft PLAN'!AM67</f>
        <v>421649.7474630283</v>
      </c>
      <c r="E67" s="83">
        <f t="shared" si="0"/>
        <v>35137.478955252358</v>
      </c>
    </row>
    <row r="68" spans="1:5" x14ac:dyDescent="0.25">
      <c r="A68" s="82">
        <v>61030</v>
      </c>
      <c r="B68" s="82" t="s">
        <v>70</v>
      </c>
      <c r="C68" s="82" t="s">
        <v>57</v>
      </c>
      <c r="D68" s="83">
        <f>'Umlage Gesamt § 2_mtlAuft PLAN'!AM68</f>
        <v>413860.01668334909</v>
      </c>
      <c r="E68" s="83">
        <f t="shared" ref="E68:E131" si="1">D68/12</f>
        <v>34488.334723612425</v>
      </c>
    </row>
    <row r="69" spans="1:5" x14ac:dyDescent="0.25">
      <c r="A69" s="82">
        <v>61032</v>
      </c>
      <c r="B69" s="82" t="s">
        <v>71</v>
      </c>
      <c r="C69" s="82" t="s">
        <v>57</v>
      </c>
      <c r="D69" s="83">
        <f>'Umlage Gesamt § 2_mtlAuft PLAN'!AM69</f>
        <v>494256.60380512103</v>
      </c>
      <c r="E69" s="83">
        <f t="shared" si="1"/>
        <v>41188.050317093417</v>
      </c>
    </row>
    <row r="70" spans="1:5" x14ac:dyDescent="0.25">
      <c r="A70" s="82">
        <v>61033</v>
      </c>
      <c r="B70" s="82" t="s">
        <v>72</v>
      </c>
      <c r="C70" s="82" t="s">
        <v>57</v>
      </c>
      <c r="D70" s="83">
        <f>'Umlage Gesamt § 2_mtlAuft PLAN'!AM70</f>
        <v>561308.36474358675</v>
      </c>
      <c r="E70" s="83">
        <f t="shared" si="1"/>
        <v>46775.697061965562</v>
      </c>
    </row>
    <row r="71" spans="1:5" x14ac:dyDescent="0.25">
      <c r="A71" s="82">
        <v>61043</v>
      </c>
      <c r="B71" s="82" t="s">
        <v>73</v>
      </c>
      <c r="C71" s="82" t="s">
        <v>57</v>
      </c>
      <c r="D71" s="83">
        <f>'Umlage Gesamt § 2_mtlAuft PLAN'!AM71</f>
        <v>1035901.9056045584</v>
      </c>
      <c r="E71" s="83">
        <f t="shared" si="1"/>
        <v>86325.158800379868</v>
      </c>
    </row>
    <row r="72" spans="1:5" x14ac:dyDescent="0.25">
      <c r="A72" s="82">
        <v>61045</v>
      </c>
      <c r="B72" s="82" t="s">
        <v>74</v>
      </c>
      <c r="C72" s="82" t="s">
        <v>57</v>
      </c>
      <c r="D72" s="83">
        <f>'Umlage Gesamt § 2_mtlAuft PLAN'!AM72</f>
        <v>1596223.0852791048</v>
      </c>
      <c r="E72" s="83">
        <f t="shared" si="1"/>
        <v>133018.59043992541</v>
      </c>
    </row>
    <row r="73" spans="1:5" x14ac:dyDescent="0.25">
      <c r="A73" s="82">
        <v>61049</v>
      </c>
      <c r="B73" s="82" t="s">
        <v>75</v>
      </c>
      <c r="C73" s="82" t="s">
        <v>57</v>
      </c>
      <c r="D73" s="83">
        <f>'Umlage Gesamt § 2_mtlAuft PLAN'!AM73</f>
        <v>724474.00310978002</v>
      </c>
      <c r="E73" s="83">
        <f t="shared" si="1"/>
        <v>60372.833592481671</v>
      </c>
    </row>
    <row r="74" spans="1:5" x14ac:dyDescent="0.25">
      <c r="A74" s="82">
        <v>61050</v>
      </c>
      <c r="B74" s="82" t="s">
        <v>76</v>
      </c>
      <c r="C74" s="82" t="s">
        <v>57</v>
      </c>
      <c r="D74" s="83">
        <f>'Umlage Gesamt § 2_mtlAuft PLAN'!AM74</f>
        <v>908141.53350029083</v>
      </c>
      <c r="E74" s="83">
        <f t="shared" si="1"/>
        <v>75678.461125024231</v>
      </c>
    </row>
    <row r="75" spans="1:5" x14ac:dyDescent="0.25">
      <c r="A75" s="82">
        <v>61051</v>
      </c>
      <c r="B75" s="82" t="s">
        <v>77</v>
      </c>
      <c r="C75" s="82" t="s">
        <v>57</v>
      </c>
      <c r="D75" s="83">
        <f>'Umlage Gesamt § 2_mtlAuft PLAN'!AM75</f>
        <v>820721.04556829168</v>
      </c>
      <c r="E75" s="83">
        <f t="shared" si="1"/>
        <v>68393.420464024312</v>
      </c>
    </row>
    <row r="76" spans="1:5" x14ac:dyDescent="0.25">
      <c r="A76" s="82">
        <v>61052</v>
      </c>
      <c r="B76" s="82" t="s">
        <v>78</v>
      </c>
      <c r="C76" s="82" t="s">
        <v>57</v>
      </c>
      <c r="D76" s="83">
        <f>'Umlage Gesamt § 2_mtlAuft PLAN'!AM76</f>
        <v>688481.32788993977</v>
      </c>
      <c r="E76" s="83">
        <f t="shared" si="1"/>
        <v>57373.443990828317</v>
      </c>
    </row>
    <row r="77" spans="1:5" x14ac:dyDescent="0.25">
      <c r="A77" s="82">
        <v>61053</v>
      </c>
      <c r="B77" s="82" t="s">
        <v>57</v>
      </c>
      <c r="C77" s="82" t="s">
        <v>57</v>
      </c>
      <c r="D77" s="83">
        <f>'Umlage Gesamt § 2_mtlAuft PLAN'!AM77</f>
        <v>4217155.0167060327</v>
      </c>
      <c r="E77" s="83">
        <f t="shared" si="1"/>
        <v>351429.5847255027</v>
      </c>
    </row>
    <row r="78" spans="1:5" x14ac:dyDescent="0.25">
      <c r="A78" s="82">
        <v>61054</v>
      </c>
      <c r="B78" s="82" t="s">
        <v>79</v>
      </c>
      <c r="C78" s="82" t="s">
        <v>57</v>
      </c>
      <c r="D78" s="83">
        <f>'Umlage Gesamt § 2_mtlAuft PLAN'!AM78</f>
        <v>929101.48413210898</v>
      </c>
      <c r="E78" s="83">
        <f t="shared" si="1"/>
        <v>77425.123677675743</v>
      </c>
    </row>
    <row r="79" spans="1:5" x14ac:dyDescent="0.25">
      <c r="A79" s="82">
        <v>61055</v>
      </c>
      <c r="B79" s="82" t="s">
        <v>80</v>
      </c>
      <c r="C79" s="82" t="s">
        <v>57</v>
      </c>
      <c r="D79" s="83">
        <f>'Umlage Gesamt § 2_mtlAuft PLAN'!AM79</f>
        <v>384040.76984836342</v>
      </c>
      <c r="E79" s="83">
        <f t="shared" si="1"/>
        <v>32003.397487363618</v>
      </c>
    </row>
    <row r="80" spans="1:5" x14ac:dyDescent="0.25">
      <c r="A80" s="82">
        <v>61057</v>
      </c>
      <c r="B80" s="82" t="s">
        <v>81</v>
      </c>
      <c r="C80" s="82" t="s">
        <v>57</v>
      </c>
      <c r="D80" s="83">
        <f>'Umlage Gesamt § 2_mtlAuft PLAN'!AM80</f>
        <v>709754.15605461213</v>
      </c>
      <c r="E80" s="83">
        <f t="shared" si="1"/>
        <v>59146.17967121768</v>
      </c>
    </row>
    <row r="81" spans="1:5" x14ac:dyDescent="0.25">
      <c r="A81" s="82">
        <v>61059</v>
      </c>
      <c r="B81" s="82" t="s">
        <v>82</v>
      </c>
      <c r="C81" s="82" t="s">
        <v>57</v>
      </c>
      <c r="D81" s="83">
        <f>'Umlage Gesamt § 2_mtlAuft PLAN'!AM81</f>
        <v>1545706.273645838</v>
      </c>
      <c r="E81" s="83">
        <f t="shared" si="1"/>
        <v>128808.85613715317</v>
      </c>
    </row>
    <row r="82" spans="1:5" x14ac:dyDescent="0.25">
      <c r="A82" s="82">
        <v>61060</v>
      </c>
      <c r="B82" s="82" t="s">
        <v>83</v>
      </c>
      <c r="C82" s="82" t="s">
        <v>57</v>
      </c>
      <c r="D82" s="83">
        <f>'Umlage Gesamt § 2_mtlAuft PLAN'!AM82</f>
        <v>1139757.9757993291</v>
      </c>
      <c r="E82" s="83">
        <f t="shared" si="1"/>
        <v>94979.831316610755</v>
      </c>
    </row>
    <row r="83" spans="1:5" x14ac:dyDescent="0.25">
      <c r="A83" s="82">
        <v>61061</v>
      </c>
      <c r="B83" s="82" t="s">
        <v>84</v>
      </c>
      <c r="C83" s="82" t="s">
        <v>57</v>
      </c>
      <c r="D83" s="83">
        <f>'Umlage Gesamt § 2_mtlAuft PLAN'!AM83</f>
        <v>1774554.3661270267</v>
      </c>
      <c r="E83" s="83">
        <f t="shared" si="1"/>
        <v>147879.53051058555</v>
      </c>
    </row>
    <row r="84" spans="1:5" x14ac:dyDescent="0.25">
      <c r="A84" s="82">
        <v>61101</v>
      </c>
      <c r="B84" s="82" t="s">
        <v>85</v>
      </c>
      <c r="C84" s="82" t="s">
        <v>86</v>
      </c>
      <c r="D84" s="83">
        <f>'Umlage Gesamt § 2_mtlAuft PLAN'!AM84</f>
        <v>1275532.8022224011</v>
      </c>
      <c r="E84" s="83">
        <f t="shared" si="1"/>
        <v>106294.40018520009</v>
      </c>
    </row>
    <row r="85" spans="1:5" x14ac:dyDescent="0.25">
      <c r="A85" s="82">
        <v>61105</v>
      </c>
      <c r="B85" s="82" t="s">
        <v>87</v>
      </c>
      <c r="C85" s="82" t="s">
        <v>86</v>
      </c>
      <c r="D85" s="83">
        <f>'Umlage Gesamt § 2_mtlAuft PLAN'!AM85</f>
        <v>333664.37207856268</v>
      </c>
      <c r="E85" s="83">
        <f t="shared" si="1"/>
        <v>27805.364339880223</v>
      </c>
    </row>
    <row r="86" spans="1:5" x14ac:dyDescent="0.25">
      <c r="A86" s="82">
        <v>61106</v>
      </c>
      <c r="B86" s="82" t="s">
        <v>88</v>
      </c>
      <c r="C86" s="82" t="s">
        <v>86</v>
      </c>
      <c r="D86" s="83">
        <f>'Umlage Gesamt § 2_mtlAuft PLAN'!AM86</f>
        <v>505182.57705179485</v>
      </c>
      <c r="E86" s="83">
        <f t="shared" si="1"/>
        <v>42098.548087649571</v>
      </c>
    </row>
    <row r="87" spans="1:5" x14ac:dyDescent="0.25">
      <c r="A87" s="82">
        <v>61107</v>
      </c>
      <c r="B87" s="82" t="s">
        <v>89</v>
      </c>
      <c r="C87" s="82" t="s">
        <v>86</v>
      </c>
      <c r="D87" s="83">
        <f>'Umlage Gesamt § 2_mtlAuft PLAN'!AM87</f>
        <v>383434.52498816053</v>
      </c>
      <c r="E87" s="83">
        <f t="shared" si="1"/>
        <v>31952.877082346709</v>
      </c>
    </row>
    <row r="88" spans="1:5" x14ac:dyDescent="0.25">
      <c r="A88" s="82">
        <v>61108</v>
      </c>
      <c r="B88" s="82" t="s">
        <v>86</v>
      </c>
      <c r="C88" s="82" t="s">
        <v>86</v>
      </c>
      <c r="D88" s="83">
        <f>'Umlage Gesamt § 2_mtlAuft PLAN'!AM88</f>
        <v>12138936.193169493</v>
      </c>
      <c r="E88" s="83">
        <f t="shared" si="1"/>
        <v>1011578.0160974577</v>
      </c>
    </row>
    <row r="89" spans="1:5" x14ac:dyDescent="0.25">
      <c r="A89" s="82">
        <v>61109</v>
      </c>
      <c r="B89" s="82" t="s">
        <v>90</v>
      </c>
      <c r="C89" s="82" t="s">
        <v>86</v>
      </c>
      <c r="D89" s="83">
        <f>'Umlage Gesamt § 2_mtlAuft PLAN'!AM89</f>
        <v>535154.12482598855</v>
      </c>
      <c r="E89" s="83">
        <f t="shared" si="1"/>
        <v>44596.177068832381</v>
      </c>
    </row>
    <row r="90" spans="1:5" x14ac:dyDescent="0.25">
      <c r="A90" s="82">
        <v>61110</v>
      </c>
      <c r="B90" s="82" t="s">
        <v>91</v>
      </c>
      <c r="C90" s="82" t="s">
        <v>86</v>
      </c>
      <c r="D90" s="83">
        <f>'Umlage Gesamt § 2_mtlAuft PLAN'!AM90</f>
        <v>982090.19954201079</v>
      </c>
      <c r="E90" s="83">
        <f t="shared" si="1"/>
        <v>81840.849961834232</v>
      </c>
    </row>
    <row r="91" spans="1:5" x14ac:dyDescent="0.25">
      <c r="A91" s="82">
        <v>61111</v>
      </c>
      <c r="B91" s="82" t="s">
        <v>92</v>
      </c>
      <c r="C91" s="82" t="s">
        <v>86</v>
      </c>
      <c r="D91" s="83">
        <f>'Umlage Gesamt § 2_mtlAuft PLAN'!AM91</f>
        <v>429571.23902531556</v>
      </c>
      <c r="E91" s="83">
        <f t="shared" si="1"/>
        <v>35797.603252109628</v>
      </c>
    </row>
    <row r="92" spans="1:5" x14ac:dyDescent="0.25">
      <c r="A92" s="82">
        <v>61112</v>
      </c>
      <c r="B92" s="82" t="s">
        <v>93</v>
      </c>
      <c r="C92" s="82" t="s">
        <v>86</v>
      </c>
      <c r="D92" s="83">
        <f>'Umlage Gesamt § 2_mtlAuft PLAN'!AM92</f>
        <v>151869.76369454846</v>
      </c>
      <c r="E92" s="83">
        <f t="shared" si="1"/>
        <v>12655.813641212371</v>
      </c>
    </row>
    <row r="93" spans="1:5" x14ac:dyDescent="0.25">
      <c r="A93" s="82">
        <v>61113</v>
      </c>
      <c r="B93" s="82" t="s">
        <v>94</v>
      </c>
      <c r="C93" s="82" t="s">
        <v>86</v>
      </c>
      <c r="D93" s="83">
        <f>'Umlage Gesamt § 2_mtlAuft PLAN'!AM93</f>
        <v>947795.03376932302</v>
      </c>
      <c r="E93" s="83">
        <f t="shared" si="1"/>
        <v>78982.919480776924</v>
      </c>
    </row>
    <row r="94" spans="1:5" x14ac:dyDescent="0.25">
      <c r="A94" s="82">
        <v>61114</v>
      </c>
      <c r="B94" s="82" t="s">
        <v>95</v>
      </c>
      <c r="C94" s="82" t="s">
        <v>86</v>
      </c>
      <c r="D94" s="83">
        <f>'Umlage Gesamt § 2_mtlAuft PLAN'!AM94</f>
        <v>868349.25742480147</v>
      </c>
      <c r="E94" s="83">
        <f t="shared" si="1"/>
        <v>72362.438118733451</v>
      </c>
    </row>
    <row r="95" spans="1:5" x14ac:dyDescent="0.25">
      <c r="A95" s="82">
        <v>61115</v>
      </c>
      <c r="B95" s="82" t="s">
        <v>96</v>
      </c>
      <c r="C95" s="82" t="s">
        <v>86</v>
      </c>
      <c r="D95" s="83">
        <f>'Umlage Gesamt § 2_mtlAuft PLAN'!AM95</f>
        <v>551397.00531827367</v>
      </c>
      <c r="E95" s="83">
        <f t="shared" si="1"/>
        <v>45949.75044318947</v>
      </c>
    </row>
    <row r="96" spans="1:5" x14ac:dyDescent="0.25">
      <c r="A96" s="82">
        <v>61116</v>
      </c>
      <c r="B96" s="82" t="s">
        <v>97</v>
      </c>
      <c r="C96" s="82" t="s">
        <v>86</v>
      </c>
      <c r="D96" s="83">
        <f>'Umlage Gesamt § 2_mtlAuft PLAN'!AM96</f>
        <v>659244.61915014626</v>
      </c>
      <c r="E96" s="83">
        <f t="shared" si="1"/>
        <v>54937.051595845522</v>
      </c>
    </row>
    <row r="97" spans="1:5" x14ac:dyDescent="0.25">
      <c r="A97" s="82">
        <v>61118</v>
      </c>
      <c r="B97" s="82" t="s">
        <v>98</v>
      </c>
      <c r="C97" s="82" t="s">
        <v>86</v>
      </c>
      <c r="D97" s="83">
        <f>'Umlage Gesamt § 2_mtlAuft PLAN'!AM97</f>
        <v>304317.98536511022</v>
      </c>
      <c r="E97" s="83">
        <f t="shared" si="1"/>
        <v>25359.832113759185</v>
      </c>
    </row>
    <row r="98" spans="1:5" x14ac:dyDescent="0.25">
      <c r="A98" s="82">
        <v>61119</v>
      </c>
      <c r="B98" s="82" t="s">
        <v>99</v>
      </c>
      <c r="C98" s="82" t="s">
        <v>86</v>
      </c>
      <c r="D98" s="83">
        <f>'Umlage Gesamt § 2_mtlAuft PLAN'!AM98</f>
        <v>171770.88039931111</v>
      </c>
      <c r="E98" s="83">
        <f t="shared" si="1"/>
        <v>14314.240033275926</v>
      </c>
    </row>
    <row r="99" spans="1:5" x14ac:dyDescent="0.25">
      <c r="A99" s="82">
        <v>61120</v>
      </c>
      <c r="B99" s="82" t="s">
        <v>100</v>
      </c>
      <c r="C99" s="82" t="s">
        <v>86</v>
      </c>
      <c r="D99" s="83">
        <f>'Umlage Gesamt § 2_mtlAuft PLAN'!AM99</f>
        <v>3623695.6662483453</v>
      </c>
      <c r="E99" s="83">
        <f t="shared" si="1"/>
        <v>301974.63885402877</v>
      </c>
    </row>
    <row r="100" spans="1:5" x14ac:dyDescent="0.25">
      <c r="A100" s="82">
        <v>61203</v>
      </c>
      <c r="B100" s="82" t="s">
        <v>101</v>
      </c>
      <c r="C100" s="82" t="s">
        <v>102</v>
      </c>
      <c r="D100" s="83">
        <f>'Umlage Gesamt § 2_mtlAuft PLAN'!AM100</f>
        <v>783375.17677769321</v>
      </c>
      <c r="E100" s="83">
        <f t="shared" si="1"/>
        <v>65281.264731474432</v>
      </c>
    </row>
    <row r="101" spans="1:5" x14ac:dyDescent="0.25">
      <c r="A101" s="82">
        <v>61204</v>
      </c>
      <c r="B101" s="82" t="s">
        <v>103</v>
      </c>
      <c r="C101" s="82" t="s">
        <v>102</v>
      </c>
      <c r="D101" s="83">
        <f>'Umlage Gesamt § 2_mtlAuft PLAN'!AM101</f>
        <v>683483.73192432069</v>
      </c>
      <c r="E101" s="83">
        <f t="shared" si="1"/>
        <v>56956.977660360055</v>
      </c>
    </row>
    <row r="102" spans="1:5" x14ac:dyDescent="0.25">
      <c r="A102" s="82">
        <v>61205</v>
      </c>
      <c r="B102" s="82" t="s">
        <v>104</v>
      </c>
      <c r="C102" s="82" t="s">
        <v>102</v>
      </c>
      <c r="D102" s="83">
        <f>'Umlage Gesamt § 2_mtlAuft PLAN'!AM102</f>
        <v>420191.81659520016</v>
      </c>
      <c r="E102" s="83">
        <f t="shared" si="1"/>
        <v>35015.984716266677</v>
      </c>
    </row>
    <row r="103" spans="1:5" x14ac:dyDescent="0.25">
      <c r="A103" s="82">
        <v>61206</v>
      </c>
      <c r="B103" s="82" t="s">
        <v>105</v>
      </c>
      <c r="C103" s="82" t="s">
        <v>102</v>
      </c>
      <c r="D103" s="83">
        <f>'Umlage Gesamt § 2_mtlAuft PLAN'!AM103</f>
        <v>334924.10723966674</v>
      </c>
      <c r="E103" s="83">
        <f t="shared" si="1"/>
        <v>27910.342269972229</v>
      </c>
    </row>
    <row r="104" spans="1:5" x14ac:dyDescent="0.25">
      <c r="A104" s="82">
        <v>61207</v>
      </c>
      <c r="B104" s="82" t="s">
        <v>106</v>
      </c>
      <c r="C104" s="82" t="s">
        <v>102</v>
      </c>
      <c r="D104" s="83">
        <f>'Umlage Gesamt § 2_mtlAuft PLAN'!AM104</f>
        <v>1612300.2364846431</v>
      </c>
      <c r="E104" s="83">
        <f t="shared" si="1"/>
        <v>134358.35304038692</v>
      </c>
    </row>
    <row r="105" spans="1:5" x14ac:dyDescent="0.25">
      <c r="A105" s="82">
        <v>61213</v>
      </c>
      <c r="B105" s="82" t="s">
        <v>107</v>
      </c>
      <c r="C105" s="82" t="s">
        <v>102</v>
      </c>
      <c r="D105" s="83">
        <f>'Umlage Gesamt § 2_mtlAuft PLAN'!AM105</f>
        <v>1110515.7402674071</v>
      </c>
      <c r="E105" s="83">
        <f t="shared" si="1"/>
        <v>92542.978355617262</v>
      </c>
    </row>
    <row r="106" spans="1:5" x14ac:dyDescent="0.25">
      <c r="A106" s="82">
        <v>61215</v>
      </c>
      <c r="B106" s="82" t="s">
        <v>108</v>
      </c>
      <c r="C106" s="82" t="s">
        <v>102</v>
      </c>
      <c r="D106" s="83">
        <f>'Umlage Gesamt § 2_mtlAuft PLAN'!AM106</f>
        <v>418781.26985343755</v>
      </c>
      <c r="E106" s="83">
        <f t="shared" si="1"/>
        <v>34898.439154453132</v>
      </c>
    </row>
    <row r="107" spans="1:5" x14ac:dyDescent="0.25">
      <c r="A107" s="82">
        <v>61217</v>
      </c>
      <c r="B107" s="82" t="s">
        <v>109</v>
      </c>
      <c r="C107" s="82" t="s">
        <v>102</v>
      </c>
      <c r="D107" s="83">
        <f>'Umlage Gesamt § 2_mtlAuft PLAN'!AM107</f>
        <v>929615.59692601406</v>
      </c>
      <c r="E107" s="83">
        <f t="shared" si="1"/>
        <v>77467.966410501176</v>
      </c>
    </row>
    <row r="108" spans="1:5" x14ac:dyDescent="0.25">
      <c r="A108" s="82">
        <v>61222</v>
      </c>
      <c r="B108" s="82" t="s">
        <v>110</v>
      </c>
      <c r="C108" s="82" t="s">
        <v>102</v>
      </c>
      <c r="D108" s="83">
        <f>'Umlage Gesamt § 2_mtlAuft PLAN'!AM108</f>
        <v>461258.2835906407</v>
      </c>
      <c r="E108" s="83">
        <f t="shared" si="1"/>
        <v>38438.190299220056</v>
      </c>
    </row>
    <row r="109" spans="1:5" x14ac:dyDescent="0.25">
      <c r="A109" s="82">
        <v>61236</v>
      </c>
      <c r="B109" s="82" t="s">
        <v>111</v>
      </c>
      <c r="C109" s="82" t="s">
        <v>102</v>
      </c>
      <c r="D109" s="83">
        <f>'Umlage Gesamt § 2_mtlAuft PLAN'!AM109</f>
        <v>1034853.9528473634</v>
      </c>
      <c r="E109" s="83">
        <f t="shared" si="1"/>
        <v>86237.829403946947</v>
      </c>
    </row>
    <row r="110" spans="1:5" x14ac:dyDescent="0.25">
      <c r="A110" s="82">
        <v>61243</v>
      </c>
      <c r="B110" s="82" t="s">
        <v>112</v>
      </c>
      <c r="C110" s="82" t="s">
        <v>102</v>
      </c>
      <c r="D110" s="83">
        <f>'Umlage Gesamt § 2_mtlAuft PLAN'!AM110</f>
        <v>422576.11267624801</v>
      </c>
      <c r="E110" s="83">
        <f t="shared" si="1"/>
        <v>35214.676056354001</v>
      </c>
    </row>
    <row r="111" spans="1:5" x14ac:dyDescent="0.25">
      <c r="A111" s="82">
        <v>61247</v>
      </c>
      <c r="B111" s="82" t="s">
        <v>113</v>
      </c>
      <c r="C111" s="82" t="s">
        <v>102</v>
      </c>
      <c r="D111" s="83">
        <f>'Umlage Gesamt § 2_mtlAuft PLAN'!AM111</f>
        <v>1064507.8965831802</v>
      </c>
      <c r="E111" s="83">
        <f t="shared" si="1"/>
        <v>88708.991381931686</v>
      </c>
    </row>
    <row r="112" spans="1:5" x14ac:dyDescent="0.25">
      <c r="A112" s="82">
        <v>61251</v>
      </c>
      <c r="B112" s="82" t="s">
        <v>114</v>
      </c>
      <c r="C112" s="82" t="s">
        <v>102</v>
      </c>
      <c r="D112" s="83">
        <f>'Umlage Gesamt § 2_mtlAuft PLAN'!AM112</f>
        <v>151495.59628054011</v>
      </c>
      <c r="E112" s="83">
        <f t="shared" si="1"/>
        <v>12624.633023378343</v>
      </c>
    </row>
    <row r="113" spans="1:5" x14ac:dyDescent="0.25">
      <c r="A113" s="82">
        <v>61252</v>
      </c>
      <c r="B113" s="82" t="s">
        <v>115</v>
      </c>
      <c r="C113" s="82" t="s">
        <v>102</v>
      </c>
      <c r="D113" s="83">
        <f>'Umlage Gesamt § 2_mtlAuft PLAN'!AM113</f>
        <v>321632.24151373282</v>
      </c>
      <c r="E113" s="83">
        <f t="shared" si="1"/>
        <v>26802.68679281107</v>
      </c>
    </row>
    <row r="114" spans="1:5" x14ac:dyDescent="0.25">
      <c r="A114" s="82">
        <v>61253</v>
      </c>
      <c r="B114" s="82" t="s">
        <v>116</v>
      </c>
      <c r="C114" s="82" t="s">
        <v>102</v>
      </c>
      <c r="D114" s="83">
        <f>'Umlage Gesamt § 2_mtlAuft PLAN'!AM114</f>
        <v>1458720.3545767968</v>
      </c>
      <c r="E114" s="83">
        <f t="shared" si="1"/>
        <v>121560.02954806639</v>
      </c>
    </row>
    <row r="115" spans="1:5" x14ac:dyDescent="0.25">
      <c r="A115" s="82">
        <v>61254</v>
      </c>
      <c r="B115" s="82" t="s">
        <v>117</v>
      </c>
      <c r="C115" s="82" t="s">
        <v>102</v>
      </c>
      <c r="D115" s="83">
        <f>'Umlage Gesamt § 2_mtlAuft PLAN'!AM115</f>
        <v>382579.36647384276</v>
      </c>
      <c r="E115" s="83">
        <f t="shared" si="1"/>
        <v>31881.613872820231</v>
      </c>
    </row>
    <row r="116" spans="1:5" x14ac:dyDescent="0.25">
      <c r="A116" s="82">
        <v>61255</v>
      </c>
      <c r="B116" s="82" t="s">
        <v>118</v>
      </c>
      <c r="C116" s="82" t="s">
        <v>102</v>
      </c>
      <c r="D116" s="83">
        <f>'Umlage Gesamt § 2_mtlAuft PLAN'!AM116</f>
        <v>1703185.6264102638</v>
      </c>
      <c r="E116" s="83">
        <f t="shared" si="1"/>
        <v>141932.13553418865</v>
      </c>
    </row>
    <row r="117" spans="1:5" x14ac:dyDescent="0.25">
      <c r="A117" s="82">
        <v>61256</v>
      </c>
      <c r="B117" s="82" t="s">
        <v>119</v>
      </c>
      <c r="C117" s="82" t="s">
        <v>102</v>
      </c>
      <c r="D117" s="83">
        <f>'Umlage Gesamt § 2_mtlAuft PLAN'!AM117</f>
        <v>420316.01796475408</v>
      </c>
      <c r="E117" s="83">
        <f t="shared" si="1"/>
        <v>35026.334830396176</v>
      </c>
    </row>
    <row r="118" spans="1:5" x14ac:dyDescent="0.25">
      <c r="A118" s="82">
        <v>61257</v>
      </c>
      <c r="B118" s="82" t="s">
        <v>120</v>
      </c>
      <c r="C118" s="82" t="s">
        <v>102</v>
      </c>
      <c r="D118" s="83">
        <f>'Umlage Gesamt § 2_mtlAuft PLAN'!AM118</f>
        <v>1208570.7315210253</v>
      </c>
      <c r="E118" s="83">
        <f t="shared" si="1"/>
        <v>100714.22762675211</v>
      </c>
    </row>
    <row r="119" spans="1:5" x14ac:dyDescent="0.25">
      <c r="A119" s="82">
        <v>61258</v>
      </c>
      <c r="B119" s="82" t="s">
        <v>121</v>
      </c>
      <c r="C119" s="82" t="s">
        <v>102</v>
      </c>
      <c r="D119" s="83">
        <f>'Umlage Gesamt § 2_mtlAuft PLAN'!AM119</f>
        <v>784095.64561093913</v>
      </c>
      <c r="E119" s="83">
        <f t="shared" si="1"/>
        <v>65341.303800911592</v>
      </c>
    </row>
    <row r="120" spans="1:5" x14ac:dyDescent="0.25">
      <c r="A120" s="82">
        <v>61259</v>
      </c>
      <c r="B120" s="82" t="s">
        <v>102</v>
      </c>
      <c r="C120" s="82" t="s">
        <v>102</v>
      </c>
      <c r="D120" s="83">
        <f>'Umlage Gesamt § 2_mtlAuft PLAN'!AM120</f>
        <v>3106432.7301099133</v>
      </c>
      <c r="E120" s="83">
        <f t="shared" si="1"/>
        <v>258869.39417582611</v>
      </c>
    </row>
    <row r="121" spans="1:5" x14ac:dyDescent="0.25">
      <c r="A121" s="82">
        <v>61260</v>
      </c>
      <c r="B121" s="82" t="s">
        <v>122</v>
      </c>
      <c r="C121" s="82" t="s">
        <v>102</v>
      </c>
      <c r="D121" s="83">
        <f>'Umlage Gesamt § 2_mtlAuft PLAN'!AM121</f>
        <v>394675.46751523548</v>
      </c>
      <c r="E121" s="83">
        <f t="shared" si="1"/>
        <v>32889.622292936292</v>
      </c>
    </row>
    <row r="122" spans="1:5" x14ac:dyDescent="0.25">
      <c r="A122" s="82">
        <v>61261</v>
      </c>
      <c r="B122" s="82" t="s">
        <v>123</v>
      </c>
      <c r="C122" s="82" t="s">
        <v>102</v>
      </c>
      <c r="D122" s="83">
        <f>'Umlage Gesamt § 2_mtlAuft PLAN'!AM122</f>
        <v>561412.25362226053</v>
      </c>
      <c r="E122" s="83">
        <f t="shared" si="1"/>
        <v>46784.354468521713</v>
      </c>
    </row>
    <row r="123" spans="1:5" x14ac:dyDescent="0.25">
      <c r="A123" s="82">
        <v>61262</v>
      </c>
      <c r="B123" s="82" t="s">
        <v>124</v>
      </c>
      <c r="C123" s="82" t="s">
        <v>102</v>
      </c>
      <c r="D123" s="83">
        <f>'Umlage Gesamt § 2_mtlAuft PLAN'!AM123</f>
        <v>544910.70610557962</v>
      </c>
      <c r="E123" s="83">
        <f t="shared" si="1"/>
        <v>45409.225508798299</v>
      </c>
    </row>
    <row r="124" spans="1:5" x14ac:dyDescent="0.25">
      <c r="A124" s="82">
        <v>61263</v>
      </c>
      <c r="B124" s="82" t="s">
        <v>125</v>
      </c>
      <c r="C124" s="82" t="s">
        <v>102</v>
      </c>
      <c r="D124" s="83">
        <f>'Umlage Gesamt § 2_mtlAuft PLAN'!AM124</f>
        <v>1791576.6755243654</v>
      </c>
      <c r="E124" s="83">
        <f t="shared" si="1"/>
        <v>149298.05629369713</v>
      </c>
    </row>
    <row r="125" spans="1:5" x14ac:dyDescent="0.25">
      <c r="A125" s="82">
        <v>61264</v>
      </c>
      <c r="B125" s="82" t="s">
        <v>126</v>
      </c>
      <c r="C125" s="82" t="s">
        <v>102</v>
      </c>
      <c r="D125" s="83">
        <f>'Umlage Gesamt § 2_mtlAuft PLAN'!AM125</f>
        <v>582845.80490573193</v>
      </c>
      <c r="E125" s="83">
        <f t="shared" si="1"/>
        <v>48570.48374214433</v>
      </c>
    </row>
    <row r="126" spans="1:5" x14ac:dyDescent="0.25">
      <c r="A126" s="82">
        <v>61265</v>
      </c>
      <c r="B126" s="82" t="s">
        <v>127</v>
      </c>
      <c r="C126" s="82" t="s">
        <v>102</v>
      </c>
      <c r="D126" s="83">
        <f>'Umlage Gesamt § 2_mtlAuft PLAN'!AM126</f>
        <v>2972067.7144930474</v>
      </c>
      <c r="E126" s="83">
        <f t="shared" si="1"/>
        <v>247672.30954108728</v>
      </c>
    </row>
    <row r="127" spans="1:5" x14ac:dyDescent="0.25">
      <c r="A127" s="82">
        <v>61266</v>
      </c>
      <c r="B127" s="82" t="s">
        <v>128</v>
      </c>
      <c r="C127" s="82" t="s">
        <v>102</v>
      </c>
      <c r="D127" s="83">
        <f>'Umlage Gesamt § 2_mtlAuft PLAN'!AM127</f>
        <v>396577.7004311817</v>
      </c>
      <c r="E127" s="83">
        <f t="shared" si="1"/>
        <v>33048.141702598477</v>
      </c>
    </row>
    <row r="128" spans="1:5" x14ac:dyDescent="0.25">
      <c r="A128" s="82">
        <v>61267</v>
      </c>
      <c r="B128" s="82" t="s">
        <v>129</v>
      </c>
      <c r="C128" s="82" t="s">
        <v>102</v>
      </c>
      <c r="D128" s="83">
        <f>'Umlage Gesamt § 2_mtlAuft PLAN'!AM128</f>
        <v>973343.7920810919</v>
      </c>
      <c r="E128" s="83">
        <f t="shared" si="1"/>
        <v>81111.982673424325</v>
      </c>
    </row>
    <row r="129" spans="1:5" x14ac:dyDescent="0.25">
      <c r="A129" s="82">
        <v>61410</v>
      </c>
      <c r="B129" s="82" t="s">
        <v>130</v>
      </c>
      <c r="C129" s="82" t="s">
        <v>131</v>
      </c>
      <c r="D129" s="83">
        <f>'Umlage Gesamt § 2_mtlAuft PLAN'!AM129</f>
        <v>270304.46877855336</v>
      </c>
      <c r="E129" s="83">
        <f t="shared" si="1"/>
        <v>22525.372398212781</v>
      </c>
    </row>
    <row r="130" spans="1:5" x14ac:dyDescent="0.25">
      <c r="A130" s="82">
        <v>61413</v>
      </c>
      <c r="B130" s="82" t="s">
        <v>132</v>
      </c>
      <c r="C130" s="82" t="s">
        <v>131</v>
      </c>
      <c r="D130" s="83">
        <f>'Umlage Gesamt § 2_mtlAuft PLAN'!AM130</f>
        <v>214904.82089746697</v>
      </c>
      <c r="E130" s="83">
        <f t="shared" si="1"/>
        <v>17908.735074788914</v>
      </c>
    </row>
    <row r="131" spans="1:5" x14ac:dyDescent="0.25">
      <c r="A131" s="82">
        <v>61425</v>
      </c>
      <c r="B131" s="82" t="s">
        <v>133</v>
      </c>
      <c r="C131" s="82" t="s">
        <v>131</v>
      </c>
      <c r="D131" s="83">
        <f>'Umlage Gesamt § 2_mtlAuft PLAN'!AM131</f>
        <v>650029.15910935961</v>
      </c>
      <c r="E131" s="83">
        <f t="shared" si="1"/>
        <v>54169.096592446636</v>
      </c>
    </row>
    <row r="132" spans="1:5" x14ac:dyDescent="0.25">
      <c r="A132" s="82">
        <v>61428</v>
      </c>
      <c r="B132" s="82" t="s">
        <v>134</v>
      </c>
      <c r="C132" s="82" t="s">
        <v>131</v>
      </c>
      <c r="D132" s="83">
        <f>'Umlage Gesamt § 2_mtlAuft PLAN'!AM132</f>
        <v>289011.70203897159</v>
      </c>
      <c r="E132" s="83">
        <f t="shared" ref="E132:E195" si="2">D132/12</f>
        <v>24084.308503247634</v>
      </c>
    </row>
    <row r="133" spans="1:5" x14ac:dyDescent="0.25">
      <c r="A133" s="82">
        <v>61437</v>
      </c>
      <c r="B133" s="82" t="s">
        <v>135</v>
      </c>
      <c r="C133" s="82" t="s">
        <v>131</v>
      </c>
      <c r="D133" s="83">
        <f>'Umlage Gesamt § 2_mtlAuft PLAN'!AM133</f>
        <v>434050.40402928146</v>
      </c>
      <c r="E133" s="83">
        <f t="shared" si="2"/>
        <v>36170.867002440122</v>
      </c>
    </row>
    <row r="134" spans="1:5" x14ac:dyDescent="0.25">
      <c r="A134" s="82">
        <v>61438</v>
      </c>
      <c r="B134" s="82" t="s">
        <v>131</v>
      </c>
      <c r="C134" s="82" t="s">
        <v>131</v>
      </c>
      <c r="D134" s="83">
        <f>'Umlage Gesamt § 2_mtlAuft PLAN'!AM134</f>
        <v>1546309.7895583473</v>
      </c>
      <c r="E134" s="83">
        <f t="shared" si="2"/>
        <v>128859.14912986227</v>
      </c>
    </row>
    <row r="135" spans="1:5" x14ac:dyDescent="0.25">
      <c r="A135" s="82">
        <v>61439</v>
      </c>
      <c r="B135" s="82" t="s">
        <v>136</v>
      </c>
      <c r="C135" s="82" t="s">
        <v>131</v>
      </c>
      <c r="D135" s="83">
        <f>'Umlage Gesamt § 2_mtlAuft PLAN'!AM135</f>
        <v>1710178.5462650126</v>
      </c>
      <c r="E135" s="83">
        <f t="shared" si="2"/>
        <v>142514.87885541772</v>
      </c>
    </row>
    <row r="136" spans="1:5" x14ac:dyDescent="0.25">
      <c r="A136" s="82">
        <v>61440</v>
      </c>
      <c r="B136" s="82" t="s">
        <v>137</v>
      </c>
      <c r="C136" s="82" t="s">
        <v>131</v>
      </c>
      <c r="D136" s="83">
        <f>'Umlage Gesamt § 2_mtlAuft PLAN'!AM136</f>
        <v>1010657.4178137332</v>
      </c>
      <c r="E136" s="83">
        <f t="shared" si="2"/>
        <v>84221.451484477773</v>
      </c>
    </row>
    <row r="137" spans="1:5" x14ac:dyDescent="0.25">
      <c r="A137" s="82">
        <v>61441</v>
      </c>
      <c r="B137" s="82" t="s">
        <v>138</v>
      </c>
      <c r="C137" s="82" t="s">
        <v>131</v>
      </c>
      <c r="D137" s="83">
        <f>'Umlage Gesamt § 2_mtlAuft PLAN'!AM137</f>
        <v>343862.52789044596</v>
      </c>
      <c r="E137" s="83">
        <f t="shared" si="2"/>
        <v>28655.210657537162</v>
      </c>
    </row>
    <row r="138" spans="1:5" x14ac:dyDescent="0.25">
      <c r="A138" s="82">
        <v>61442</v>
      </c>
      <c r="B138" s="82" t="s">
        <v>139</v>
      </c>
      <c r="C138" s="82" t="s">
        <v>131</v>
      </c>
      <c r="D138" s="83">
        <f>'Umlage Gesamt § 2_mtlAuft PLAN'!AM138</f>
        <v>724776.82817238057</v>
      </c>
      <c r="E138" s="83">
        <f t="shared" si="2"/>
        <v>60398.06901436505</v>
      </c>
    </row>
    <row r="139" spans="1:5" x14ac:dyDescent="0.25">
      <c r="A139" s="82">
        <v>61443</v>
      </c>
      <c r="B139" s="82" t="s">
        <v>140</v>
      </c>
      <c r="C139" s="82" t="s">
        <v>131</v>
      </c>
      <c r="D139" s="83">
        <f>'Umlage Gesamt § 2_mtlAuft PLAN'!AM139</f>
        <v>645158.25717822008</v>
      </c>
      <c r="E139" s="83">
        <f t="shared" si="2"/>
        <v>53763.188098185004</v>
      </c>
    </row>
    <row r="140" spans="1:5" x14ac:dyDescent="0.25">
      <c r="A140" s="82">
        <v>61444</v>
      </c>
      <c r="B140" s="82" t="s">
        <v>141</v>
      </c>
      <c r="C140" s="82" t="s">
        <v>131</v>
      </c>
      <c r="D140" s="83">
        <f>'Umlage Gesamt § 2_mtlAuft PLAN'!AM140</f>
        <v>812659.21921070525</v>
      </c>
      <c r="E140" s="83">
        <f t="shared" si="2"/>
        <v>67721.6016008921</v>
      </c>
    </row>
    <row r="141" spans="1:5" x14ac:dyDescent="0.25">
      <c r="A141" s="82">
        <v>61445</v>
      </c>
      <c r="B141" s="82" t="s">
        <v>142</v>
      </c>
      <c r="C141" s="82" t="s">
        <v>131</v>
      </c>
      <c r="D141" s="83">
        <f>'Umlage Gesamt § 2_mtlAuft PLAN'!AM141</f>
        <v>745269.20498951478</v>
      </c>
      <c r="E141" s="83">
        <f t="shared" si="2"/>
        <v>62105.767082459563</v>
      </c>
    </row>
    <row r="142" spans="1:5" x14ac:dyDescent="0.25">
      <c r="A142" s="82">
        <v>61446</v>
      </c>
      <c r="B142" s="82" t="s">
        <v>143</v>
      </c>
      <c r="C142" s="82" t="s">
        <v>131</v>
      </c>
      <c r="D142" s="83">
        <f>'Umlage Gesamt § 2_mtlAuft PLAN'!AM142</f>
        <v>807802.36833432817</v>
      </c>
      <c r="E142" s="83">
        <f t="shared" si="2"/>
        <v>67316.864027860676</v>
      </c>
    </row>
    <row r="143" spans="1:5" x14ac:dyDescent="0.25">
      <c r="A143" s="82">
        <v>61611</v>
      </c>
      <c r="B143" s="82" t="s">
        <v>144</v>
      </c>
      <c r="C143" s="82" t="s">
        <v>145</v>
      </c>
      <c r="D143" s="83">
        <f>'Umlage Gesamt § 2_mtlAuft PLAN'!AM143</f>
        <v>828454.84362385736</v>
      </c>
      <c r="E143" s="83">
        <f t="shared" si="2"/>
        <v>69037.903635321447</v>
      </c>
    </row>
    <row r="144" spans="1:5" x14ac:dyDescent="0.25">
      <c r="A144" s="82">
        <v>61612</v>
      </c>
      <c r="B144" s="82" t="s">
        <v>146</v>
      </c>
      <c r="C144" s="82" t="s">
        <v>145</v>
      </c>
      <c r="D144" s="83">
        <f>'Umlage Gesamt § 2_mtlAuft PLAN'!AM144</f>
        <v>1091908.5333937979</v>
      </c>
      <c r="E144" s="83">
        <f t="shared" si="2"/>
        <v>90992.377782816489</v>
      </c>
    </row>
    <row r="145" spans="1:5" x14ac:dyDescent="0.25">
      <c r="A145" s="82">
        <v>61615</v>
      </c>
      <c r="B145" s="82" t="s">
        <v>147</v>
      </c>
      <c r="C145" s="82" t="s">
        <v>145</v>
      </c>
      <c r="D145" s="83">
        <f>'Umlage Gesamt § 2_mtlAuft PLAN'!AM145</f>
        <v>720931.83669840661</v>
      </c>
      <c r="E145" s="83">
        <f t="shared" si="2"/>
        <v>60077.653058200551</v>
      </c>
    </row>
    <row r="146" spans="1:5" x14ac:dyDescent="0.25">
      <c r="A146" s="82">
        <v>61618</v>
      </c>
      <c r="B146" s="82" t="s">
        <v>148</v>
      </c>
      <c r="C146" s="82" t="s">
        <v>145</v>
      </c>
      <c r="D146" s="83">
        <f>'Umlage Gesamt § 2_mtlAuft PLAN'!AM146</f>
        <v>645266.08103561588</v>
      </c>
      <c r="E146" s="83">
        <f t="shared" si="2"/>
        <v>53772.173419634659</v>
      </c>
    </row>
    <row r="147" spans="1:5" x14ac:dyDescent="0.25">
      <c r="A147" s="82">
        <v>61621</v>
      </c>
      <c r="B147" s="82" t="s">
        <v>149</v>
      </c>
      <c r="C147" s="82" t="s">
        <v>145</v>
      </c>
      <c r="D147" s="83">
        <f>'Umlage Gesamt § 2_mtlAuft PLAN'!AM147</f>
        <v>243687.49545050078</v>
      </c>
      <c r="E147" s="83">
        <f t="shared" si="2"/>
        <v>20307.291287541731</v>
      </c>
    </row>
    <row r="148" spans="1:5" x14ac:dyDescent="0.25">
      <c r="A148" s="82">
        <v>61624</v>
      </c>
      <c r="B148" s="82" t="s">
        <v>150</v>
      </c>
      <c r="C148" s="82" t="s">
        <v>145</v>
      </c>
      <c r="D148" s="83">
        <f>'Umlage Gesamt § 2_mtlAuft PLAN'!AM148</f>
        <v>1023916.9968512581</v>
      </c>
      <c r="E148" s="83">
        <f t="shared" si="2"/>
        <v>85326.416404271513</v>
      </c>
    </row>
    <row r="149" spans="1:5" x14ac:dyDescent="0.25">
      <c r="A149" s="82">
        <v>61625</v>
      </c>
      <c r="B149" s="82" t="s">
        <v>145</v>
      </c>
      <c r="C149" s="82" t="s">
        <v>145</v>
      </c>
      <c r="D149" s="83">
        <f>'Umlage Gesamt § 2_mtlAuft PLAN'!AM149</f>
        <v>3881370.2510269452</v>
      </c>
      <c r="E149" s="83">
        <f t="shared" si="2"/>
        <v>323447.52091891208</v>
      </c>
    </row>
    <row r="150" spans="1:5" x14ac:dyDescent="0.25">
      <c r="A150" s="82">
        <v>61626</v>
      </c>
      <c r="B150" s="82" t="s">
        <v>151</v>
      </c>
      <c r="C150" s="82" t="s">
        <v>145</v>
      </c>
      <c r="D150" s="83">
        <f>'Umlage Gesamt § 2_mtlAuft PLAN'!AM150</f>
        <v>2008524.5948752672</v>
      </c>
      <c r="E150" s="83">
        <f t="shared" si="2"/>
        <v>167377.04957293894</v>
      </c>
    </row>
    <row r="151" spans="1:5" x14ac:dyDescent="0.25">
      <c r="A151" s="82">
        <v>61627</v>
      </c>
      <c r="B151" s="82" t="s">
        <v>152</v>
      </c>
      <c r="C151" s="82" t="s">
        <v>145</v>
      </c>
      <c r="D151" s="83">
        <f>'Umlage Gesamt § 2_mtlAuft PLAN'!AM151</f>
        <v>564617.1791322045</v>
      </c>
      <c r="E151" s="83">
        <f t="shared" si="2"/>
        <v>47051.431594350375</v>
      </c>
    </row>
    <row r="152" spans="1:5" x14ac:dyDescent="0.25">
      <c r="A152" s="82">
        <v>61628</v>
      </c>
      <c r="B152" s="82" t="s">
        <v>153</v>
      </c>
      <c r="C152" s="82" t="s">
        <v>145</v>
      </c>
      <c r="D152" s="83">
        <f>'Umlage Gesamt § 2_mtlAuft PLAN'!AM152</f>
        <v>466785.84227483853</v>
      </c>
      <c r="E152" s="83">
        <f t="shared" si="2"/>
        <v>38898.82018956988</v>
      </c>
    </row>
    <row r="153" spans="1:5" x14ac:dyDescent="0.25">
      <c r="A153" s="82">
        <v>61629</v>
      </c>
      <c r="B153" s="82" t="s">
        <v>154</v>
      </c>
      <c r="C153" s="82" t="s">
        <v>145</v>
      </c>
      <c r="D153" s="83">
        <f>'Umlage Gesamt § 2_mtlAuft PLAN'!AM153</f>
        <v>337331.77672908083</v>
      </c>
      <c r="E153" s="83">
        <f t="shared" si="2"/>
        <v>28110.981394090068</v>
      </c>
    </row>
    <row r="154" spans="1:5" x14ac:dyDescent="0.25">
      <c r="A154" s="82">
        <v>61630</v>
      </c>
      <c r="B154" s="82" t="s">
        <v>155</v>
      </c>
      <c r="C154" s="82" t="s">
        <v>145</v>
      </c>
      <c r="D154" s="83">
        <f>'Umlage Gesamt § 2_mtlAuft PLAN'!AM154</f>
        <v>507371.75530162925</v>
      </c>
      <c r="E154" s="83">
        <f t="shared" si="2"/>
        <v>42280.979608469104</v>
      </c>
    </row>
    <row r="155" spans="1:5" x14ac:dyDescent="0.25">
      <c r="A155" s="82">
        <v>61631</v>
      </c>
      <c r="B155" s="82" t="s">
        <v>156</v>
      </c>
      <c r="C155" s="82" t="s">
        <v>145</v>
      </c>
      <c r="D155" s="83">
        <f>'Umlage Gesamt § 2_mtlAuft PLAN'!AM155</f>
        <v>4151951.5447629876</v>
      </c>
      <c r="E155" s="83">
        <f t="shared" si="2"/>
        <v>345995.96206358232</v>
      </c>
    </row>
    <row r="156" spans="1:5" x14ac:dyDescent="0.25">
      <c r="A156" s="82">
        <v>61632</v>
      </c>
      <c r="B156" s="82" t="s">
        <v>157</v>
      </c>
      <c r="C156" s="82" t="s">
        <v>145</v>
      </c>
      <c r="D156" s="83">
        <f>'Umlage Gesamt § 2_mtlAuft PLAN'!AM156</f>
        <v>911084.21604489477</v>
      </c>
      <c r="E156" s="83">
        <f t="shared" si="2"/>
        <v>75923.684670407893</v>
      </c>
    </row>
    <row r="157" spans="1:5" x14ac:dyDescent="0.25">
      <c r="A157" s="82">
        <v>61633</v>
      </c>
      <c r="B157" s="82" t="s">
        <v>158</v>
      </c>
      <c r="C157" s="82" t="s">
        <v>145</v>
      </c>
      <c r="D157" s="83">
        <f>'Umlage Gesamt § 2_mtlAuft PLAN'!AM157</f>
        <v>1526553.8836947768</v>
      </c>
      <c r="E157" s="83">
        <f t="shared" si="2"/>
        <v>127212.8236412314</v>
      </c>
    </row>
    <row r="158" spans="1:5" x14ac:dyDescent="0.25">
      <c r="A158" s="82">
        <v>61701</v>
      </c>
      <c r="B158" s="82" t="s">
        <v>159</v>
      </c>
      <c r="C158" s="82" t="s">
        <v>160</v>
      </c>
      <c r="D158" s="83">
        <f>'Umlage Gesamt § 2_mtlAuft PLAN'!AM158</f>
        <v>1056027.1634274237</v>
      </c>
      <c r="E158" s="83">
        <f t="shared" si="2"/>
        <v>88002.263618951969</v>
      </c>
    </row>
    <row r="159" spans="1:5" x14ac:dyDescent="0.25">
      <c r="A159" s="82">
        <v>61708</v>
      </c>
      <c r="B159" s="82" t="s">
        <v>161</v>
      </c>
      <c r="C159" s="82" t="s">
        <v>160</v>
      </c>
      <c r="D159" s="83">
        <f>'Umlage Gesamt § 2_mtlAuft PLAN'!AM159</f>
        <v>402820.46161130408</v>
      </c>
      <c r="E159" s="83">
        <f t="shared" si="2"/>
        <v>33568.371800942004</v>
      </c>
    </row>
    <row r="160" spans="1:5" x14ac:dyDescent="0.25">
      <c r="A160" s="82">
        <v>61710</v>
      </c>
      <c r="B160" s="82" t="s">
        <v>162</v>
      </c>
      <c r="C160" s="82" t="s">
        <v>160</v>
      </c>
      <c r="D160" s="83">
        <f>'Umlage Gesamt § 2_mtlAuft PLAN'!AM160</f>
        <v>307910.34819250216</v>
      </c>
      <c r="E160" s="83">
        <f t="shared" si="2"/>
        <v>25659.195682708512</v>
      </c>
    </row>
    <row r="161" spans="1:5" x14ac:dyDescent="0.25">
      <c r="A161" s="82">
        <v>61711</v>
      </c>
      <c r="B161" s="82" t="s">
        <v>163</v>
      </c>
      <c r="C161" s="82" t="s">
        <v>160</v>
      </c>
      <c r="D161" s="83">
        <f>'Umlage Gesamt § 2_mtlAuft PLAN'!AM161</f>
        <v>245314.34346997467</v>
      </c>
      <c r="E161" s="83">
        <f t="shared" si="2"/>
        <v>20442.861955831224</v>
      </c>
    </row>
    <row r="162" spans="1:5" x14ac:dyDescent="0.25">
      <c r="A162" s="82">
        <v>61716</v>
      </c>
      <c r="B162" s="82" t="s">
        <v>164</v>
      </c>
      <c r="C162" s="82" t="s">
        <v>160</v>
      </c>
      <c r="D162" s="83">
        <f>'Umlage Gesamt § 2_mtlAuft PLAN'!AM162</f>
        <v>790941.48464588053</v>
      </c>
      <c r="E162" s="83">
        <f t="shared" si="2"/>
        <v>65911.79038715671</v>
      </c>
    </row>
    <row r="163" spans="1:5" x14ac:dyDescent="0.25">
      <c r="A163" s="82">
        <v>61719</v>
      </c>
      <c r="B163" s="82" t="s">
        <v>165</v>
      </c>
      <c r="C163" s="82" t="s">
        <v>160</v>
      </c>
      <c r="D163" s="83">
        <f>'Umlage Gesamt § 2_mtlAuft PLAN'!AM163</f>
        <v>786264.69374667935</v>
      </c>
      <c r="E163" s="83">
        <f t="shared" si="2"/>
        <v>65522.057812223276</v>
      </c>
    </row>
    <row r="164" spans="1:5" x14ac:dyDescent="0.25">
      <c r="A164" s="82">
        <v>61727</v>
      </c>
      <c r="B164" s="82" t="s">
        <v>166</v>
      </c>
      <c r="C164" s="82" t="s">
        <v>160</v>
      </c>
      <c r="D164" s="83">
        <f>'Umlage Gesamt § 2_mtlAuft PLAN'!AM164</f>
        <v>774835.57943446422</v>
      </c>
      <c r="E164" s="83">
        <f t="shared" si="2"/>
        <v>64569.631619538683</v>
      </c>
    </row>
    <row r="165" spans="1:5" x14ac:dyDescent="0.25">
      <c r="A165" s="82">
        <v>61728</v>
      </c>
      <c r="B165" s="82" t="s">
        <v>167</v>
      </c>
      <c r="C165" s="82" t="s">
        <v>160</v>
      </c>
      <c r="D165" s="83">
        <f>'Umlage Gesamt § 2_mtlAuft PLAN'!AM165</f>
        <v>176160.19526159926</v>
      </c>
      <c r="E165" s="83">
        <f t="shared" si="2"/>
        <v>14680.016271799939</v>
      </c>
    </row>
    <row r="166" spans="1:5" x14ac:dyDescent="0.25">
      <c r="A166" s="82">
        <v>61729</v>
      </c>
      <c r="B166" s="82" t="s">
        <v>168</v>
      </c>
      <c r="C166" s="82" t="s">
        <v>160</v>
      </c>
      <c r="D166" s="83">
        <f>'Umlage Gesamt § 2_mtlAuft PLAN'!AM166</f>
        <v>511628.00330470037</v>
      </c>
      <c r="E166" s="83">
        <f t="shared" si="2"/>
        <v>42635.666942058364</v>
      </c>
    </row>
    <row r="167" spans="1:5" x14ac:dyDescent="0.25">
      <c r="A167" s="82">
        <v>61730</v>
      </c>
      <c r="B167" s="82" t="s">
        <v>169</v>
      </c>
      <c r="C167" s="82" t="s">
        <v>160</v>
      </c>
      <c r="D167" s="83">
        <f>'Umlage Gesamt § 2_mtlAuft PLAN'!AM167</f>
        <v>527034.3900110547</v>
      </c>
      <c r="E167" s="83">
        <f t="shared" si="2"/>
        <v>43919.532500921225</v>
      </c>
    </row>
    <row r="168" spans="1:5" x14ac:dyDescent="0.25">
      <c r="A168" s="82">
        <v>61731</v>
      </c>
      <c r="B168" s="82" t="s">
        <v>170</v>
      </c>
      <c r="C168" s="82" t="s">
        <v>160</v>
      </c>
      <c r="D168" s="83">
        <f>'Umlage Gesamt § 2_mtlAuft PLAN'!AM168</f>
        <v>414793.4193931609</v>
      </c>
      <c r="E168" s="83">
        <f t="shared" si="2"/>
        <v>34566.118282763411</v>
      </c>
    </row>
    <row r="169" spans="1:5" x14ac:dyDescent="0.25">
      <c r="A169" s="82">
        <v>61740</v>
      </c>
      <c r="B169" s="82" t="s">
        <v>171</v>
      </c>
      <c r="C169" s="82" t="s">
        <v>160</v>
      </c>
      <c r="D169" s="83">
        <f>'Umlage Gesamt § 2_mtlAuft PLAN'!AM169</f>
        <v>532844.95381912298</v>
      </c>
      <c r="E169" s="83">
        <f t="shared" si="2"/>
        <v>44403.746151593579</v>
      </c>
    </row>
    <row r="170" spans="1:5" x14ac:dyDescent="0.25">
      <c r="A170" s="82">
        <v>61741</v>
      </c>
      <c r="B170" s="82" t="s">
        <v>172</v>
      </c>
      <c r="C170" s="82" t="s">
        <v>160</v>
      </c>
      <c r="D170" s="83">
        <f>'Umlage Gesamt § 2_mtlAuft PLAN'!AM170</f>
        <v>342708.79755261465</v>
      </c>
      <c r="E170" s="83">
        <f t="shared" si="2"/>
        <v>28559.066462717888</v>
      </c>
    </row>
    <row r="171" spans="1:5" x14ac:dyDescent="0.25">
      <c r="A171" s="82">
        <v>61743</v>
      </c>
      <c r="B171" s="82" t="s">
        <v>173</v>
      </c>
      <c r="C171" s="82" t="s">
        <v>160</v>
      </c>
      <c r="D171" s="83">
        <f>'Umlage Gesamt § 2_mtlAuft PLAN'!AM171</f>
        <v>192912.3452884666</v>
      </c>
      <c r="E171" s="83">
        <f t="shared" si="2"/>
        <v>16076.028774038883</v>
      </c>
    </row>
    <row r="172" spans="1:5" x14ac:dyDescent="0.25">
      <c r="A172" s="82">
        <v>61744</v>
      </c>
      <c r="B172" s="82" t="s">
        <v>174</v>
      </c>
      <c r="C172" s="82" t="s">
        <v>160</v>
      </c>
      <c r="D172" s="83">
        <f>'Umlage Gesamt § 2_mtlAuft PLAN'!AM172</f>
        <v>162011.69321624251</v>
      </c>
      <c r="E172" s="83">
        <f t="shared" si="2"/>
        <v>13500.974434686876</v>
      </c>
    </row>
    <row r="173" spans="1:5" x14ac:dyDescent="0.25">
      <c r="A173" s="82">
        <v>61745</v>
      </c>
      <c r="B173" s="82" t="s">
        <v>175</v>
      </c>
      <c r="C173" s="82" t="s">
        <v>160</v>
      </c>
      <c r="D173" s="83">
        <f>'Umlage Gesamt § 2_mtlAuft PLAN'!AM173</f>
        <v>282661.87345859269</v>
      </c>
      <c r="E173" s="83">
        <f t="shared" si="2"/>
        <v>23555.156121549389</v>
      </c>
    </row>
    <row r="174" spans="1:5" x14ac:dyDescent="0.25">
      <c r="A174" s="82">
        <v>61746</v>
      </c>
      <c r="B174" s="82" t="s">
        <v>176</v>
      </c>
      <c r="C174" s="82" t="s">
        <v>160</v>
      </c>
      <c r="D174" s="83">
        <f>'Umlage Gesamt § 2_mtlAuft PLAN'!AM174</f>
        <v>1184367.6929437923</v>
      </c>
      <c r="E174" s="83">
        <f t="shared" si="2"/>
        <v>98697.307745316022</v>
      </c>
    </row>
    <row r="175" spans="1:5" x14ac:dyDescent="0.25">
      <c r="A175" s="82">
        <v>61748</v>
      </c>
      <c r="B175" s="82" t="s">
        <v>177</v>
      </c>
      <c r="C175" s="82" t="s">
        <v>160</v>
      </c>
      <c r="D175" s="83">
        <f>'Umlage Gesamt § 2_mtlAuft PLAN'!AM175</f>
        <v>1419920.1239638603</v>
      </c>
      <c r="E175" s="83">
        <f t="shared" si="2"/>
        <v>118326.67699698836</v>
      </c>
    </row>
    <row r="176" spans="1:5" x14ac:dyDescent="0.25">
      <c r="A176" s="82">
        <v>61750</v>
      </c>
      <c r="B176" s="82" t="s">
        <v>178</v>
      </c>
      <c r="C176" s="82" t="s">
        <v>160</v>
      </c>
      <c r="D176" s="83">
        <f>'Umlage Gesamt § 2_mtlAuft PLAN'!AM176</f>
        <v>480742.37034895056</v>
      </c>
      <c r="E176" s="83">
        <f t="shared" si="2"/>
        <v>40061.864195745882</v>
      </c>
    </row>
    <row r="177" spans="1:5" x14ac:dyDescent="0.25">
      <c r="A177" s="82">
        <v>61751</v>
      </c>
      <c r="B177" s="82" t="s">
        <v>179</v>
      </c>
      <c r="C177" s="82" t="s">
        <v>160</v>
      </c>
      <c r="D177" s="83">
        <f>'Umlage Gesamt § 2_mtlAuft PLAN'!AM177</f>
        <v>622876.2923608406</v>
      </c>
      <c r="E177" s="83">
        <f t="shared" si="2"/>
        <v>51906.357696736719</v>
      </c>
    </row>
    <row r="178" spans="1:5" x14ac:dyDescent="0.25">
      <c r="A178" s="82">
        <v>61756</v>
      </c>
      <c r="B178" s="82" t="s">
        <v>180</v>
      </c>
      <c r="C178" s="82" t="s">
        <v>160</v>
      </c>
      <c r="D178" s="83">
        <f>'Umlage Gesamt § 2_mtlAuft PLAN'!AM178</f>
        <v>1253470.3281068827</v>
      </c>
      <c r="E178" s="83">
        <f t="shared" si="2"/>
        <v>104455.86067557357</v>
      </c>
    </row>
    <row r="179" spans="1:5" x14ac:dyDescent="0.25">
      <c r="A179" s="82">
        <v>61757</v>
      </c>
      <c r="B179" s="82" t="s">
        <v>181</v>
      </c>
      <c r="C179" s="82" t="s">
        <v>160</v>
      </c>
      <c r="D179" s="83">
        <f>'Umlage Gesamt § 2_mtlAuft PLAN'!AM179</f>
        <v>1401735.0618776109</v>
      </c>
      <c r="E179" s="83">
        <f t="shared" si="2"/>
        <v>116811.25515646757</v>
      </c>
    </row>
    <row r="180" spans="1:5" x14ac:dyDescent="0.25">
      <c r="A180" s="82">
        <v>61758</v>
      </c>
      <c r="B180" s="82" t="s">
        <v>182</v>
      </c>
      <c r="C180" s="82" t="s">
        <v>160</v>
      </c>
      <c r="D180" s="83">
        <f>'Umlage Gesamt § 2_mtlAuft PLAN'!AM180</f>
        <v>594898.99351332721</v>
      </c>
      <c r="E180" s="83">
        <f t="shared" si="2"/>
        <v>49574.916126110598</v>
      </c>
    </row>
    <row r="181" spans="1:5" x14ac:dyDescent="0.25">
      <c r="A181" s="82">
        <v>61759</v>
      </c>
      <c r="B181" s="82" t="s">
        <v>183</v>
      </c>
      <c r="C181" s="82" t="s">
        <v>160</v>
      </c>
      <c r="D181" s="83">
        <f>'Umlage Gesamt § 2_mtlAuft PLAN'!AM181</f>
        <v>509165.77061203122</v>
      </c>
      <c r="E181" s="83">
        <f t="shared" si="2"/>
        <v>42430.480884335935</v>
      </c>
    </row>
    <row r="182" spans="1:5" x14ac:dyDescent="0.25">
      <c r="A182" s="82">
        <v>61760</v>
      </c>
      <c r="B182" s="82" t="s">
        <v>184</v>
      </c>
      <c r="C182" s="82" t="s">
        <v>160</v>
      </c>
      <c r="D182" s="83">
        <f>'Umlage Gesamt § 2_mtlAuft PLAN'!AM182</f>
        <v>4168903.5772392969</v>
      </c>
      <c r="E182" s="83">
        <f t="shared" si="2"/>
        <v>347408.63143660809</v>
      </c>
    </row>
    <row r="183" spans="1:5" x14ac:dyDescent="0.25">
      <c r="A183" s="82">
        <v>61761</v>
      </c>
      <c r="B183" s="82" t="s">
        <v>185</v>
      </c>
      <c r="C183" s="82" t="s">
        <v>160</v>
      </c>
      <c r="D183" s="83">
        <f>'Umlage Gesamt § 2_mtlAuft PLAN'!AM183</f>
        <v>379485.54642375256</v>
      </c>
      <c r="E183" s="83">
        <f t="shared" si="2"/>
        <v>31623.795535312714</v>
      </c>
    </row>
    <row r="184" spans="1:5" x14ac:dyDescent="0.25">
      <c r="A184" s="82">
        <v>61762</v>
      </c>
      <c r="B184" s="82" t="s">
        <v>186</v>
      </c>
      <c r="C184" s="82" t="s">
        <v>160</v>
      </c>
      <c r="D184" s="83">
        <f>'Umlage Gesamt § 2_mtlAuft PLAN'!AM184</f>
        <v>567156.2053381002</v>
      </c>
      <c r="E184" s="83">
        <f t="shared" si="2"/>
        <v>47263.01711150835</v>
      </c>
    </row>
    <row r="185" spans="1:5" x14ac:dyDescent="0.25">
      <c r="A185" s="82">
        <v>61763</v>
      </c>
      <c r="B185" s="82" t="s">
        <v>187</v>
      </c>
      <c r="C185" s="82" t="s">
        <v>160</v>
      </c>
      <c r="D185" s="83">
        <f>'Umlage Gesamt § 2_mtlAuft PLAN'!AM185</f>
        <v>1241057.396456558</v>
      </c>
      <c r="E185" s="83">
        <f t="shared" si="2"/>
        <v>103421.44970471317</v>
      </c>
    </row>
    <row r="186" spans="1:5" x14ac:dyDescent="0.25">
      <c r="A186" s="82">
        <v>61764</v>
      </c>
      <c r="B186" s="82" t="s">
        <v>188</v>
      </c>
      <c r="C186" s="82" t="s">
        <v>160</v>
      </c>
      <c r="D186" s="83">
        <f>'Umlage Gesamt § 2_mtlAuft PLAN'!AM186</f>
        <v>1170648.3589964095</v>
      </c>
      <c r="E186" s="83">
        <f t="shared" si="2"/>
        <v>97554.02991636745</v>
      </c>
    </row>
    <row r="187" spans="1:5" x14ac:dyDescent="0.25">
      <c r="A187" s="82">
        <v>61765</v>
      </c>
      <c r="B187" s="82" t="s">
        <v>189</v>
      </c>
      <c r="C187" s="82" t="s">
        <v>160</v>
      </c>
      <c r="D187" s="83">
        <f>'Umlage Gesamt § 2_mtlAuft PLAN'!AM187</f>
        <v>1871434.3176218036</v>
      </c>
      <c r="E187" s="83">
        <f t="shared" si="2"/>
        <v>155952.85980181696</v>
      </c>
    </row>
    <row r="188" spans="1:5" x14ac:dyDescent="0.25">
      <c r="A188" s="82">
        <v>61766</v>
      </c>
      <c r="B188" s="82" t="s">
        <v>160</v>
      </c>
      <c r="C188" s="82" t="s">
        <v>160</v>
      </c>
      <c r="D188" s="83">
        <f>'Umlage Gesamt § 2_mtlAuft PLAN'!AM188</f>
        <v>5618111.8828404583</v>
      </c>
      <c r="E188" s="83">
        <f t="shared" si="2"/>
        <v>468175.99023670488</v>
      </c>
    </row>
    <row r="189" spans="1:5" x14ac:dyDescent="0.25">
      <c r="A189" s="82">
        <v>62007</v>
      </c>
      <c r="B189" s="82" t="s">
        <v>190</v>
      </c>
      <c r="C189" s="82" t="s">
        <v>191</v>
      </c>
      <c r="D189" s="83">
        <f>'Umlage Gesamt § 2_mtlAuft PLAN'!AM189</f>
        <v>3034831.391920113</v>
      </c>
      <c r="E189" s="83">
        <f t="shared" si="2"/>
        <v>252902.61599334274</v>
      </c>
    </row>
    <row r="190" spans="1:5" x14ac:dyDescent="0.25">
      <c r="A190" s="82">
        <v>62008</v>
      </c>
      <c r="B190" s="82" t="s">
        <v>192</v>
      </c>
      <c r="C190" s="82" t="s">
        <v>191</v>
      </c>
      <c r="D190" s="83">
        <f>'Umlage Gesamt § 2_mtlAuft PLAN'!AM190</f>
        <v>450503.83568103559</v>
      </c>
      <c r="E190" s="83">
        <f t="shared" si="2"/>
        <v>37541.986306752966</v>
      </c>
    </row>
    <row r="191" spans="1:5" x14ac:dyDescent="0.25">
      <c r="A191" s="82">
        <v>62010</v>
      </c>
      <c r="B191" s="82" t="s">
        <v>193</v>
      </c>
      <c r="C191" s="82" t="s">
        <v>191</v>
      </c>
      <c r="D191" s="83">
        <f>'Umlage Gesamt § 2_mtlAuft PLAN'!AM191</f>
        <v>171065.31729361691</v>
      </c>
      <c r="E191" s="83">
        <f t="shared" si="2"/>
        <v>14255.443107801409</v>
      </c>
    </row>
    <row r="192" spans="1:5" x14ac:dyDescent="0.25">
      <c r="A192" s="82">
        <v>62014</v>
      </c>
      <c r="B192" s="82" t="s">
        <v>194</v>
      </c>
      <c r="C192" s="82" t="s">
        <v>191</v>
      </c>
      <c r="D192" s="83">
        <f>'Umlage Gesamt § 2_mtlAuft PLAN'!AM192</f>
        <v>733683.45821891085</v>
      </c>
      <c r="E192" s="83">
        <f t="shared" si="2"/>
        <v>61140.288184909237</v>
      </c>
    </row>
    <row r="193" spans="1:5" x14ac:dyDescent="0.25">
      <c r="A193" s="82">
        <v>62021</v>
      </c>
      <c r="B193" s="82" t="s">
        <v>195</v>
      </c>
      <c r="C193" s="82" t="s">
        <v>191</v>
      </c>
      <c r="D193" s="83">
        <f>'Umlage Gesamt § 2_mtlAuft PLAN'!AM193</f>
        <v>145496.31228050785</v>
      </c>
      <c r="E193" s="83">
        <f t="shared" si="2"/>
        <v>12124.69269004232</v>
      </c>
    </row>
    <row r="194" spans="1:5" x14ac:dyDescent="0.25">
      <c r="A194" s="82">
        <v>62026</v>
      </c>
      <c r="B194" s="82" t="s">
        <v>196</v>
      </c>
      <c r="C194" s="82" t="s">
        <v>191</v>
      </c>
      <c r="D194" s="83">
        <f>'Umlage Gesamt § 2_mtlAuft PLAN'!AM194</f>
        <v>301482.20271480805</v>
      </c>
      <c r="E194" s="83">
        <f t="shared" si="2"/>
        <v>25123.516892900672</v>
      </c>
    </row>
    <row r="195" spans="1:5" x14ac:dyDescent="0.25">
      <c r="A195" s="82">
        <v>62032</v>
      </c>
      <c r="B195" s="82" t="s">
        <v>197</v>
      </c>
      <c r="C195" s="82" t="s">
        <v>191</v>
      </c>
      <c r="D195" s="83">
        <f>'Umlage Gesamt § 2_mtlAuft PLAN'!AM195</f>
        <v>401044.81728409952</v>
      </c>
      <c r="E195" s="83">
        <f t="shared" si="2"/>
        <v>33420.401440341629</v>
      </c>
    </row>
    <row r="196" spans="1:5" x14ac:dyDescent="0.25">
      <c r="A196" s="82">
        <v>62034</v>
      </c>
      <c r="B196" s="82" t="s">
        <v>198</v>
      </c>
      <c r="C196" s="82" t="s">
        <v>191</v>
      </c>
      <c r="D196" s="83">
        <f>'Umlage Gesamt § 2_mtlAuft PLAN'!AM196</f>
        <v>425266.96529057145</v>
      </c>
      <c r="E196" s="83">
        <f t="shared" ref="E196:E259" si="3">D196/12</f>
        <v>35438.913774214285</v>
      </c>
    </row>
    <row r="197" spans="1:5" x14ac:dyDescent="0.25">
      <c r="A197" s="82">
        <v>62036</v>
      </c>
      <c r="B197" s="82" t="s">
        <v>199</v>
      </c>
      <c r="C197" s="82" t="s">
        <v>191</v>
      </c>
      <c r="D197" s="83">
        <f>'Umlage Gesamt § 2_mtlAuft PLAN'!AM197</f>
        <v>470958.12563550146</v>
      </c>
      <c r="E197" s="83">
        <f t="shared" si="3"/>
        <v>39246.510469625122</v>
      </c>
    </row>
    <row r="198" spans="1:5" x14ac:dyDescent="0.25">
      <c r="A198" s="82">
        <v>62038</v>
      </c>
      <c r="B198" s="82" t="s">
        <v>200</v>
      </c>
      <c r="C198" s="82" t="s">
        <v>191</v>
      </c>
      <c r="D198" s="83">
        <f>'Umlage Gesamt § 2_mtlAuft PLAN'!AM198</f>
        <v>3394464.1665976252</v>
      </c>
      <c r="E198" s="83">
        <f t="shared" si="3"/>
        <v>282872.01388313546</v>
      </c>
    </row>
    <row r="199" spans="1:5" x14ac:dyDescent="0.25">
      <c r="A199" s="82">
        <v>62039</v>
      </c>
      <c r="B199" s="82" t="s">
        <v>201</v>
      </c>
      <c r="C199" s="82" t="s">
        <v>191</v>
      </c>
      <c r="D199" s="83">
        <f>'Umlage Gesamt § 2_mtlAuft PLAN'!AM199</f>
        <v>628858.35709122161</v>
      </c>
      <c r="E199" s="83">
        <f t="shared" si="3"/>
        <v>52404.863090935134</v>
      </c>
    </row>
    <row r="200" spans="1:5" x14ac:dyDescent="0.25">
      <c r="A200" s="82">
        <v>62040</v>
      </c>
      <c r="B200" s="82" t="s">
        <v>202</v>
      </c>
      <c r="C200" s="82" t="s">
        <v>191</v>
      </c>
      <c r="D200" s="83">
        <f>'Umlage Gesamt § 2_mtlAuft PLAN'!AM200</f>
        <v>4305829.5885073384</v>
      </c>
      <c r="E200" s="83">
        <f t="shared" si="3"/>
        <v>358819.13237561152</v>
      </c>
    </row>
    <row r="201" spans="1:5" x14ac:dyDescent="0.25">
      <c r="A201" s="82">
        <v>62041</v>
      </c>
      <c r="B201" s="82" t="s">
        <v>203</v>
      </c>
      <c r="C201" s="82" t="s">
        <v>191</v>
      </c>
      <c r="D201" s="83">
        <f>'Umlage Gesamt § 2_mtlAuft PLAN'!AM201</f>
        <v>5310002.6628413498</v>
      </c>
      <c r="E201" s="83">
        <f t="shared" si="3"/>
        <v>442500.22190344584</v>
      </c>
    </row>
    <row r="202" spans="1:5" x14ac:dyDescent="0.25">
      <c r="A202" s="82">
        <v>62042</v>
      </c>
      <c r="B202" s="82" t="s">
        <v>204</v>
      </c>
      <c r="C202" s="82" t="s">
        <v>191</v>
      </c>
      <c r="D202" s="83">
        <f>'Umlage Gesamt § 2_mtlAuft PLAN'!AM202</f>
        <v>1474907.940050059</v>
      </c>
      <c r="E202" s="83">
        <f t="shared" si="3"/>
        <v>122908.99500417158</v>
      </c>
    </row>
    <row r="203" spans="1:5" x14ac:dyDescent="0.25">
      <c r="A203" s="82">
        <v>62043</v>
      </c>
      <c r="B203" s="82" t="s">
        <v>205</v>
      </c>
      <c r="C203" s="82" t="s">
        <v>191</v>
      </c>
      <c r="D203" s="83">
        <f>'Umlage Gesamt § 2_mtlAuft PLAN'!AM203</f>
        <v>1208889.8128030661</v>
      </c>
      <c r="E203" s="83">
        <f t="shared" si="3"/>
        <v>100740.81773358885</v>
      </c>
    </row>
    <row r="204" spans="1:5" x14ac:dyDescent="0.25">
      <c r="A204" s="82">
        <v>62044</v>
      </c>
      <c r="B204" s="82" t="s">
        <v>206</v>
      </c>
      <c r="C204" s="82" t="s">
        <v>191</v>
      </c>
      <c r="D204" s="83">
        <f>'Umlage Gesamt § 2_mtlAuft PLAN'!AM204</f>
        <v>947934.94155787164</v>
      </c>
      <c r="E204" s="83">
        <f t="shared" si="3"/>
        <v>78994.578463155965</v>
      </c>
    </row>
    <row r="205" spans="1:5" x14ac:dyDescent="0.25">
      <c r="A205" s="82">
        <v>62045</v>
      </c>
      <c r="B205" s="82" t="s">
        <v>207</v>
      </c>
      <c r="C205" s="82" t="s">
        <v>191</v>
      </c>
      <c r="D205" s="83">
        <f>'Umlage Gesamt § 2_mtlAuft PLAN'!AM205</f>
        <v>668228.14158460393</v>
      </c>
      <c r="E205" s="83">
        <f t="shared" si="3"/>
        <v>55685.678465383658</v>
      </c>
    </row>
    <row r="206" spans="1:5" x14ac:dyDescent="0.25">
      <c r="A206" s="82">
        <v>62046</v>
      </c>
      <c r="B206" s="82" t="s">
        <v>208</v>
      </c>
      <c r="C206" s="82" t="s">
        <v>191</v>
      </c>
      <c r="D206" s="83">
        <f>'Umlage Gesamt § 2_mtlAuft PLAN'!AM206</f>
        <v>923818.39613703976</v>
      </c>
      <c r="E206" s="83">
        <f t="shared" si="3"/>
        <v>76984.866344753318</v>
      </c>
    </row>
    <row r="207" spans="1:5" x14ac:dyDescent="0.25">
      <c r="A207" s="82">
        <v>62047</v>
      </c>
      <c r="B207" s="82" t="s">
        <v>209</v>
      </c>
      <c r="C207" s="82" t="s">
        <v>191</v>
      </c>
      <c r="D207" s="83">
        <f>'Umlage Gesamt § 2_mtlAuft PLAN'!AM207</f>
        <v>2368850.3857453177</v>
      </c>
      <c r="E207" s="83">
        <f t="shared" si="3"/>
        <v>197404.1988121098</v>
      </c>
    </row>
    <row r="208" spans="1:5" x14ac:dyDescent="0.25">
      <c r="A208" s="82">
        <v>62048</v>
      </c>
      <c r="B208" s="82" t="s">
        <v>210</v>
      </c>
      <c r="C208" s="82" t="s">
        <v>191</v>
      </c>
      <c r="D208" s="83">
        <f>'Umlage Gesamt § 2_mtlAuft PLAN'!AM208</f>
        <v>1729350.2716585405</v>
      </c>
      <c r="E208" s="83">
        <f t="shared" si="3"/>
        <v>144112.5226382117</v>
      </c>
    </row>
    <row r="209" spans="1:5" x14ac:dyDescent="0.25">
      <c r="A209" s="82">
        <v>62105</v>
      </c>
      <c r="B209" s="82" t="s">
        <v>211</v>
      </c>
      <c r="C209" s="82" t="s">
        <v>212</v>
      </c>
      <c r="D209" s="83">
        <f>'Umlage Gesamt § 2_mtlAuft PLAN'!AM209</f>
        <v>578321.42663678736</v>
      </c>
      <c r="E209" s="83">
        <f t="shared" si="3"/>
        <v>48193.45221973228</v>
      </c>
    </row>
    <row r="210" spans="1:5" x14ac:dyDescent="0.25">
      <c r="A210" s="82">
        <v>62115</v>
      </c>
      <c r="B210" s="82" t="s">
        <v>213</v>
      </c>
      <c r="C210" s="82" t="s">
        <v>212</v>
      </c>
      <c r="D210" s="83">
        <f>'Umlage Gesamt § 2_mtlAuft PLAN'!AM210</f>
        <v>1838920.7738609042</v>
      </c>
      <c r="E210" s="83">
        <f t="shared" si="3"/>
        <v>153243.39782174202</v>
      </c>
    </row>
    <row r="211" spans="1:5" x14ac:dyDescent="0.25">
      <c r="A211" s="82">
        <v>62116</v>
      </c>
      <c r="B211" s="82" t="s">
        <v>214</v>
      </c>
      <c r="C211" s="82" t="s">
        <v>212</v>
      </c>
      <c r="D211" s="83">
        <f>'Umlage Gesamt § 2_mtlAuft PLAN'!AM211</f>
        <v>1269062.6451520824</v>
      </c>
      <c r="E211" s="83">
        <f t="shared" si="3"/>
        <v>105755.2204293402</v>
      </c>
    </row>
    <row r="212" spans="1:5" x14ac:dyDescent="0.25">
      <c r="A212" s="82">
        <v>62125</v>
      </c>
      <c r="B212" s="82" t="s">
        <v>215</v>
      </c>
      <c r="C212" s="82" t="s">
        <v>212</v>
      </c>
      <c r="D212" s="83">
        <f>'Umlage Gesamt § 2_mtlAuft PLAN'!AM212</f>
        <v>765636.94791162165</v>
      </c>
      <c r="E212" s="83">
        <f t="shared" si="3"/>
        <v>63803.078992635135</v>
      </c>
    </row>
    <row r="213" spans="1:5" x14ac:dyDescent="0.25">
      <c r="A213" s="82">
        <v>62128</v>
      </c>
      <c r="B213" s="82" t="s">
        <v>216</v>
      </c>
      <c r="C213" s="82" t="s">
        <v>212</v>
      </c>
      <c r="D213" s="83">
        <f>'Umlage Gesamt § 2_mtlAuft PLAN'!AM213</f>
        <v>1215412.221231</v>
      </c>
      <c r="E213" s="83">
        <f t="shared" si="3"/>
        <v>101284.35176925</v>
      </c>
    </row>
    <row r="214" spans="1:5" x14ac:dyDescent="0.25">
      <c r="A214" s="82">
        <v>62131</v>
      </c>
      <c r="B214" s="82" t="s">
        <v>217</v>
      </c>
      <c r="C214" s="82" t="s">
        <v>212</v>
      </c>
      <c r="D214" s="83">
        <f>'Umlage Gesamt § 2_mtlAuft PLAN'!AM214</f>
        <v>846049.40432054305</v>
      </c>
      <c r="E214" s="83">
        <f t="shared" si="3"/>
        <v>70504.117026711916</v>
      </c>
    </row>
    <row r="215" spans="1:5" x14ac:dyDescent="0.25">
      <c r="A215" s="82">
        <v>62132</v>
      </c>
      <c r="B215" s="82" t="s">
        <v>218</v>
      </c>
      <c r="C215" s="82" t="s">
        <v>212</v>
      </c>
      <c r="D215" s="83">
        <f>'Umlage Gesamt § 2_mtlAuft PLAN'!AM215</f>
        <v>537700.09868087946</v>
      </c>
      <c r="E215" s="83">
        <f t="shared" si="3"/>
        <v>44808.341556739957</v>
      </c>
    </row>
    <row r="216" spans="1:5" x14ac:dyDescent="0.25">
      <c r="A216" s="82">
        <v>62135</v>
      </c>
      <c r="B216" s="82" t="s">
        <v>219</v>
      </c>
      <c r="C216" s="82" t="s">
        <v>212</v>
      </c>
      <c r="D216" s="83">
        <f>'Umlage Gesamt § 2_mtlAuft PLAN'!AM216</f>
        <v>498782.66591407039</v>
      </c>
      <c r="E216" s="83">
        <f t="shared" si="3"/>
        <v>41565.222159505865</v>
      </c>
    </row>
    <row r="217" spans="1:5" x14ac:dyDescent="0.25">
      <c r="A217" s="82">
        <v>62138</v>
      </c>
      <c r="B217" s="82" t="s">
        <v>220</v>
      </c>
      <c r="C217" s="82" t="s">
        <v>212</v>
      </c>
      <c r="D217" s="83">
        <f>'Umlage Gesamt § 2_mtlAuft PLAN'!AM217</f>
        <v>797892.76985523663</v>
      </c>
      <c r="E217" s="83">
        <f t="shared" si="3"/>
        <v>66491.064154603053</v>
      </c>
    </row>
    <row r="218" spans="1:5" x14ac:dyDescent="0.25">
      <c r="A218" s="82">
        <v>62139</v>
      </c>
      <c r="B218" s="82" t="s">
        <v>221</v>
      </c>
      <c r="C218" s="82" t="s">
        <v>212</v>
      </c>
      <c r="D218" s="83">
        <f>'Umlage Gesamt § 2_mtlAuft PLAN'!AM218</f>
        <v>6580339.8957564682</v>
      </c>
      <c r="E218" s="83">
        <f t="shared" si="3"/>
        <v>548361.65797970572</v>
      </c>
    </row>
    <row r="219" spans="1:5" x14ac:dyDescent="0.25">
      <c r="A219" s="82">
        <v>62140</v>
      </c>
      <c r="B219" s="82" t="s">
        <v>222</v>
      </c>
      <c r="C219" s="82" t="s">
        <v>212</v>
      </c>
      <c r="D219" s="83">
        <f>'Umlage Gesamt § 2_mtlAuft PLAN'!AM219</f>
        <v>11781637.995454155</v>
      </c>
      <c r="E219" s="83">
        <f t="shared" si="3"/>
        <v>981803.16628784628</v>
      </c>
    </row>
    <row r="220" spans="1:5" x14ac:dyDescent="0.25">
      <c r="A220" s="82">
        <v>62141</v>
      </c>
      <c r="B220" s="82" t="s">
        <v>223</v>
      </c>
      <c r="C220" s="82" t="s">
        <v>212</v>
      </c>
      <c r="D220" s="83">
        <f>'Umlage Gesamt § 2_mtlAuft PLAN'!AM220</f>
        <v>2971968.3581611458</v>
      </c>
      <c r="E220" s="83">
        <f t="shared" si="3"/>
        <v>247664.02984676216</v>
      </c>
    </row>
    <row r="221" spans="1:5" x14ac:dyDescent="0.25">
      <c r="A221" s="82">
        <v>62142</v>
      </c>
      <c r="B221" s="82" t="s">
        <v>224</v>
      </c>
      <c r="C221" s="82" t="s">
        <v>212</v>
      </c>
      <c r="D221" s="83">
        <f>'Umlage Gesamt § 2_mtlAuft PLAN'!AM221</f>
        <v>1401549.7448790416</v>
      </c>
      <c r="E221" s="83">
        <f t="shared" si="3"/>
        <v>116795.81207325346</v>
      </c>
    </row>
    <row r="222" spans="1:5" x14ac:dyDescent="0.25">
      <c r="A222" s="82">
        <v>62143</v>
      </c>
      <c r="B222" s="82" t="s">
        <v>225</v>
      </c>
      <c r="C222" s="82" t="s">
        <v>212</v>
      </c>
      <c r="D222" s="83">
        <f>'Umlage Gesamt § 2_mtlAuft PLAN'!AM222</f>
        <v>3197275.6152848718</v>
      </c>
      <c r="E222" s="83">
        <f t="shared" si="3"/>
        <v>266439.63460707263</v>
      </c>
    </row>
    <row r="223" spans="1:5" x14ac:dyDescent="0.25">
      <c r="A223" s="82">
        <v>62144</v>
      </c>
      <c r="B223" s="82" t="s">
        <v>226</v>
      </c>
      <c r="C223" s="82" t="s">
        <v>212</v>
      </c>
      <c r="D223" s="83">
        <f>'Umlage Gesamt § 2_mtlAuft PLAN'!AM223</f>
        <v>826074.80522452854</v>
      </c>
      <c r="E223" s="83">
        <f t="shared" si="3"/>
        <v>68839.56710204405</v>
      </c>
    </row>
    <row r="224" spans="1:5" x14ac:dyDescent="0.25">
      <c r="A224" s="82">
        <v>62145</v>
      </c>
      <c r="B224" s="82" t="s">
        <v>227</v>
      </c>
      <c r="C224" s="82" t="s">
        <v>212</v>
      </c>
      <c r="D224" s="83">
        <f>'Umlage Gesamt § 2_mtlAuft PLAN'!AM224</f>
        <v>2401209.1090202611</v>
      </c>
      <c r="E224" s="83">
        <f t="shared" si="3"/>
        <v>200100.75908502177</v>
      </c>
    </row>
    <row r="225" spans="1:5" x14ac:dyDescent="0.25">
      <c r="A225" s="82">
        <v>62146</v>
      </c>
      <c r="B225" s="82" t="s">
        <v>228</v>
      </c>
      <c r="C225" s="82" t="s">
        <v>212</v>
      </c>
      <c r="D225" s="83">
        <f>'Umlage Gesamt § 2_mtlAuft PLAN'!AM225</f>
        <v>901493.29586896184</v>
      </c>
      <c r="E225" s="83">
        <f t="shared" si="3"/>
        <v>75124.441322413491</v>
      </c>
    </row>
    <row r="226" spans="1:5" x14ac:dyDescent="0.25">
      <c r="A226" s="82">
        <v>62147</v>
      </c>
      <c r="B226" s="82" t="s">
        <v>229</v>
      </c>
      <c r="C226" s="82" t="s">
        <v>212</v>
      </c>
      <c r="D226" s="83">
        <f>'Umlage Gesamt § 2_mtlAuft PLAN'!AM226</f>
        <v>778831.10637969605</v>
      </c>
      <c r="E226" s="83">
        <f t="shared" si="3"/>
        <v>64902.592198308004</v>
      </c>
    </row>
    <row r="227" spans="1:5" x14ac:dyDescent="0.25">
      <c r="A227" s="82">
        <v>62148</v>
      </c>
      <c r="B227" s="82" t="s">
        <v>230</v>
      </c>
      <c r="C227" s="82" t="s">
        <v>212</v>
      </c>
      <c r="D227" s="83">
        <f>'Umlage Gesamt § 2_mtlAuft PLAN'!AM227</f>
        <v>580569.51827919576</v>
      </c>
      <c r="E227" s="83">
        <f t="shared" si="3"/>
        <v>48380.793189932978</v>
      </c>
    </row>
    <row r="228" spans="1:5" x14ac:dyDescent="0.25">
      <c r="A228" s="82">
        <v>62202</v>
      </c>
      <c r="B228" s="82" t="s">
        <v>231</v>
      </c>
      <c r="C228" s="82" t="s">
        <v>232</v>
      </c>
      <c r="D228" s="83">
        <f>'Umlage Gesamt § 2_mtlAuft PLAN'!AM228</f>
        <v>638903.66760164185</v>
      </c>
      <c r="E228" s="83">
        <f t="shared" si="3"/>
        <v>53241.972300136818</v>
      </c>
    </row>
    <row r="229" spans="1:5" x14ac:dyDescent="0.25">
      <c r="A229" s="82">
        <v>62205</v>
      </c>
      <c r="B229" s="82" t="s">
        <v>233</v>
      </c>
      <c r="C229" s="82" t="s">
        <v>232</v>
      </c>
      <c r="D229" s="83">
        <f>'Umlage Gesamt § 2_mtlAuft PLAN'!AM229</f>
        <v>613131.7724917751</v>
      </c>
      <c r="E229" s="83">
        <f t="shared" si="3"/>
        <v>51094.314374314592</v>
      </c>
    </row>
    <row r="230" spans="1:5" x14ac:dyDescent="0.25">
      <c r="A230" s="82">
        <v>62206</v>
      </c>
      <c r="B230" s="82" t="s">
        <v>234</v>
      </c>
      <c r="C230" s="82" t="s">
        <v>232</v>
      </c>
      <c r="D230" s="83">
        <f>'Umlage Gesamt § 2_mtlAuft PLAN'!AM230</f>
        <v>339049.99993622932</v>
      </c>
      <c r="E230" s="83">
        <f t="shared" si="3"/>
        <v>28254.166661352443</v>
      </c>
    </row>
    <row r="231" spans="1:5" x14ac:dyDescent="0.25">
      <c r="A231" s="82">
        <v>62209</v>
      </c>
      <c r="B231" s="82" t="s">
        <v>235</v>
      </c>
      <c r="C231" s="82" t="s">
        <v>232</v>
      </c>
      <c r="D231" s="83">
        <f>'Umlage Gesamt § 2_mtlAuft PLAN'!AM231</f>
        <v>397525.1555820888</v>
      </c>
      <c r="E231" s="83">
        <f t="shared" si="3"/>
        <v>33127.0962985074</v>
      </c>
    </row>
    <row r="232" spans="1:5" x14ac:dyDescent="0.25">
      <c r="A232" s="82">
        <v>62211</v>
      </c>
      <c r="B232" s="82" t="s">
        <v>236</v>
      </c>
      <c r="C232" s="82" t="s">
        <v>232</v>
      </c>
      <c r="D232" s="83">
        <f>'Umlage Gesamt § 2_mtlAuft PLAN'!AM232</f>
        <v>765555.25295404787</v>
      </c>
      <c r="E232" s="83">
        <f t="shared" si="3"/>
        <v>63796.271079503989</v>
      </c>
    </row>
    <row r="233" spans="1:5" x14ac:dyDescent="0.25">
      <c r="A233" s="82">
        <v>62214</v>
      </c>
      <c r="B233" s="82" t="s">
        <v>237</v>
      </c>
      <c r="C233" s="82" t="s">
        <v>232</v>
      </c>
      <c r="D233" s="83">
        <f>'Umlage Gesamt § 2_mtlAuft PLAN'!AM233</f>
        <v>640385.20661933371</v>
      </c>
      <c r="E233" s="83">
        <f t="shared" si="3"/>
        <v>53365.433884944476</v>
      </c>
    </row>
    <row r="234" spans="1:5" x14ac:dyDescent="0.25">
      <c r="A234" s="82">
        <v>62216</v>
      </c>
      <c r="B234" s="82" t="s">
        <v>238</v>
      </c>
      <c r="C234" s="82" t="s">
        <v>232</v>
      </c>
      <c r="D234" s="83">
        <f>'Umlage Gesamt § 2_mtlAuft PLAN'!AM234</f>
        <v>375406.90048855491</v>
      </c>
      <c r="E234" s="83">
        <f t="shared" si="3"/>
        <v>31283.908374046241</v>
      </c>
    </row>
    <row r="235" spans="1:5" x14ac:dyDescent="0.25">
      <c r="A235" s="82">
        <v>62219</v>
      </c>
      <c r="B235" s="82" t="s">
        <v>239</v>
      </c>
      <c r="C235" s="82" t="s">
        <v>232</v>
      </c>
      <c r="D235" s="83">
        <f>'Umlage Gesamt § 2_mtlAuft PLAN'!AM235</f>
        <v>2907546.8648184123</v>
      </c>
      <c r="E235" s="83">
        <f t="shared" si="3"/>
        <v>242295.57206820103</v>
      </c>
    </row>
    <row r="236" spans="1:5" x14ac:dyDescent="0.25">
      <c r="A236" s="82">
        <v>62220</v>
      </c>
      <c r="B236" s="82" t="s">
        <v>240</v>
      </c>
      <c r="C236" s="82" t="s">
        <v>232</v>
      </c>
      <c r="D236" s="83">
        <f>'Umlage Gesamt § 2_mtlAuft PLAN'!AM236</f>
        <v>768371.62411080673</v>
      </c>
      <c r="E236" s="83">
        <f t="shared" si="3"/>
        <v>64030.968675900564</v>
      </c>
    </row>
    <row r="237" spans="1:5" x14ac:dyDescent="0.25">
      <c r="A237" s="82">
        <v>62226</v>
      </c>
      <c r="B237" s="82" t="s">
        <v>241</v>
      </c>
      <c r="C237" s="82" t="s">
        <v>232</v>
      </c>
      <c r="D237" s="83">
        <f>'Umlage Gesamt § 2_mtlAuft PLAN'!AM237</f>
        <v>649948.77934635978</v>
      </c>
      <c r="E237" s="83">
        <f t="shared" si="3"/>
        <v>54162.398278863315</v>
      </c>
    </row>
    <row r="238" spans="1:5" x14ac:dyDescent="0.25">
      <c r="A238" s="82">
        <v>62232</v>
      </c>
      <c r="B238" s="82" t="s">
        <v>242</v>
      </c>
      <c r="C238" s="82" t="s">
        <v>232</v>
      </c>
      <c r="D238" s="83">
        <f>'Umlage Gesamt § 2_mtlAuft PLAN'!AM238</f>
        <v>422851.66836344241</v>
      </c>
      <c r="E238" s="83">
        <f t="shared" si="3"/>
        <v>35237.639030286868</v>
      </c>
    </row>
    <row r="239" spans="1:5" x14ac:dyDescent="0.25">
      <c r="A239" s="82">
        <v>62233</v>
      </c>
      <c r="B239" s="82" t="s">
        <v>243</v>
      </c>
      <c r="C239" s="82" t="s">
        <v>232</v>
      </c>
      <c r="D239" s="83">
        <f>'Umlage Gesamt § 2_mtlAuft PLAN'!AM239</f>
        <v>1025473.3055390111</v>
      </c>
      <c r="E239" s="83">
        <f t="shared" si="3"/>
        <v>85456.1087949176</v>
      </c>
    </row>
    <row r="240" spans="1:5" x14ac:dyDescent="0.25">
      <c r="A240" s="82">
        <v>62235</v>
      </c>
      <c r="B240" s="82" t="s">
        <v>244</v>
      </c>
      <c r="C240" s="82" t="s">
        <v>232</v>
      </c>
      <c r="D240" s="83">
        <f>'Umlage Gesamt § 2_mtlAuft PLAN'!AM240</f>
        <v>604374.7288978406</v>
      </c>
      <c r="E240" s="83">
        <f t="shared" si="3"/>
        <v>50364.560741486719</v>
      </c>
    </row>
    <row r="241" spans="1:5" x14ac:dyDescent="0.25">
      <c r="A241" s="82">
        <v>62242</v>
      </c>
      <c r="B241" s="82" t="s">
        <v>245</v>
      </c>
      <c r="C241" s="82" t="s">
        <v>232</v>
      </c>
      <c r="D241" s="83">
        <f>'Umlage Gesamt § 2_mtlAuft PLAN'!AM241</f>
        <v>308152.3119507542</v>
      </c>
      <c r="E241" s="83">
        <f t="shared" si="3"/>
        <v>25679.359329229515</v>
      </c>
    </row>
    <row r="242" spans="1:5" x14ac:dyDescent="0.25">
      <c r="A242" s="82">
        <v>62244</v>
      </c>
      <c r="B242" s="82" t="s">
        <v>246</v>
      </c>
      <c r="C242" s="82" t="s">
        <v>232</v>
      </c>
      <c r="D242" s="83">
        <f>'Umlage Gesamt § 2_mtlAuft PLAN'!AM242</f>
        <v>865996.94476905442</v>
      </c>
      <c r="E242" s="83">
        <f t="shared" si="3"/>
        <v>72166.412064087868</v>
      </c>
    </row>
    <row r="243" spans="1:5" x14ac:dyDescent="0.25">
      <c r="A243" s="82">
        <v>62245</v>
      </c>
      <c r="B243" s="82" t="s">
        <v>247</v>
      </c>
      <c r="C243" s="82" t="s">
        <v>232</v>
      </c>
      <c r="D243" s="83">
        <f>'Umlage Gesamt § 2_mtlAuft PLAN'!AM243</f>
        <v>407703.18605352571</v>
      </c>
      <c r="E243" s="83">
        <f t="shared" si="3"/>
        <v>33975.265504460476</v>
      </c>
    </row>
    <row r="244" spans="1:5" x14ac:dyDescent="0.25">
      <c r="A244" s="82">
        <v>62247</v>
      </c>
      <c r="B244" s="82" t="s">
        <v>248</v>
      </c>
      <c r="C244" s="82" t="s">
        <v>232</v>
      </c>
      <c r="D244" s="83">
        <f>'Umlage Gesamt § 2_mtlAuft PLAN'!AM244</f>
        <v>394976.32108129782</v>
      </c>
      <c r="E244" s="83">
        <f t="shared" si="3"/>
        <v>32914.693423441488</v>
      </c>
    </row>
    <row r="245" spans="1:5" x14ac:dyDescent="0.25">
      <c r="A245" s="82">
        <v>62252</v>
      </c>
      <c r="B245" s="82" t="s">
        <v>249</v>
      </c>
      <c r="C245" s="82" t="s">
        <v>232</v>
      </c>
      <c r="D245" s="83">
        <f>'Umlage Gesamt § 2_mtlAuft PLAN'!AM245</f>
        <v>403317.17885865708</v>
      </c>
      <c r="E245" s="83">
        <f t="shared" si="3"/>
        <v>33609.764904888092</v>
      </c>
    </row>
    <row r="246" spans="1:5" x14ac:dyDescent="0.25">
      <c r="A246" s="82">
        <v>62256</v>
      </c>
      <c r="B246" s="82" t="s">
        <v>250</v>
      </c>
      <c r="C246" s="82" t="s">
        <v>232</v>
      </c>
      <c r="D246" s="83">
        <f>'Umlage Gesamt § 2_mtlAuft PLAN'!AM246</f>
        <v>696810.09678610961</v>
      </c>
      <c r="E246" s="83">
        <f t="shared" si="3"/>
        <v>58067.508065509137</v>
      </c>
    </row>
    <row r="247" spans="1:5" x14ac:dyDescent="0.25">
      <c r="A247" s="82">
        <v>62262</v>
      </c>
      <c r="B247" s="82" t="s">
        <v>251</v>
      </c>
      <c r="C247" s="82" t="s">
        <v>232</v>
      </c>
      <c r="D247" s="83">
        <f>'Umlage Gesamt § 2_mtlAuft PLAN'!AM247</f>
        <v>417619.27142662613</v>
      </c>
      <c r="E247" s="83">
        <f t="shared" si="3"/>
        <v>34801.605952218844</v>
      </c>
    </row>
    <row r="248" spans="1:5" x14ac:dyDescent="0.25">
      <c r="A248" s="82">
        <v>62264</v>
      </c>
      <c r="B248" s="82" t="s">
        <v>252</v>
      </c>
      <c r="C248" s="82" t="s">
        <v>232</v>
      </c>
      <c r="D248" s="83">
        <f>'Umlage Gesamt § 2_mtlAuft PLAN'!AM248</f>
        <v>1390620.779639225</v>
      </c>
      <c r="E248" s="83">
        <f t="shared" si="3"/>
        <v>115885.06496993541</v>
      </c>
    </row>
    <row r="249" spans="1:5" x14ac:dyDescent="0.25">
      <c r="A249" s="82">
        <v>62265</v>
      </c>
      <c r="B249" s="82" t="s">
        <v>253</v>
      </c>
      <c r="C249" s="82" t="s">
        <v>232</v>
      </c>
      <c r="D249" s="83">
        <f>'Umlage Gesamt § 2_mtlAuft PLAN'!AM249</f>
        <v>576592.89026738575</v>
      </c>
      <c r="E249" s="83">
        <f t="shared" si="3"/>
        <v>48049.407522282148</v>
      </c>
    </row>
    <row r="250" spans="1:5" x14ac:dyDescent="0.25">
      <c r="A250" s="82">
        <v>62266</v>
      </c>
      <c r="B250" s="82" t="s">
        <v>254</v>
      </c>
      <c r="C250" s="82" t="s">
        <v>232</v>
      </c>
      <c r="D250" s="83">
        <f>'Umlage Gesamt § 2_mtlAuft PLAN'!AM250</f>
        <v>740147.94401032198</v>
      </c>
      <c r="E250" s="83">
        <f t="shared" si="3"/>
        <v>61678.995334193496</v>
      </c>
    </row>
    <row r="251" spans="1:5" x14ac:dyDescent="0.25">
      <c r="A251" s="82">
        <v>62267</v>
      </c>
      <c r="B251" s="82" t="s">
        <v>255</v>
      </c>
      <c r="C251" s="82" t="s">
        <v>232</v>
      </c>
      <c r="D251" s="83">
        <f>'Umlage Gesamt § 2_mtlAuft PLAN'!AM251</f>
        <v>3368774.7380389553</v>
      </c>
      <c r="E251" s="83">
        <f t="shared" si="3"/>
        <v>280731.22816991294</v>
      </c>
    </row>
    <row r="252" spans="1:5" x14ac:dyDescent="0.25">
      <c r="A252" s="82">
        <v>62268</v>
      </c>
      <c r="B252" s="82" t="s">
        <v>256</v>
      </c>
      <c r="C252" s="82" t="s">
        <v>232</v>
      </c>
      <c r="D252" s="83">
        <f>'Umlage Gesamt § 2_mtlAuft PLAN'!AM252</f>
        <v>1030871.5299902628</v>
      </c>
      <c r="E252" s="83">
        <f t="shared" si="3"/>
        <v>85905.960832521901</v>
      </c>
    </row>
    <row r="253" spans="1:5" x14ac:dyDescent="0.25">
      <c r="A253" s="82">
        <v>62269</v>
      </c>
      <c r="B253" s="82" t="s">
        <v>257</v>
      </c>
      <c r="C253" s="82" t="s">
        <v>232</v>
      </c>
      <c r="D253" s="83">
        <f>'Umlage Gesamt § 2_mtlAuft PLAN'!AM253</f>
        <v>827659.28567433823</v>
      </c>
      <c r="E253" s="83">
        <f t="shared" si="3"/>
        <v>68971.607139528191</v>
      </c>
    </row>
    <row r="254" spans="1:5" x14ac:dyDescent="0.25">
      <c r="A254" s="82">
        <v>62270</v>
      </c>
      <c r="B254" s="82" t="s">
        <v>258</v>
      </c>
      <c r="C254" s="82" t="s">
        <v>232</v>
      </c>
      <c r="D254" s="83">
        <f>'Umlage Gesamt § 2_mtlAuft PLAN'!AM254</f>
        <v>796451.79679241695</v>
      </c>
      <c r="E254" s="83">
        <f t="shared" si="3"/>
        <v>66370.983066034751</v>
      </c>
    </row>
    <row r="255" spans="1:5" x14ac:dyDescent="0.25">
      <c r="A255" s="82">
        <v>62271</v>
      </c>
      <c r="B255" s="82" t="s">
        <v>259</v>
      </c>
      <c r="C255" s="82" t="s">
        <v>232</v>
      </c>
      <c r="D255" s="83">
        <f>'Umlage Gesamt § 2_mtlAuft PLAN'!AM255</f>
        <v>1738318.8662250191</v>
      </c>
      <c r="E255" s="83">
        <f t="shared" si="3"/>
        <v>144859.90551875159</v>
      </c>
    </row>
    <row r="256" spans="1:5" x14ac:dyDescent="0.25">
      <c r="A256" s="82">
        <v>62272</v>
      </c>
      <c r="B256" s="82" t="s">
        <v>260</v>
      </c>
      <c r="C256" s="82" t="s">
        <v>232</v>
      </c>
      <c r="D256" s="83">
        <f>'Umlage Gesamt § 2_mtlAuft PLAN'!AM256</f>
        <v>950415.13086681929</v>
      </c>
      <c r="E256" s="83">
        <f t="shared" si="3"/>
        <v>79201.26090556827</v>
      </c>
    </row>
    <row r="257" spans="1:5" x14ac:dyDescent="0.25">
      <c r="A257" s="82">
        <v>62273</v>
      </c>
      <c r="B257" s="82" t="s">
        <v>261</v>
      </c>
      <c r="C257" s="82" t="s">
        <v>232</v>
      </c>
      <c r="D257" s="83">
        <f>'Umlage Gesamt § 2_mtlAuft PLAN'!AM257</f>
        <v>682977.35596717591</v>
      </c>
      <c r="E257" s="83">
        <f t="shared" si="3"/>
        <v>56914.779663931324</v>
      </c>
    </row>
    <row r="258" spans="1:5" x14ac:dyDescent="0.25">
      <c r="A258" s="82">
        <v>62274</v>
      </c>
      <c r="B258" s="82" t="s">
        <v>262</v>
      </c>
      <c r="C258" s="82" t="s">
        <v>232</v>
      </c>
      <c r="D258" s="83">
        <f>'Umlage Gesamt § 2_mtlAuft PLAN'!AM258</f>
        <v>428699.01438203588</v>
      </c>
      <c r="E258" s="83">
        <f t="shared" si="3"/>
        <v>35724.917865169657</v>
      </c>
    </row>
    <row r="259" spans="1:5" x14ac:dyDescent="0.25">
      <c r="A259" s="82">
        <v>62275</v>
      </c>
      <c r="B259" s="82" t="s">
        <v>263</v>
      </c>
      <c r="C259" s="82" t="s">
        <v>232</v>
      </c>
      <c r="D259" s="83">
        <f>'Umlage Gesamt § 2_mtlAuft PLAN'!AM259</f>
        <v>1857075.6819935278</v>
      </c>
      <c r="E259" s="83">
        <f t="shared" si="3"/>
        <v>154756.30683279398</v>
      </c>
    </row>
    <row r="260" spans="1:5" x14ac:dyDescent="0.25">
      <c r="A260" s="82">
        <v>62276</v>
      </c>
      <c r="B260" s="82" t="s">
        <v>264</v>
      </c>
      <c r="C260" s="82" t="s">
        <v>232</v>
      </c>
      <c r="D260" s="83">
        <f>'Umlage Gesamt § 2_mtlAuft PLAN'!AM260</f>
        <v>401309.14763232489</v>
      </c>
      <c r="E260" s="83">
        <f t="shared" ref="E260:E288" si="4">D260/12</f>
        <v>33442.428969360408</v>
      </c>
    </row>
    <row r="261" spans="1:5" x14ac:dyDescent="0.25">
      <c r="A261" s="82">
        <v>62277</v>
      </c>
      <c r="B261" s="82" t="s">
        <v>265</v>
      </c>
      <c r="C261" s="82" t="s">
        <v>232</v>
      </c>
      <c r="D261" s="83">
        <f>'Umlage Gesamt § 2_mtlAuft PLAN'!AM261</f>
        <v>868865.55223875016</v>
      </c>
      <c r="E261" s="83">
        <f t="shared" si="4"/>
        <v>72405.462686562518</v>
      </c>
    </row>
    <row r="262" spans="1:5" x14ac:dyDescent="0.25">
      <c r="A262" s="82">
        <v>62278</v>
      </c>
      <c r="B262" s="82" t="s">
        <v>266</v>
      </c>
      <c r="C262" s="82" t="s">
        <v>232</v>
      </c>
      <c r="D262" s="83">
        <f>'Umlage Gesamt § 2_mtlAuft PLAN'!AM262</f>
        <v>1387723.6446145687</v>
      </c>
      <c r="E262" s="83">
        <f t="shared" si="4"/>
        <v>115643.63705121406</v>
      </c>
    </row>
    <row r="263" spans="1:5" x14ac:dyDescent="0.25">
      <c r="A263" s="82">
        <v>62279</v>
      </c>
      <c r="B263" s="82" t="s">
        <v>267</v>
      </c>
      <c r="C263" s="82" t="s">
        <v>232</v>
      </c>
      <c r="D263" s="83">
        <f>'Umlage Gesamt § 2_mtlAuft PLAN'!AM263</f>
        <v>439513.01533157541</v>
      </c>
      <c r="E263" s="83">
        <f t="shared" si="4"/>
        <v>36626.084610964615</v>
      </c>
    </row>
    <row r="264" spans="1:5" x14ac:dyDescent="0.25">
      <c r="A264" s="82">
        <v>62311</v>
      </c>
      <c r="B264" s="82" t="s">
        <v>268</v>
      </c>
      <c r="C264" s="82" t="s">
        <v>269</v>
      </c>
      <c r="D264" s="83">
        <f>'Umlage Gesamt § 2_mtlAuft PLAN'!AM264</f>
        <v>489668.83728671179</v>
      </c>
      <c r="E264" s="83">
        <f t="shared" si="4"/>
        <v>40805.736440559318</v>
      </c>
    </row>
    <row r="265" spans="1:5" x14ac:dyDescent="0.25">
      <c r="A265" s="82">
        <v>62314</v>
      </c>
      <c r="B265" s="82" t="s">
        <v>270</v>
      </c>
      <c r="C265" s="82" t="s">
        <v>269</v>
      </c>
      <c r="D265" s="83">
        <f>'Umlage Gesamt § 2_mtlAuft PLAN'!AM265</f>
        <v>433089.69508183916</v>
      </c>
      <c r="E265" s="83">
        <f t="shared" si="4"/>
        <v>36090.807923486595</v>
      </c>
    </row>
    <row r="266" spans="1:5" x14ac:dyDescent="0.25">
      <c r="A266" s="82">
        <v>62326</v>
      </c>
      <c r="B266" s="82" t="s">
        <v>271</v>
      </c>
      <c r="C266" s="82" t="s">
        <v>269</v>
      </c>
      <c r="D266" s="83">
        <f>'Umlage Gesamt § 2_mtlAuft PLAN'!AM266</f>
        <v>635779.63583639869</v>
      </c>
      <c r="E266" s="83">
        <f t="shared" si="4"/>
        <v>52981.636319699894</v>
      </c>
    </row>
    <row r="267" spans="1:5" x14ac:dyDescent="0.25">
      <c r="A267" s="82">
        <v>62330</v>
      </c>
      <c r="B267" s="82" t="s">
        <v>272</v>
      </c>
      <c r="C267" s="82" t="s">
        <v>269</v>
      </c>
      <c r="D267" s="83">
        <f>'Umlage Gesamt § 2_mtlAuft PLAN'!AM267</f>
        <v>573501.28719286073</v>
      </c>
      <c r="E267" s="83">
        <f t="shared" si="4"/>
        <v>47791.773932738397</v>
      </c>
    </row>
    <row r="268" spans="1:5" x14ac:dyDescent="0.25">
      <c r="A268" s="82">
        <v>62332</v>
      </c>
      <c r="B268" s="82" t="s">
        <v>273</v>
      </c>
      <c r="C268" s="82" t="s">
        <v>269</v>
      </c>
      <c r="D268" s="83">
        <f>'Umlage Gesamt § 2_mtlAuft PLAN'!AM268</f>
        <v>552186.24700036738</v>
      </c>
      <c r="E268" s="83">
        <f t="shared" si="4"/>
        <v>46015.520583363948</v>
      </c>
    </row>
    <row r="269" spans="1:5" x14ac:dyDescent="0.25">
      <c r="A269" s="82">
        <v>62335</v>
      </c>
      <c r="B269" s="82" t="s">
        <v>274</v>
      </c>
      <c r="C269" s="82" t="s">
        <v>269</v>
      </c>
      <c r="D269" s="83">
        <f>'Umlage Gesamt § 2_mtlAuft PLAN'!AM269</f>
        <v>459493.20113689156</v>
      </c>
      <c r="E269" s="83">
        <f t="shared" si="4"/>
        <v>38291.100094740963</v>
      </c>
    </row>
    <row r="270" spans="1:5" x14ac:dyDescent="0.25">
      <c r="A270" s="82">
        <v>62343</v>
      </c>
      <c r="B270" s="82" t="s">
        <v>275</v>
      </c>
      <c r="C270" s="82" t="s">
        <v>269</v>
      </c>
      <c r="D270" s="83">
        <f>'Umlage Gesamt § 2_mtlAuft PLAN'!AM270</f>
        <v>562481.50881040713</v>
      </c>
      <c r="E270" s="83">
        <f t="shared" si="4"/>
        <v>46873.459067533928</v>
      </c>
    </row>
    <row r="271" spans="1:5" x14ac:dyDescent="0.25">
      <c r="A271" s="82">
        <v>62368</v>
      </c>
      <c r="B271" s="82" t="s">
        <v>276</v>
      </c>
      <c r="C271" s="82" t="s">
        <v>269</v>
      </c>
      <c r="D271" s="83">
        <f>'Umlage Gesamt § 2_mtlAuft PLAN'!AM271</f>
        <v>432205.53225176502</v>
      </c>
      <c r="E271" s="83">
        <f t="shared" si="4"/>
        <v>36017.127687647087</v>
      </c>
    </row>
    <row r="272" spans="1:5" x14ac:dyDescent="0.25">
      <c r="A272" s="82">
        <v>62372</v>
      </c>
      <c r="B272" s="82" t="s">
        <v>277</v>
      </c>
      <c r="C272" s="82" t="s">
        <v>269</v>
      </c>
      <c r="D272" s="83">
        <f>'Umlage Gesamt § 2_mtlAuft PLAN'!AM272</f>
        <v>423648.60662532458</v>
      </c>
      <c r="E272" s="83">
        <f t="shared" si="4"/>
        <v>35304.050552110384</v>
      </c>
    </row>
    <row r="273" spans="1:5" x14ac:dyDescent="0.25">
      <c r="A273" s="82">
        <v>62375</v>
      </c>
      <c r="B273" s="82" t="s">
        <v>278</v>
      </c>
      <c r="C273" s="82" t="s">
        <v>269</v>
      </c>
      <c r="D273" s="83">
        <f>'Umlage Gesamt § 2_mtlAuft PLAN'!AM273</f>
        <v>2253828.9708475713</v>
      </c>
      <c r="E273" s="83">
        <f t="shared" si="4"/>
        <v>187819.08090396426</v>
      </c>
    </row>
    <row r="274" spans="1:5" x14ac:dyDescent="0.25">
      <c r="A274" s="82">
        <v>62376</v>
      </c>
      <c r="B274" s="82" t="s">
        <v>279</v>
      </c>
      <c r="C274" s="82" t="s">
        <v>269</v>
      </c>
      <c r="D274" s="83">
        <f>'Umlage Gesamt § 2_mtlAuft PLAN'!AM274</f>
        <v>1658945.0943235625</v>
      </c>
      <c r="E274" s="83">
        <f t="shared" si="4"/>
        <v>138245.42452696353</v>
      </c>
    </row>
    <row r="275" spans="1:5" x14ac:dyDescent="0.25">
      <c r="A275" s="82">
        <v>62377</v>
      </c>
      <c r="B275" s="82" t="s">
        <v>280</v>
      </c>
      <c r="C275" s="82" t="s">
        <v>269</v>
      </c>
      <c r="D275" s="83">
        <f>'Umlage Gesamt § 2_mtlAuft PLAN'!AM275</f>
        <v>736475.27429609664</v>
      </c>
      <c r="E275" s="83">
        <f t="shared" si="4"/>
        <v>61372.939524674723</v>
      </c>
    </row>
    <row r="276" spans="1:5" x14ac:dyDescent="0.25">
      <c r="A276" s="82">
        <v>62378</v>
      </c>
      <c r="B276" s="82" t="s">
        <v>281</v>
      </c>
      <c r="C276" s="82" t="s">
        <v>269</v>
      </c>
      <c r="D276" s="83">
        <f>'Umlage Gesamt § 2_mtlAuft PLAN'!AM276</f>
        <v>2714381.4780396111</v>
      </c>
      <c r="E276" s="83">
        <f t="shared" si="4"/>
        <v>226198.45650330093</v>
      </c>
    </row>
    <row r="277" spans="1:5" x14ac:dyDescent="0.25">
      <c r="A277" s="82">
        <v>62379</v>
      </c>
      <c r="B277" s="82" t="s">
        <v>282</v>
      </c>
      <c r="C277" s="82" t="s">
        <v>269</v>
      </c>
      <c r="D277" s="83">
        <f>'Umlage Gesamt § 2_mtlAuft PLAN'!AM277</f>
        <v>5965290.51788346</v>
      </c>
      <c r="E277" s="83">
        <f t="shared" si="4"/>
        <v>497107.54315695498</v>
      </c>
    </row>
    <row r="278" spans="1:5" x14ac:dyDescent="0.25">
      <c r="A278" s="82">
        <v>62380</v>
      </c>
      <c r="B278" s="82" t="s">
        <v>283</v>
      </c>
      <c r="C278" s="82" t="s">
        <v>269</v>
      </c>
      <c r="D278" s="83">
        <f>'Umlage Gesamt § 2_mtlAuft PLAN'!AM278</f>
        <v>2165232.2909444077</v>
      </c>
      <c r="E278" s="83">
        <f t="shared" si="4"/>
        <v>180436.0242453673</v>
      </c>
    </row>
    <row r="279" spans="1:5" x14ac:dyDescent="0.25">
      <c r="A279" s="82">
        <v>62381</v>
      </c>
      <c r="B279" s="82" t="s">
        <v>284</v>
      </c>
      <c r="C279" s="82" t="s">
        <v>269</v>
      </c>
      <c r="D279" s="83">
        <f>'Umlage Gesamt § 2_mtlAuft PLAN'!AM279</f>
        <v>1231237.1805319467</v>
      </c>
      <c r="E279" s="83">
        <f t="shared" si="4"/>
        <v>102603.09837766223</v>
      </c>
    </row>
    <row r="280" spans="1:5" x14ac:dyDescent="0.25">
      <c r="A280" s="82">
        <v>62382</v>
      </c>
      <c r="B280" s="82" t="s">
        <v>285</v>
      </c>
      <c r="C280" s="82" t="s">
        <v>269</v>
      </c>
      <c r="D280" s="83">
        <f>'Umlage Gesamt § 2_mtlAuft PLAN'!AM280</f>
        <v>1808220.7585252996</v>
      </c>
      <c r="E280" s="83">
        <f t="shared" si="4"/>
        <v>150685.06321044164</v>
      </c>
    </row>
    <row r="281" spans="1:5" x14ac:dyDescent="0.25">
      <c r="A281" s="82">
        <v>62383</v>
      </c>
      <c r="B281" s="82" t="s">
        <v>286</v>
      </c>
      <c r="C281" s="82" t="s">
        <v>269</v>
      </c>
      <c r="D281" s="83">
        <f>'Umlage Gesamt § 2_mtlAuft PLAN'!AM281</f>
        <v>1328158.9440249091</v>
      </c>
      <c r="E281" s="83">
        <f t="shared" si="4"/>
        <v>110679.91200207575</v>
      </c>
    </row>
    <row r="282" spans="1:5" x14ac:dyDescent="0.25">
      <c r="A282" s="82">
        <v>62384</v>
      </c>
      <c r="B282" s="82" t="s">
        <v>287</v>
      </c>
      <c r="C282" s="82" t="s">
        <v>269</v>
      </c>
      <c r="D282" s="83">
        <f>'Umlage Gesamt § 2_mtlAuft PLAN'!AM282</f>
        <v>1142509.7522819012</v>
      </c>
      <c r="E282" s="83">
        <f t="shared" si="4"/>
        <v>95209.146023491761</v>
      </c>
    </row>
    <row r="283" spans="1:5" x14ac:dyDescent="0.25">
      <c r="A283" s="82">
        <v>62385</v>
      </c>
      <c r="B283" s="82" t="s">
        <v>288</v>
      </c>
      <c r="C283" s="82" t="s">
        <v>269</v>
      </c>
      <c r="D283" s="83">
        <f>'Umlage Gesamt § 2_mtlAuft PLAN'!AM283</f>
        <v>849024.30440133356</v>
      </c>
      <c r="E283" s="83">
        <f t="shared" si="4"/>
        <v>70752.025366777802</v>
      </c>
    </row>
    <row r="284" spans="1:5" x14ac:dyDescent="0.25">
      <c r="A284" s="82">
        <v>62386</v>
      </c>
      <c r="B284" s="82" t="s">
        <v>289</v>
      </c>
      <c r="C284" s="82" t="s">
        <v>269</v>
      </c>
      <c r="D284" s="83">
        <f>'Umlage Gesamt § 2_mtlAuft PLAN'!AM284</f>
        <v>1725489.9380274252</v>
      </c>
      <c r="E284" s="83">
        <f t="shared" si="4"/>
        <v>143790.82816895211</v>
      </c>
    </row>
    <row r="285" spans="1:5" x14ac:dyDescent="0.25">
      <c r="A285" s="82">
        <v>62387</v>
      </c>
      <c r="B285" s="82" t="s">
        <v>290</v>
      </c>
      <c r="C285" s="82" t="s">
        <v>269</v>
      </c>
      <c r="D285" s="83">
        <f>'Umlage Gesamt § 2_mtlAuft PLAN'!AM285</f>
        <v>773659.39966755547</v>
      </c>
      <c r="E285" s="83">
        <f t="shared" si="4"/>
        <v>64471.616638962958</v>
      </c>
    </row>
    <row r="286" spans="1:5" x14ac:dyDescent="0.25">
      <c r="A286" s="82">
        <v>62388</v>
      </c>
      <c r="B286" s="82" t="s">
        <v>291</v>
      </c>
      <c r="C286" s="82" t="s">
        <v>269</v>
      </c>
      <c r="D286" s="83">
        <f>'Umlage Gesamt § 2_mtlAuft PLAN'!AM286</f>
        <v>1013109.9899946036</v>
      </c>
      <c r="E286" s="83">
        <f t="shared" si="4"/>
        <v>84425.832499550292</v>
      </c>
    </row>
    <row r="287" spans="1:5" x14ac:dyDescent="0.25">
      <c r="A287" s="82">
        <v>62389</v>
      </c>
      <c r="B287" s="82" t="s">
        <v>292</v>
      </c>
      <c r="C287" s="82" t="s">
        <v>269</v>
      </c>
      <c r="D287" s="83">
        <f>'Umlage Gesamt § 2_mtlAuft PLAN'!AM287</f>
        <v>1474772.8754537376</v>
      </c>
      <c r="E287" s="83">
        <f t="shared" si="4"/>
        <v>122897.73962114479</v>
      </c>
    </row>
    <row r="288" spans="1:5" s="12" customFormat="1" ht="15.75" thickBot="1" x14ac:dyDescent="0.3">
      <c r="A288" s="12">
        <v>62390</v>
      </c>
      <c r="B288" s="12" t="s">
        <v>293</v>
      </c>
      <c r="C288" s="12" t="s">
        <v>269</v>
      </c>
      <c r="D288" s="85">
        <f>'Umlage Gesamt § 2_mtlAuft PLAN'!AM288</f>
        <v>1351743.9020429114</v>
      </c>
      <c r="E288" s="85">
        <f t="shared" si="4"/>
        <v>112645.32517024262</v>
      </c>
    </row>
    <row r="289" spans="2:5" x14ac:dyDescent="0.25">
      <c r="B289" s="1" t="s">
        <v>341</v>
      </c>
      <c r="C289" s="1"/>
      <c r="D289" s="9">
        <f>SUM(D3:D288)</f>
        <v>339514583.38583708</v>
      </c>
      <c r="E289" s="160">
        <f>SUM(E3:E288)</f>
        <v>28292881.948819775</v>
      </c>
    </row>
    <row r="291" spans="2:5" x14ac:dyDescent="0.25">
      <c r="D291" s="101"/>
      <c r="E291" s="38"/>
    </row>
  </sheetData>
  <mergeCells count="1">
    <mergeCell ref="A1:E1"/>
  </mergeCells>
  <pageMargins left="0.7" right="0.7" top="0.78740157499999996" bottom="0.78740157499999996" header="0.3" footer="0.3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88997-B04A-4CBE-B561-2D1AF4FCAD66}">
  <sheetPr>
    <tabColor rgb="FFFFFF00"/>
    <pageSetUpPr fitToPage="1"/>
  </sheetPr>
  <dimension ref="A1:J23"/>
  <sheetViews>
    <sheetView workbookViewId="0">
      <selection activeCell="G27" sqref="G27"/>
    </sheetView>
  </sheetViews>
  <sheetFormatPr baseColWidth="10" defaultColWidth="11.42578125" defaultRowHeight="15" x14ac:dyDescent="0.25"/>
  <cols>
    <col min="1" max="1" width="24.7109375" style="82" customWidth="1"/>
    <col min="2" max="2" width="21.28515625" style="82" customWidth="1"/>
    <col min="3" max="3" width="7.7109375" style="82" customWidth="1"/>
    <col min="4" max="4" width="23.5703125" style="82" customWidth="1"/>
    <col min="5" max="5" width="23.7109375" style="82" bestFit="1" customWidth="1"/>
    <col min="6" max="6" width="24" style="82" bestFit="1" customWidth="1"/>
    <col min="7" max="8" width="24.28515625" style="82" bestFit="1" customWidth="1"/>
    <col min="9" max="9" width="18.5703125" style="82" bestFit="1" customWidth="1"/>
    <col min="10" max="10" width="15.42578125" style="82" customWidth="1"/>
    <col min="11" max="11" width="15" style="82" customWidth="1"/>
    <col min="12" max="16384" width="11.42578125" style="82"/>
  </cols>
  <sheetData>
    <row r="1" spans="1:10" ht="21.75" customHeight="1" x14ac:dyDescent="0.25">
      <c r="A1" s="195" t="s">
        <v>340</v>
      </c>
      <c r="B1" s="195"/>
      <c r="C1" s="195"/>
      <c r="D1" s="195"/>
      <c r="E1" s="195"/>
      <c r="F1" s="195"/>
      <c r="G1" s="195"/>
      <c r="H1" s="195"/>
    </row>
    <row r="2" spans="1:10" x14ac:dyDescent="0.25">
      <c r="B2" s="1"/>
    </row>
    <row r="4" spans="1:10" ht="28.5" customHeight="1" x14ac:dyDescent="0.25">
      <c r="A4" s="208" t="s">
        <v>308</v>
      </c>
      <c r="B4" s="208"/>
      <c r="C4" s="208"/>
      <c r="D4" s="208"/>
      <c r="E4" s="208"/>
      <c r="F4" s="208"/>
      <c r="G4" s="208"/>
      <c r="H4" s="208"/>
    </row>
    <row r="5" spans="1:10" ht="31.5" x14ac:dyDescent="0.25">
      <c r="A5" s="2" t="s">
        <v>0</v>
      </c>
      <c r="B5" s="2" t="s">
        <v>1</v>
      </c>
      <c r="C5" s="23" t="s">
        <v>357</v>
      </c>
      <c r="D5" s="23"/>
      <c r="E5" s="24" t="s">
        <v>316</v>
      </c>
      <c r="H5" s="36" t="s">
        <v>339</v>
      </c>
    </row>
    <row r="6" spans="1:10" x14ac:dyDescent="0.25">
      <c r="A6" s="19">
        <v>60101</v>
      </c>
      <c r="B6" s="19" t="s">
        <v>3</v>
      </c>
      <c r="C6" s="19">
        <v>22</v>
      </c>
      <c r="D6" s="83"/>
      <c r="E6" s="83">
        <f>'Grunddaten § 2 SPU_100% PLAN'!C3-'Umlage Gesamt § 2_mtlAuft PLAN'!X3</f>
        <v>36009869.931194499</v>
      </c>
      <c r="F6" s="33"/>
      <c r="G6" s="33"/>
      <c r="H6" s="83">
        <f>E6+F6</f>
        <v>36009869.931194499</v>
      </c>
      <c r="J6" s="1"/>
    </row>
    <row r="7" spans="1:10" x14ac:dyDescent="0.25">
      <c r="H7" s="1"/>
    </row>
    <row r="12" spans="1:10" ht="29.25" customHeight="1" x14ac:dyDescent="0.25">
      <c r="A12" s="196" t="s">
        <v>309</v>
      </c>
      <c r="B12" s="196"/>
      <c r="C12" s="196"/>
      <c r="D12" s="196"/>
      <c r="E12" s="196"/>
      <c r="F12" s="196"/>
      <c r="G12" s="196"/>
      <c r="H12" s="196"/>
    </row>
    <row r="13" spans="1:10" ht="31.5" customHeight="1" x14ac:dyDescent="0.25">
      <c r="A13" s="2" t="s">
        <v>0</v>
      </c>
      <c r="B13" s="2" t="s">
        <v>1</v>
      </c>
      <c r="C13" s="23" t="s">
        <v>357</v>
      </c>
      <c r="E13" s="25" t="s">
        <v>318</v>
      </c>
      <c r="F13" s="26" t="s">
        <v>319</v>
      </c>
      <c r="G13" s="27" t="s">
        <v>320</v>
      </c>
      <c r="H13" s="36" t="s">
        <v>339</v>
      </c>
    </row>
    <row r="14" spans="1:10" x14ac:dyDescent="0.25">
      <c r="A14" s="19">
        <v>60101</v>
      </c>
      <c r="B14" s="19" t="s">
        <v>3</v>
      </c>
      <c r="C14" s="19">
        <v>22</v>
      </c>
      <c r="E14" s="83">
        <f>'Grunddaten § 2 SPU_100% PLAN'!E3-'Umlage Gesamt § 2_mtlAuft PLAN'!AB3</f>
        <v>72684037.67668286</v>
      </c>
      <c r="F14" s="83">
        <f>'Grunddaten § 2 SPU_100% PLAN'!F3-'Umlage Gesamt § 2_mtlAuft PLAN'!AD3</f>
        <v>31844886.440923091</v>
      </c>
      <c r="G14" s="83">
        <f>'Grunddaten § 2 SPU_100% PLAN'!G3-'Umlage Gesamt § 2_mtlAuft PLAN'!AF3</f>
        <v>14862887.429036895</v>
      </c>
      <c r="H14" s="83">
        <f>E14+F14+G14</f>
        <v>119391811.54664285</v>
      </c>
      <c r="J14" s="1"/>
    </row>
    <row r="15" spans="1:10" x14ac:dyDescent="0.25">
      <c r="E15" s="83"/>
      <c r="F15" s="83"/>
      <c r="G15" s="83"/>
      <c r="H15" s="83"/>
    </row>
    <row r="16" spans="1:10" x14ac:dyDescent="0.25">
      <c r="E16" s="83"/>
      <c r="F16" s="83"/>
      <c r="G16" s="83"/>
      <c r="H16" s="83"/>
    </row>
    <row r="18" spans="5:8" x14ac:dyDescent="0.25">
      <c r="H18" s="33"/>
    </row>
    <row r="20" spans="5:8" x14ac:dyDescent="0.25">
      <c r="H20" s="33"/>
    </row>
    <row r="22" spans="5:8" x14ac:dyDescent="0.25">
      <c r="E22" s="83"/>
    </row>
    <row r="23" spans="5:8" x14ac:dyDescent="0.25">
      <c r="H23" s="83"/>
    </row>
  </sheetData>
  <mergeCells count="3">
    <mergeCell ref="A1:H1"/>
    <mergeCell ref="A4:H4"/>
    <mergeCell ref="A12:H12"/>
  </mergeCells>
  <pageMargins left="0.7" right="0.7" top="0.78740157499999996" bottom="0.78740157499999996" header="0.3" footer="0.3"/>
  <pageSetup paperSize="9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FFEC0-F774-4346-A950-9736ACFE1F80}">
  <sheetPr>
    <tabColor rgb="FF92D050"/>
    <pageSetUpPr fitToPage="1"/>
  </sheetPr>
  <dimension ref="A1:S28"/>
  <sheetViews>
    <sheetView workbookViewId="0">
      <selection activeCell="M22" sqref="M22"/>
    </sheetView>
  </sheetViews>
  <sheetFormatPr baseColWidth="10" defaultRowHeight="15" x14ac:dyDescent="0.25"/>
  <cols>
    <col min="1" max="1" width="6" bestFit="1" customWidth="1"/>
    <col min="2" max="2" width="10.42578125" bestFit="1" customWidth="1"/>
    <col min="3" max="3" width="6.85546875" customWidth="1"/>
    <col min="4" max="4" width="13.140625" bestFit="1" customWidth="1"/>
    <col min="5" max="5" width="13.140625" style="82" customWidth="1"/>
    <col min="6" max="6" width="13.140625" bestFit="1" customWidth="1"/>
    <col min="7" max="7" width="16.7109375" customWidth="1"/>
    <col min="8" max="8" width="14.140625" bestFit="1" customWidth="1"/>
    <col min="9" max="9" width="13.42578125" bestFit="1" customWidth="1"/>
    <col min="10" max="10" width="13.140625" style="82" customWidth="1"/>
    <col min="11" max="11" width="13.140625" bestFit="1" customWidth="1"/>
    <col min="12" max="12" width="17" customWidth="1"/>
    <col min="14" max="14" width="13.140625" bestFit="1" customWidth="1"/>
    <col min="15" max="15" width="13.140625" style="82" customWidth="1"/>
    <col min="16" max="16" width="13.7109375" bestFit="1" customWidth="1"/>
    <col min="17" max="17" width="17.85546875" customWidth="1"/>
    <col min="19" max="19" width="12.42578125" bestFit="1" customWidth="1"/>
  </cols>
  <sheetData>
    <row r="1" spans="1:19" ht="15.75" x14ac:dyDescent="0.25">
      <c r="A1" s="195" t="s">
        <v>392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9" x14ac:dyDescent="0.25">
      <c r="A2" s="82"/>
      <c r="B2" s="1"/>
      <c r="C2" s="82"/>
      <c r="D2" s="82"/>
      <c r="F2" s="82"/>
      <c r="G2" s="82"/>
      <c r="H2" s="82"/>
    </row>
    <row r="3" spans="1:19" x14ac:dyDescent="0.25">
      <c r="A3" s="82"/>
      <c r="B3" s="82"/>
      <c r="C3" s="82"/>
      <c r="D3" s="82"/>
      <c r="F3" s="82"/>
      <c r="G3" s="82"/>
      <c r="H3" s="82"/>
    </row>
    <row r="4" spans="1:19" ht="15.75" x14ac:dyDescent="0.25">
      <c r="A4" s="197" t="s">
        <v>308</v>
      </c>
      <c r="B4" s="197"/>
      <c r="C4" s="197"/>
      <c r="D4" s="197"/>
      <c r="E4" s="197"/>
      <c r="F4" s="197"/>
      <c r="G4" s="197"/>
      <c r="H4" s="148"/>
    </row>
    <row r="5" spans="1:19" s="16" customFormat="1" ht="30" x14ac:dyDescent="0.25">
      <c r="A5" s="132"/>
      <c r="B5" s="132"/>
      <c r="C5" s="132"/>
      <c r="D5" s="133" t="s">
        <v>360</v>
      </c>
      <c r="E5" s="133" t="s">
        <v>360</v>
      </c>
      <c r="F5" s="134" t="s">
        <v>361</v>
      </c>
      <c r="G5" s="143" t="s">
        <v>358</v>
      </c>
      <c r="H5" s="103"/>
    </row>
    <row r="6" spans="1:19" ht="120" x14ac:dyDescent="0.25">
      <c r="A6" s="136" t="s">
        <v>0</v>
      </c>
      <c r="B6" s="136" t="s">
        <v>1</v>
      </c>
      <c r="C6" s="144"/>
      <c r="D6" s="145" t="s">
        <v>316</v>
      </c>
      <c r="E6" s="145" t="s">
        <v>393</v>
      </c>
      <c r="F6" s="145" t="s">
        <v>316</v>
      </c>
      <c r="G6" s="143" t="s">
        <v>395</v>
      </c>
      <c r="H6" s="36"/>
    </row>
    <row r="7" spans="1:19" x14ac:dyDescent="0.25">
      <c r="A7" s="146">
        <v>60101</v>
      </c>
      <c r="B7" s="141" t="s">
        <v>3</v>
      </c>
      <c r="C7" s="117"/>
      <c r="D7" s="117">
        <f>'Aktontierung § 2_Graz PLAN'!E6</f>
        <v>36009869.931194499</v>
      </c>
      <c r="E7" s="150">
        <f>51071000+E9</f>
        <v>59673300</v>
      </c>
      <c r="F7" s="154">
        <f>'Aktontierung § 2_Graz_IST'!D6</f>
        <v>42962944.447488889</v>
      </c>
      <c r="G7" s="147">
        <f>F7-E7</f>
        <v>-16710355.552511111</v>
      </c>
      <c r="H7" s="83"/>
    </row>
    <row r="8" spans="1:19" x14ac:dyDescent="0.25">
      <c r="A8" s="82"/>
      <c r="B8" s="82"/>
      <c r="C8" s="82"/>
      <c r="D8" s="82"/>
      <c r="E8" s="82" t="s">
        <v>398</v>
      </c>
      <c r="F8" s="82"/>
      <c r="G8" s="82"/>
      <c r="H8" s="1"/>
      <c r="I8" s="33"/>
    </row>
    <row r="9" spans="1:19" x14ac:dyDescent="0.25">
      <c r="A9" s="82"/>
      <c r="B9" s="82"/>
      <c r="C9" s="82"/>
      <c r="D9" s="82"/>
      <c r="E9" s="154">
        <v>8602300</v>
      </c>
      <c r="G9" s="112"/>
      <c r="H9" s="82"/>
    </row>
    <row r="10" spans="1:19" x14ac:dyDescent="0.25">
      <c r="A10" s="82"/>
      <c r="B10" s="82"/>
      <c r="C10" s="82"/>
      <c r="D10" s="82"/>
      <c r="E10" s="82" t="s">
        <v>397</v>
      </c>
      <c r="G10" s="82"/>
      <c r="H10" s="82"/>
    </row>
    <row r="11" spans="1:19" x14ac:dyDescent="0.25">
      <c r="A11" s="82"/>
      <c r="B11" s="82"/>
      <c r="C11" s="82"/>
      <c r="D11" s="82"/>
      <c r="F11" s="82"/>
      <c r="G11" s="82"/>
      <c r="H11" s="82"/>
    </row>
    <row r="12" spans="1:19" x14ac:dyDescent="0.25">
      <c r="A12" s="82"/>
      <c r="B12" s="82"/>
      <c r="C12" s="82"/>
      <c r="D12" s="82"/>
      <c r="F12" s="82"/>
      <c r="G12" s="82"/>
      <c r="H12" s="82"/>
    </row>
    <row r="13" spans="1:19" ht="15.75" x14ac:dyDescent="0.25">
      <c r="A13" s="196" t="s">
        <v>309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</row>
    <row r="14" spans="1:19" s="16" customFormat="1" ht="30" x14ac:dyDescent="0.25">
      <c r="A14" s="103"/>
      <c r="B14" s="132"/>
      <c r="C14" s="132"/>
      <c r="D14" s="133" t="s">
        <v>360</v>
      </c>
      <c r="E14" s="133" t="s">
        <v>360</v>
      </c>
      <c r="F14" s="134" t="s">
        <v>361</v>
      </c>
      <c r="G14" s="135" t="s">
        <v>358</v>
      </c>
      <c r="H14" s="132"/>
      <c r="I14" s="133" t="s">
        <v>360</v>
      </c>
      <c r="J14" s="133" t="s">
        <v>360</v>
      </c>
      <c r="K14" s="134" t="s">
        <v>361</v>
      </c>
      <c r="L14" s="135" t="s">
        <v>358</v>
      </c>
      <c r="M14" s="116"/>
      <c r="N14" s="133" t="s">
        <v>360</v>
      </c>
      <c r="O14" s="133" t="s">
        <v>360</v>
      </c>
      <c r="P14" s="134" t="s">
        <v>361</v>
      </c>
      <c r="Q14" s="135" t="s">
        <v>358</v>
      </c>
    </row>
    <row r="15" spans="1:19" ht="120" x14ac:dyDescent="0.25">
      <c r="A15" s="2" t="s">
        <v>0</v>
      </c>
      <c r="B15" s="136" t="s">
        <v>1</v>
      </c>
      <c r="C15" s="115"/>
      <c r="D15" s="137" t="s">
        <v>318</v>
      </c>
      <c r="E15" s="137" t="s">
        <v>393</v>
      </c>
      <c r="F15" s="137" t="s">
        <v>318</v>
      </c>
      <c r="G15" s="135" t="s">
        <v>394</v>
      </c>
      <c r="H15" s="115"/>
      <c r="I15" s="138" t="s">
        <v>319</v>
      </c>
      <c r="J15" s="138" t="s">
        <v>393</v>
      </c>
      <c r="K15" s="138" t="s">
        <v>319</v>
      </c>
      <c r="L15" s="135" t="s">
        <v>394</v>
      </c>
      <c r="M15" s="139"/>
      <c r="N15" s="140" t="s">
        <v>320</v>
      </c>
      <c r="O15" s="140" t="s">
        <v>393</v>
      </c>
      <c r="P15" s="140" t="s">
        <v>320</v>
      </c>
      <c r="Q15" s="135" t="s">
        <v>394</v>
      </c>
    </row>
    <row r="16" spans="1:19" x14ac:dyDescent="0.25">
      <c r="A16" s="19">
        <v>60101</v>
      </c>
      <c r="B16" s="141" t="s">
        <v>3</v>
      </c>
      <c r="C16" s="115"/>
      <c r="D16" s="117">
        <f>'Aktontierung § 2_Graz PLAN'!E14</f>
        <v>72684037.67668286</v>
      </c>
      <c r="E16" s="117">
        <f>D16</f>
        <v>72684037.67668286</v>
      </c>
      <c r="F16" s="117">
        <f>'Aktontierung § 2_Graz_IST'!D14</f>
        <v>82356285.453842849</v>
      </c>
      <c r="G16" s="142">
        <f>F16-E16</f>
        <v>9672247.7771599889</v>
      </c>
      <c r="H16" s="117"/>
      <c r="I16" s="117">
        <f>'Aktontierung § 2_Graz PLAN'!F14</f>
        <v>31844886.440923091</v>
      </c>
      <c r="J16" s="117">
        <v>31844886.440000001</v>
      </c>
      <c r="K16" s="117">
        <f>'Aktontierung § 2_Graz_IST'!E14</f>
        <v>38281583.04513064</v>
      </c>
      <c r="L16" s="142">
        <f>K16-J16</f>
        <v>6436696.6051306389</v>
      </c>
      <c r="M16" s="117"/>
      <c r="N16" s="117">
        <f>'Aktontierung § 2_Graz PLAN'!G14</f>
        <v>14862887.429036895</v>
      </c>
      <c r="O16" s="117">
        <v>14862887.43</v>
      </c>
      <c r="P16" s="117">
        <f>'Aktontierung § 2_Graz_IST'!F14</f>
        <v>14462137.484219003</v>
      </c>
      <c r="Q16" s="142">
        <f>P16-O16</f>
        <v>-400749.94578099623</v>
      </c>
      <c r="S16" s="112"/>
    </row>
    <row r="17" spans="1:17" x14ac:dyDescent="0.25">
      <c r="A17" s="82"/>
      <c r="B17" s="82"/>
      <c r="C17" s="82"/>
      <c r="D17" s="83"/>
      <c r="E17" s="112"/>
      <c r="F17" s="83"/>
      <c r="G17" s="83"/>
      <c r="H17" s="83"/>
    </row>
    <row r="18" spans="1:17" x14ac:dyDescent="0.25">
      <c r="A18" s="82"/>
      <c r="B18" s="82"/>
      <c r="C18" s="82"/>
      <c r="D18" s="83"/>
      <c r="E18" s="112"/>
      <c r="F18" s="83"/>
      <c r="G18" s="83"/>
      <c r="H18" s="83"/>
    </row>
    <row r="19" spans="1:17" x14ac:dyDescent="0.25">
      <c r="A19" s="82"/>
      <c r="B19" s="82"/>
      <c r="C19" s="82"/>
      <c r="D19" s="82"/>
      <c r="F19" s="82"/>
      <c r="G19" s="82"/>
      <c r="H19" s="82"/>
    </row>
    <row r="20" spans="1:17" x14ac:dyDescent="0.25">
      <c r="A20" s="82"/>
      <c r="B20" s="82"/>
      <c r="C20" s="16"/>
      <c r="D20" s="16"/>
      <c r="E20" s="16"/>
      <c r="F20" s="16"/>
      <c r="G20" s="16"/>
      <c r="H20" s="104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15.75" x14ac:dyDescent="0.25">
      <c r="A21" s="82"/>
      <c r="B21" s="82"/>
      <c r="C21" s="16"/>
      <c r="D21" s="105"/>
      <c r="E21" s="105"/>
      <c r="F21" s="105"/>
      <c r="G21" s="40"/>
      <c r="H21" s="16"/>
      <c r="I21" s="16"/>
      <c r="J21" s="16"/>
      <c r="K21" s="16"/>
      <c r="L21" s="16"/>
      <c r="M21" s="16"/>
      <c r="N21" s="16"/>
      <c r="O21" s="16"/>
      <c r="P21" s="104"/>
      <c r="Q21" s="16"/>
    </row>
    <row r="22" spans="1:17" x14ac:dyDescent="0.25">
      <c r="A22" s="82"/>
      <c r="B22" s="82"/>
      <c r="C22" s="16"/>
      <c r="D22" s="16"/>
      <c r="E22" s="16"/>
      <c r="F22" s="16"/>
      <c r="G22" s="16"/>
      <c r="H22" s="104"/>
      <c r="I22" s="16"/>
      <c r="J22" s="16"/>
      <c r="K22" s="16"/>
      <c r="L22" s="16"/>
      <c r="M22" s="16"/>
      <c r="N22" s="16"/>
      <c r="O22" s="16"/>
      <c r="P22" s="16"/>
      <c r="Q22" s="16"/>
    </row>
    <row r="23" spans="1:17" x14ac:dyDescent="0.25">
      <c r="A23" s="82"/>
      <c r="B23" s="82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x14ac:dyDescent="0.25">
      <c r="A24" s="82"/>
      <c r="B24" s="82"/>
      <c r="C24" s="16"/>
      <c r="D24" s="22"/>
      <c r="E24" s="22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x14ac:dyDescent="0.25">
      <c r="A25" s="82"/>
      <c r="B25" s="82"/>
      <c r="C25" s="16"/>
      <c r="D25" s="16"/>
      <c r="E25" s="16"/>
      <c r="F25" s="16"/>
      <c r="G25" s="16"/>
      <c r="H25" s="22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5.75" x14ac:dyDescent="0.25">
      <c r="A26" s="82"/>
      <c r="B26" s="82"/>
      <c r="C26" s="16"/>
      <c r="D26" s="16"/>
      <c r="E26" s="16"/>
      <c r="F26" s="16"/>
      <c r="G26" s="16"/>
      <c r="H26" s="16"/>
      <c r="I26" s="16"/>
      <c r="J26" s="16"/>
      <c r="K26" s="16"/>
      <c r="L26" s="105"/>
      <c r="M26" s="16"/>
      <c r="N26" s="16"/>
      <c r="O26" s="16"/>
      <c r="P26" s="16"/>
      <c r="Q26" s="16"/>
    </row>
    <row r="27" spans="1:17" x14ac:dyDescent="0.25"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x14ac:dyDescent="0.25"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</sheetData>
  <mergeCells count="3">
    <mergeCell ref="A1:K1"/>
    <mergeCell ref="A13:Q13"/>
    <mergeCell ref="A4:G4"/>
  </mergeCells>
  <pageMargins left="0.70866141732283472" right="0.70866141732283472" top="0.78740157480314965" bottom="0.78740157480314965" header="0.31496062992125984" footer="0.31496062992125984"/>
  <pageSetup paperSize="8" scale="88" fitToHeight="1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9"/>
  <sheetViews>
    <sheetView topLeftCell="A248" workbookViewId="0">
      <selection activeCell="O21" sqref="O21"/>
    </sheetView>
  </sheetViews>
  <sheetFormatPr baseColWidth="10" defaultRowHeight="15" x14ac:dyDescent="0.25"/>
  <cols>
    <col min="1" max="1" width="8.28515625" customWidth="1"/>
    <col min="2" max="2" width="31.5703125" bestFit="1" customWidth="1"/>
    <col min="3" max="3" width="19.85546875" bestFit="1" customWidth="1"/>
    <col min="4" max="4" width="17" style="4" customWidth="1"/>
    <col min="5" max="5" width="16.140625" style="4" customWidth="1"/>
    <col min="6" max="6" width="14.42578125" style="4" customWidth="1"/>
    <col min="7" max="7" width="13.7109375" style="4" customWidth="1"/>
    <col min="8" max="8" width="29.7109375" style="4" bestFit="1" customWidth="1"/>
    <col min="10" max="10" width="14.140625" bestFit="1" customWidth="1"/>
    <col min="12" max="12" width="14.140625" bestFit="1" customWidth="1"/>
  </cols>
  <sheetData>
    <row r="1" spans="1:16" x14ac:dyDescent="0.25">
      <c r="D1" s="3"/>
      <c r="H1" s="5" t="s">
        <v>299</v>
      </c>
    </row>
    <row r="2" spans="1:16" s="72" customFormat="1" ht="43.5" customHeight="1" x14ac:dyDescent="0.25">
      <c r="A2" s="71" t="s">
        <v>0</v>
      </c>
      <c r="B2" s="71" t="s">
        <v>1</v>
      </c>
      <c r="C2" s="71" t="s">
        <v>2</v>
      </c>
      <c r="D2" s="6" t="s">
        <v>295</v>
      </c>
      <c r="E2" s="6" t="s">
        <v>296</v>
      </c>
      <c r="F2" s="6" t="s">
        <v>297</v>
      </c>
      <c r="G2" s="6" t="s">
        <v>298</v>
      </c>
      <c r="H2" s="8" t="s">
        <v>348</v>
      </c>
      <c r="I2" s="2"/>
      <c r="J2" s="157"/>
      <c r="K2" s="157"/>
      <c r="L2" s="157"/>
      <c r="M2" s="2"/>
      <c r="N2" s="159"/>
      <c r="O2" s="2"/>
      <c r="P2" s="2"/>
    </row>
    <row r="3" spans="1:16" x14ac:dyDescent="0.25">
      <c r="A3">
        <v>60101</v>
      </c>
      <c r="B3" t="s">
        <v>3</v>
      </c>
      <c r="C3" t="s">
        <v>3</v>
      </c>
      <c r="D3" s="83">
        <v>670005628.99000001</v>
      </c>
      <c r="E3" s="4">
        <v>0</v>
      </c>
      <c r="F3" s="4">
        <v>2025895</v>
      </c>
      <c r="G3" s="4">
        <v>4017624</v>
      </c>
      <c r="H3" s="84">
        <f>SUM(D3:G3)-30000000</f>
        <v>646049147.99000001</v>
      </c>
      <c r="J3" s="158"/>
      <c r="K3" s="127"/>
      <c r="L3" s="127"/>
    </row>
    <row r="4" spans="1:16" x14ac:dyDescent="0.25">
      <c r="A4">
        <v>60305</v>
      </c>
      <c r="B4" t="s">
        <v>4</v>
      </c>
      <c r="C4" t="s">
        <v>5</v>
      </c>
      <c r="D4" s="83">
        <v>4955720.26</v>
      </c>
      <c r="E4" s="4">
        <v>0</v>
      </c>
      <c r="F4" s="4">
        <v>14418</v>
      </c>
      <c r="G4" s="4">
        <v>0</v>
      </c>
      <c r="H4" s="4">
        <f>SUM(D4:G4)</f>
        <v>4970138.26</v>
      </c>
      <c r="J4" s="158"/>
      <c r="K4" s="127"/>
      <c r="L4" s="158"/>
    </row>
    <row r="5" spans="1:16" x14ac:dyDescent="0.25">
      <c r="A5">
        <v>60318</v>
      </c>
      <c r="B5" t="s">
        <v>6</v>
      </c>
      <c r="C5" t="s">
        <v>5</v>
      </c>
      <c r="D5" s="83">
        <v>10156060.630000001</v>
      </c>
      <c r="E5" s="4">
        <v>0</v>
      </c>
      <c r="F5" s="4">
        <v>17194</v>
      </c>
      <c r="G5" s="4">
        <v>0</v>
      </c>
      <c r="H5" s="83">
        <f t="shared" ref="H5:H68" si="0">SUM(D5:G5)</f>
        <v>10173254.630000001</v>
      </c>
      <c r="J5" s="158"/>
      <c r="K5" s="127"/>
      <c r="L5" s="127"/>
    </row>
    <row r="6" spans="1:16" x14ac:dyDescent="0.25">
      <c r="A6">
        <v>60323</v>
      </c>
      <c r="B6" t="s">
        <v>7</v>
      </c>
      <c r="C6" t="s">
        <v>5</v>
      </c>
      <c r="D6" s="83">
        <v>2140667.2599999998</v>
      </c>
      <c r="E6" s="4">
        <v>36867</v>
      </c>
      <c r="F6" s="4">
        <v>7794</v>
      </c>
      <c r="G6" s="4">
        <v>0</v>
      </c>
      <c r="H6" s="83">
        <f t="shared" si="0"/>
        <v>2185328.2599999998</v>
      </c>
      <c r="J6" s="127"/>
      <c r="K6" s="127"/>
      <c r="L6" s="127"/>
    </row>
    <row r="7" spans="1:16" x14ac:dyDescent="0.25">
      <c r="A7">
        <v>60324</v>
      </c>
      <c r="B7" t="s">
        <v>8</v>
      </c>
      <c r="C7" t="s">
        <v>5</v>
      </c>
      <c r="D7" s="83">
        <v>2584966.58</v>
      </c>
      <c r="E7" s="4">
        <v>0</v>
      </c>
      <c r="F7" s="4">
        <v>8756</v>
      </c>
      <c r="G7" s="4">
        <v>0</v>
      </c>
      <c r="H7" s="83">
        <f t="shared" si="0"/>
        <v>2593722.58</v>
      </c>
      <c r="J7" s="127"/>
      <c r="K7" s="127"/>
      <c r="L7" s="127"/>
    </row>
    <row r="8" spans="1:16" x14ac:dyDescent="0.25">
      <c r="A8">
        <v>60326</v>
      </c>
      <c r="B8" t="s">
        <v>9</v>
      </c>
      <c r="C8" t="s">
        <v>5</v>
      </c>
      <c r="D8" s="83">
        <v>1959159.5</v>
      </c>
      <c r="E8" s="4">
        <v>0</v>
      </c>
      <c r="F8" s="4">
        <v>7977</v>
      </c>
      <c r="G8" s="4">
        <v>0</v>
      </c>
      <c r="H8" s="83">
        <f t="shared" si="0"/>
        <v>1967136.5</v>
      </c>
    </row>
    <row r="9" spans="1:16" x14ac:dyDescent="0.25">
      <c r="A9">
        <v>60329</v>
      </c>
      <c r="B9" t="s">
        <v>10</v>
      </c>
      <c r="C9" t="s">
        <v>5</v>
      </c>
      <c r="D9" s="83">
        <v>1706845.07</v>
      </c>
      <c r="E9" s="4">
        <v>51590</v>
      </c>
      <c r="F9" s="4">
        <v>6052</v>
      </c>
      <c r="G9" s="4">
        <v>0</v>
      </c>
      <c r="H9" s="83">
        <f t="shared" si="0"/>
        <v>1764487.07</v>
      </c>
    </row>
    <row r="10" spans="1:16" x14ac:dyDescent="0.25">
      <c r="A10">
        <v>60341</v>
      </c>
      <c r="B10" t="s">
        <v>11</v>
      </c>
      <c r="C10" t="s">
        <v>5</v>
      </c>
      <c r="D10" s="83">
        <v>2461140.11</v>
      </c>
      <c r="E10" s="4">
        <v>0</v>
      </c>
      <c r="F10" s="4">
        <v>7914</v>
      </c>
      <c r="G10" s="4">
        <v>0</v>
      </c>
      <c r="H10" s="83">
        <f t="shared" si="0"/>
        <v>2469054.11</v>
      </c>
    </row>
    <row r="11" spans="1:16" x14ac:dyDescent="0.25">
      <c r="A11">
        <v>60344</v>
      </c>
      <c r="B11" t="s">
        <v>5</v>
      </c>
      <c r="C11" t="s">
        <v>5</v>
      </c>
      <c r="D11" s="83">
        <v>20464163.670000002</v>
      </c>
      <c r="E11" s="4">
        <v>0</v>
      </c>
      <c r="F11" s="4">
        <v>57945</v>
      </c>
      <c r="G11" s="4">
        <v>0</v>
      </c>
      <c r="H11" s="83">
        <f t="shared" si="0"/>
        <v>20522108.670000002</v>
      </c>
    </row>
    <row r="12" spans="1:16" x14ac:dyDescent="0.25">
      <c r="A12">
        <v>60345</v>
      </c>
      <c r="B12" t="s">
        <v>12</v>
      </c>
      <c r="C12" t="s">
        <v>5</v>
      </c>
      <c r="D12" s="83">
        <v>8117442.8600000003</v>
      </c>
      <c r="E12" s="4">
        <v>327051</v>
      </c>
      <c r="F12" s="4">
        <v>30689</v>
      </c>
      <c r="G12" s="4">
        <v>0</v>
      </c>
      <c r="H12" s="83">
        <f t="shared" si="0"/>
        <v>8475182.8599999994</v>
      </c>
    </row>
    <row r="13" spans="1:16" x14ac:dyDescent="0.25">
      <c r="A13">
        <v>60346</v>
      </c>
      <c r="B13" t="s">
        <v>13</v>
      </c>
      <c r="C13" t="s">
        <v>5</v>
      </c>
      <c r="D13" s="83">
        <v>5445071.2300000004</v>
      </c>
      <c r="E13" s="4">
        <v>119368</v>
      </c>
      <c r="F13" s="4">
        <v>19816</v>
      </c>
      <c r="G13" s="4">
        <v>0</v>
      </c>
      <c r="H13" s="83">
        <f t="shared" si="0"/>
        <v>5584255.2300000004</v>
      </c>
    </row>
    <row r="14" spans="1:16" x14ac:dyDescent="0.25">
      <c r="A14">
        <v>60347</v>
      </c>
      <c r="B14" t="s">
        <v>14</v>
      </c>
      <c r="C14" t="s">
        <v>5</v>
      </c>
      <c r="D14" s="83">
        <v>4398208.58</v>
      </c>
      <c r="E14" s="4">
        <v>0</v>
      </c>
      <c r="F14" s="4">
        <v>15001</v>
      </c>
      <c r="G14" s="4">
        <v>0</v>
      </c>
      <c r="H14" s="83">
        <f t="shared" si="0"/>
        <v>4413209.58</v>
      </c>
    </row>
    <row r="15" spans="1:16" x14ac:dyDescent="0.25">
      <c r="A15">
        <v>60348</v>
      </c>
      <c r="B15" t="s">
        <v>15</v>
      </c>
      <c r="C15" t="s">
        <v>5</v>
      </c>
      <c r="D15" s="83">
        <v>4340663.88</v>
      </c>
      <c r="E15" s="4">
        <v>130842</v>
      </c>
      <c r="F15" s="4">
        <v>17223</v>
      </c>
      <c r="G15" s="4">
        <v>0</v>
      </c>
      <c r="H15" s="83">
        <f t="shared" si="0"/>
        <v>4488728.88</v>
      </c>
    </row>
    <row r="16" spans="1:16" x14ac:dyDescent="0.25">
      <c r="A16">
        <v>60349</v>
      </c>
      <c r="B16" t="s">
        <v>16</v>
      </c>
      <c r="C16" t="s">
        <v>5</v>
      </c>
      <c r="D16" s="83">
        <v>5638881.8300000001</v>
      </c>
      <c r="E16" s="4">
        <v>145938</v>
      </c>
      <c r="F16" s="4">
        <v>21789</v>
      </c>
      <c r="G16" s="4">
        <v>0</v>
      </c>
      <c r="H16" s="83">
        <f t="shared" si="0"/>
        <v>5806608.8300000001</v>
      </c>
    </row>
    <row r="17" spans="1:8" x14ac:dyDescent="0.25">
      <c r="A17">
        <v>60350</v>
      </c>
      <c r="B17" t="s">
        <v>17</v>
      </c>
      <c r="C17" t="s">
        <v>5</v>
      </c>
      <c r="D17" s="83">
        <v>11126171.779999999</v>
      </c>
      <c r="E17" s="4">
        <v>135722</v>
      </c>
      <c r="F17" s="4">
        <v>41870</v>
      </c>
      <c r="G17" s="4">
        <v>0</v>
      </c>
      <c r="H17" s="83">
        <f t="shared" si="0"/>
        <v>11303763.779999999</v>
      </c>
    </row>
    <row r="18" spans="1:8" x14ac:dyDescent="0.25">
      <c r="A18">
        <v>60351</v>
      </c>
      <c r="B18" t="s">
        <v>18</v>
      </c>
      <c r="C18" t="s">
        <v>5</v>
      </c>
      <c r="D18" s="83">
        <v>5733955.2199999997</v>
      </c>
      <c r="E18" s="4">
        <v>174597</v>
      </c>
      <c r="F18" s="4">
        <v>20682</v>
      </c>
      <c r="G18" s="4">
        <v>0</v>
      </c>
      <c r="H18" s="83">
        <f t="shared" si="0"/>
        <v>5929234.2199999997</v>
      </c>
    </row>
    <row r="19" spans="1:8" x14ac:dyDescent="0.25">
      <c r="A19">
        <v>60608</v>
      </c>
      <c r="B19" t="s">
        <v>19</v>
      </c>
      <c r="C19" t="s">
        <v>20</v>
      </c>
      <c r="D19" s="83">
        <v>11187879.390000001</v>
      </c>
      <c r="E19" s="4">
        <v>0</v>
      </c>
      <c r="F19" s="4">
        <v>32926</v>
      </c>
      <c r="G19" s="4">
        <v>0</v>
      </c>
      <c r="H19" s="83">
        <f t="shared" si="0"/>
        <v>11220805.390000001</v>
      </c>
    </row>
    <row r="20" spans="1:8" x14ac:dyDescent="0.25">
      <c r="A20">
        <v>60611</v>
      </c>
      <c r="B20" t="s">
        <v>21</v>
      </c>
      <c r="C20" t="s">
        <v>20</v>
      </c>
      <c r="D20" s="83">
        <v>6395984.3499999996</v>
      </c>
      <c r="E20" s="4">
        <v>0</v>
      </c>
      <c r="F20" s="4">
        <v>20062</v>
      </c>
      <c r="G20" s="4">
        <v>0</v>
      </c>
      <c r="H20" s="83">
        <f t="shared" si="0"/>
        <v>6416046.3499999996</v>
      </c>
    </row>
    <row r="21" spans="1:8" x14ac:dyDescent="0.25">
      <c r="A21">
        <v>60613</v>
      </c>
      <c r="B21" t="s">
        <v>22</v>
      </c>
      <c r="C21" t="s">
        <v>20</v>
      </c>
      <c r="D21" s="83">
        <v>15801534.74</v>
      </c>
      <c r="E21" s="4">
        <v>0</v>
      </c>
      <c r="F21" s="4">
        <v>38800</v>
      </c>
      <c r="G21" s="4">
        <v>0</v>
      </c>
      <c r="H21" s="83">
        <f t="shared" si="0"/>
        <v>15840334.74</v>
      </c>
    </row>
    <row r="22" spans="1:8" x14ac:dyDescent="0.25">
      <c r="A22">
        <v>60617</v>
      </c>
      <c r="B22" t="s">
        <v>23</v>
      </c>
      <c r="C22" t="s">
        <v>20</v>
      </c>
      <c r="D22" s="83">
        <v>12299819.41</v>
      </c>
      <c r="E22" s="4">
        <v>0</v>
      </c>
      <c r="F22" s="4">
        <v>25152</v>
      </c>
      <c r="G22" s="4">
        <v>0</v>
      </c>
      <c r="H22" s="83">
        <f t="shared" si="0"/>
        <v>12324971.41</v>
      </c>
    </row>
    <row r="23" spans="1:8" x14ac:dyDescent="0.25">
      <c r="A23">
        <v>60618</v>
      </c>
      <c r="B23" t="s">
        <v>24</v>
      </c>
      <c r="C23" t="s">
        <v>20</v>
      </c>
      <c r="D23" s="83">
        <v>1931965.31</v>
      </c>
      <c r="E23" s="4">
        <v>0</v>
      </c>
      <c r="F23" s="4">
        <v>7572</v>
      </c>
      <c r="G23" s="4">
        <v>0</v>
      </c>
      <c r="H23" s="83">
        <f t="shared" si="0"/>
        <v>1939537.31</v>
      </c>
    </row>
    <row r="24" spans="1:8" x14ac:dyDescent="0.25">
      <c r="A24">
        <v>60619</v>
      </c>
      <c r="B24" t="s">
        <v>25</v>
      </c>
      <c r="C24" t="s">
        <v>20</v>
      </c>
      <c r="D24" s="83">
        <v>5013273.01</v>
      </c>
      <c r="E24" s="4">
        <v>0</v>
      </c>
      <c r="F24" s="4">
        <v>17228</v>
      </c>
      <c r="G24" s="4">
        <v>0</v>
      </c>
      <c r="H24" s="83">
        <f t="shared" si="0"/>
        <v>5030501.01</v>
      </c>
    </row>
    <row r="25" spans="1:8" x14ac:dyDescent="0.25">
      <c r="A25">
        <v>60623</v>
      </c>
      <c r="B25" t="s">
        <v>26</v>
      </c>
      <c r="C25" t="s">
        <v>20</v>
      </c>
      <c r="D25" s="83">
        <v>3142506.15</v>
      </c>
      <c r="E25" s="4">
        <v>66116</v>
      </c>
      <c r="F25" s="4">
        <v>13447</v>
      </c>
      <c r="G25" s="4">
        <v>0</v>
      </c>
      <c r="H25" s="83">
        <f t="shared" si="0"/>
        <v>3222069.15</v>
      </c>
    </row>
    <row r="26" spans="1:8" x14ac:dyDescent="0.25">
      <c r="A26">
        <v>60624</v>
      </c>
      <c r="B26" t="s">
        <v>27</v>
      </c>
      <c r="C26" t="s">
        <v>20</v>
      </c>
      <c r="D26" s="83">
        <v>15422730</v>
      </c>
      <c r="E26" s="4">
        <v>0</v>
      </c>
      <c r="F26" s="4">
        <v>36828</v>
      </c>
      <c r="G26" s="4">
        <v>0</v>
      </c>
      <c r="H26" s="83">
        <f t="shared" si="0"/>
        <v>15459558</v>
      </c>
    </row>
    <row r="27" spans="1:8" x14ac:dyDescent="0.25">
      <c r="A27">
        <v>60626</v>
      </c>
      <c r="B27" t="s">
        <v>28</v>
      </c>
      <c r="C27" t="s">
        <v>20</v>
      </c>
      <c r="D27" s="83">
        <v>4605848.84</v>
      </c>
      <c r="E27" s="4">
        <v>81617</v>
      </c>
      <c r="F27" s="4">
        <v>18768</v>
      </c>
      <c r="G27" s="4">
        <v>0</v>
      </c>
      <c r="H27" s="83">
        <f t="shared" si="0"/>
        <v>4706233.84</v>
      </c>
    </row>
    <row r="28" spans="1:8" x14ac:dyDescent="0.25">
      <c r="A28">
        <v>60628</v>
      </c>
      <c r="B28" t="s">
        <v>29</v>
      </c>
      <c r="C28" t="s">
        <v>20</v>
      </c>
      <c r="D28" s="83">
        <v>4142462.85</v>
      </c>
      <c r="E28" s="4">
        <v>0</v>
      </c>
      <c r="F28" s="4">
        <v>13326</v>
      </c>
      <c r="G28" s="4">
        <v>0</v>
      </c>
      <c r="H28" s="83">
        <f t="shared" si="0"/>
        <v>4155788.85</v>
      </c>
    </row>
    <row r="29" spans="1:8" x14ac:dyDescent="0.25">
      <c r="A29">
        <v>60629</v>
      </c>
      <c r="B29" t="s">
        <v>30</v>
      </c>
      <c r="C29" t="s">
        <v>20</v>
      </c>
      <c r="D29" s="83">
        <v>8558210.3100000005</v>
      </c>
      <c r="E29" s="4">
        <v>0</v>
      </c>
      <c r="F29" s="4">
        <v>25508</v>
      </c>
      <c r="G29" s="4">
        <v>0</v>
      </c>
      <c r="H29" s="83">
        <f t="shared" si="0"/>
        <v>8583718.3100000005</v>
      </c>
    </row>
    <row r="30" spans="1:8" x14ac:dyDescent="0.25">
      <c r="A30">
        <v>60632</v>
      </c>
      <c r="B30" t="s">
        <v>31</v>
      </c>
      <c r="C30" t="s">
        <v>20</v>
      </c>
      <c r="D30" s="83">
        <v>4517312.4000000004</v>
      </c>
      <c r="E30" s="4">
        <v>0</v>
      </c>
      <c r="F30" s="4">
        <v>11147</v>
      </c>
      <c r="G30" s="4">
        <v>0</v>
      </c>
      <c r="H30" s="83">
        <f t="shared" si="0"/>
        <v>4528459.4000000004</v>
      </c>
    </row>
    <row r="31" spans="1:8" x14ac:dyDescent="0.25">
      <c r="A31">
        <v>60639</v>
      </c>
      <c r="B31" t="s">
        <v>32</v>
      </c>
      <c r="C31" t="s">
        <v>20</v>
      </c>
      <c r="D31" s="83">
        <v>1879555.93</v>
      </c>
      <c r="E31" s="4">
        <v>0</v>
      </c>
      <c r="F31" s="4">
        <v>7005</v>
      </c>
      <c r="G31" s="4">
        <v>0</v>
      </c>
      <c r="H31" s="83">
        <f t="shared" si="0"/>
        <v>1886560.93</v>
      </c>
    </row>
    <row r="32" spans="1:8" x14ac:dyDescent="0.25">
      <c r="A32">
        <v>60641</v>
      </c>
      <c r="B32" t="s">
        <v>33</v>
      </c>
      <c r="C32" t="s">
        <v>20</v>
      </c>
      <c r="D32" s="83">
        <v>1406241.83</v>
      </c>
      <c r="E32" s="4">
        <v>0</v>
      </c>
      <c r="F32" s="4">
        <v>6115</v>
      </c>
      <c r="G32" s="4">
        <v>0</v>
      </c>
      <c r="H32" s="83">
        <f t="shared" si="0"/>
        <v>1412356.83</v>
      </c>
    </row>
    <row r="33" spans="1:8" x14ac:dyDescent="0.25">
      <c r="A33">
        <v>60642</v>
      </c>
      <c r="B33" t="s">
        <v>34</v>
      </c>
      <c r="C33" t="s">
        <v>20</v>
      </c>
      <c r="D33" s="83">
        <v>2819147.13</v>
      </c>
      <c r="E33" s="4">
        <v>18700</v>
      </c>
      <c r="F33" s="4">
        <v>10214</v>
      </c>
      <c r="G33" s="4">
        <v>0</v>
      </c>
      <c r="H33" s="83">
        <f t="shared" si="0"/>
        <v>2848061.13</v>
      </c>
    </row>
    <row r="34" spans="1:8" x14ac:dyDescent="0.25">
      <c r="A34">
        <v>60645</v>
      </c>
      <c r="B34" t="s">
        <v>35</v>
      </c>
      <c r="C34" t="s">
        <v>20</v>
      </c>
      <c r="D34" s="83">
        <v>4014409.92</v>
      </c>
      <c r="E34" s="4">
        <v>161359</v>
      </c>
      <c r="F34" s="4">
        <v>15838</v>
      </c>
      <c r="G34" s="4">
        <v>0</v>
      </c>
      <c r="H34" s="83">
        <f t="shared" si="0"/>
        <v>4191606.92</v>
      </c>
    </row>
    <row r="35" spans="1:8" x14ac:dyDescent="0.25">
      <c r="A35">
        <v>60646</v>
      </c>
      <c r="B35" t="s">
        <v>36</v>
      </c>
      <c r="C35" t="s">
        <v>20</v>
      </c>
      <c r="D35" s="83">
        <v>3394120.27</v>
      </c>
      <c r="E35" s="4">
        <v>46056</v>
      </c>
      <c r="F35" s="4">
        <v>14322</v>
      </c>
      <c r="G35" s="4">
        <v>0</v>
      </c>
      <c r="H35" s="83">
        <f t="shared" si="0"/>
        <v>3454498.27</v>
      </c>
    </row>
    <row r="36" spans="1:8" x14ac:dyDescent="0.25">
      <c r="A36">
        <v>60647</v>
      </c>
      <c r="B36" t="s">
        <v>37</v>
      </c>
      <c r="C36" t="s">
        <v>20</v>
      </c>
      <c r="D36" s="83">
        <v>734942.26</v>
      </c>
      <c r="E36" s="4">
        <v>48486</v>
      </c>
      <c r="F36" s="4">
        <v>3392</v>
      </c>
      <c r="G36" s="4">
        <v>0</v>
      </c>
      <c r="H36" s="83">
        <f t="shared" si="0"/>
        <v>786820.26</v>
      </c>
    </row>
    <row r="37" spans="1:8" x14ac:dyDescent="0.25">
      <c r="A37">
        <v>60648</v>
      </c>
      <c r="B37" t="s">
        <v>38</v>
      </c>
      <c r="C37" t="s">
        <v>20</v>
      </c>
      <c r="D37" s="83">
        <v>2767964.83</v>
      </c>
      <c r="E37" s="4">
        <v>0</v>
      </c>
      <c r="F37" s="4">
        <v>11493</v>
      </c>
      <c r="G37" s="4">
        <v>0</v>
      </c>
      <c r="H37" s="83">
        <f t="shared" si="0"/>
        <v>2779457.83</v>
      </c>
    </row>
    <row r="38" spans="1:8" x14ac:dyDescent="0.25">
      <c r="A38">
        <v>60651</v>
      </c>
      <c r="B38" t="s">
        <v>39</v>
      </c>
      <c r="C38" t="s">
        <v>20</v>
      </c>
      <c r="D38" s="83">
        <v>2935356.75</v>
      </c>
      <c r="E38" s="4">
        <v>0</v>
      </c>
      <c r="F38" s="4">
        <v>9834</v>
      </c>
      <c r="G38" s="4">
        <v>0</v>
      </c>
      <c r="H38" s="83">
        <f t="shared" si="0"/>
        <v>2945190.75</v>
      </c>
    </row>
    <row r="39" spans="1:8" x14ac:dyDescent="0.25">
      <c r="A39">
        <v>60653</v>
      </c>
      <c r="B39" t="s">
        <v>40</v>
      </c>
      <c r="C39" t="s">
        <v>20</v>
      </c>
      <c r="D39" s="83">
        <v>5423132.3899999997</v>
      </c>
      <c r="E39" s="4">
        <v>57877</v>
      </c>
      <c r="F39" s="4">
        <v>22217</v>
      </c>
      <c r="G39" s="4">
        <v>0</v>
      </c>
      <c r="H39" s="83">
        <f t="shared" si="0"/>
        <v>5503226.3899999997</v>
      </c>
    </row>
    <row r="40" spans="1:8" x14ac:dyDescent="0.25">
      <c r="A40">
        <v>60654</v>
      </c>
      <c r="B40" t="s">
        <v>41</v>
      </c>
      <c r="C40" t="s">
        <v>20</v>
      </c>
      <c r="D40" s="83">
        <v>3317272.72</v>
      </c>
      <c r="E40" s="4">
        <v>0</v>
      </c>
      <c r="F40" s="4">
        <v>13129</v>
      </c>
      <c r="G40" s="4">
        <v>0</v>
      </c>
      <c r="H40" s="83">
        <f t="shared" si="0"/>
        <v>3330401.72</v>
      </c>
    </row>
    <row r="41" spans="1:8" x14ac:dyDescent="0.25">
      <c r="A41">
        <v>60655</v>
      </c>
      <c r="B41" t="s">
        <v>42</v>
      </c>
      <c r="C41" t="s">
        <v>20</v>
      </c>
      <c r="D41" s="83">
        <v>4977740.25</v>
      </c>
      <c r="E41" s="4">
        <v>0</v>
      </c>
      <c r="F41" s="4">
        <v>11758</v>
      </c>
      <c r="G41" s="4">
        <v>0</v>
      </c>
      <c r="H41" s="83">
        <f t="shared" si="0"/>
        <v>4989498.25</v>
      </c>
    </row>
    <row r="42" spans="1:8" x14ac:dyDescent="0.25">
      <c r="A42">
        <v>60656</v>
      </c>
      <c r="B42" t="s">
        <v>43</v>
      </c>
      <c r="C42" t="s">
        <v>20</v>
      </c>
      <c r="D42" s="83">
        <v>3653593.68</v>
      </c>
      <c r="E42" s="4">
        <v>0</v>
      </c>
      <c r="F42" s="4">
        <v>7914</v>
      </c>
      <c r="G42" s="4">
        <v>0</v>
      </c>
      <c r="H42" s="83">
        <f t="shared" si="0"/>
        <v>3661507.68</v>
      </c>
    </row>
    <row r="43" spans="1:8" x14ac:dyDescent="0.25">
      <c r="A43">
        <v>60659</v>
      </c>
      <c r="B43" t="s">
        <v>44</v>
      </c>
      <c r="C43" t="s">
        <v>20</v>
      </c>
      <c r="D43" s="83">
        <v>5398563.1399999997</v>
      </c>
      <c r="E43" s="4">
        <v>0</v>
      </c>
      <c r="F43" s="4">
        <v>21332</v>
      </c>
      <c r="G43" s="4">
        <v>0</v>
      </c>
      <c r="H43" s="83">
        <f t="shared" si="0"/>
        <v>5419895.1399999997</v>
      </c>
    </row>
    <row r="44" spans="1:8" x14ac:dyDescent="0.25">
      <c r="A44">
        <v>60660</v>
      </c>
      <c r="B44" t="s">
        <v>45</v>
      </c>
      <c r="C44" t="s">
        <v>20</v>
      </c>
      <c r="D44" s="83">
        <v>6231555.1200000001</v>
      </c>
      <c r="E44" s="4">
        <v>0</v>
      </c>
      <c r="F44" s="4">
        <v>17036</v>
      </c>
      <c r="G44" s="4">
        <v>0</v>
      </c>
      <c r="H44" s="83">
        <f t="shared" si="0"/>
        <v>6248591.1200000001</v>
      </c>
    </row>
    <row r="45" spans="1:8" x14ac:dyDescent="0.25">
      <c r="A45">
        <v>60661</v>
      </c>
      <c r="B45" t="s">
        <v>46</v>
      </c>
      <c r="C45" t="s">
        <v>20</v>
      </c>
      <c r="D45" s="83">
        <v>8423495.1600000001</v>
      </c>
      <c r="E45" s="4">
        <v>0</v>
      </c>
      <c r="F45" s="4">
        <v>33239</v>
      </c>
      <c r="G45" s="4">
        <v>0</v>
      </c>
      <c r="H45" s="83">
        <f t="shared" si="0"/>
        <v>8456734.1600000001</v>
      </c>
    </row>
    <row r="46" spans="1:8" x14ac:dyDescent="0.25">
      <c r="A46">
        <v>60662</v>
      </c>
      <c r="B46" t="s">
        <v>47</v>
      </c>
      <c r="C46" t="s">
        <v>20</v>
      </c>
      <c r="D46" s="83">
        <v>6640171.6699999999</v>
      </c>
      <c r="E46" s="4">
        <v>0</v>
      </c>
      <c r="F46" s="4">
        <v>23559</v>
      </c>
      <c r="G46" s="4">
        <v>0</v>
      </c>
      <c r="H46" s="83">
        <f t="shared" si="0"/>
        <v>6663730.6699999999</v>
      </c>
    </row>
    <row r="47" spans="1:8" x14ac:dyDescent="0.25">
      <c r="A47">
        <v>60663</v>
      </c>
      <c r="B47" t="s">
        <v>48</v>
      </c>
      <c r="C47" t="s">
        <v>20</v>
      </c>
      <c r="D47" s="83">
        <v>10235614.859999999</v>
      </c>
      <c r="E47" s="4">
        <v>0</v>
      </c>
      <c r="F47" s="4">
        <v>31358</v>
      </c>
      <c r="G47" s="4">
        <v>0</v>
      </c>
      <c r="H47" s="83">
        <f t="shared" si="0"/>
        <v>10266972.859999999</v>
      </c>
    </row>
    <row r="48" spans="1:8" x14ac:dyDescent="0.25">
      <c r="A48">
        <v>60664</v>
      </c>
      <c r="B48" t="s">
        <v>49</v>
      </c>
      <c r="C48" t="s">
        <v>20</v>
      </c>
      <c r="D48" s="83">
        <v>17494444.84</v>
      </c>
      <c r="E48" s="4">
        <v>433211</v>
      </c>
      <c r="F48" s="4">
        <v>63805</v>
      </c>
      <c r="G48" s="4">
        <v>126098</v>
      </c>
      <c r="H48" s="83">
        <f t="shared" si="0"/>
        <v>18117558.84</v>
      </c>
    </row>
    <row r="49" spans="1:8" x14ac:dyDescent="0.25">
      <c r="A49">
        <v>60665</v>
      </c>
      <c r="B49" t="s">
        <v>50</v>
      </c>
      <c r="C49" t="s">
        <v>20</v>
      </c>
      <c r="D49" s="83">
        <v>8249047.7800000003</v>
      </c>
      <c r="E49" s="4">
        <v>184609</v>
      </c>
      <c r="F49" s="4">
        <v>34937</v>
      </c>
      <c r="G49" s="4">
        <v>0</v>
      </c>
      <c r="H49" s="83">
        <f t="shared" si="0"/>
        <v>8468593.7800000012</v>
      </c>
    </row>
    <row r="50" spans="1:8" x14ac:dyDescent="0.25">
      <c r="A50">
        <v>60666</v>
      </c>
      <c r="B50" t="s">
        <v>51</v>
      </c>
      <c r="C50" t="s">
        <v>20</v>
      </c>
      <c r="D50" s="83">
        <v>3091779.52</v>
      </c>
      <c r="E50" s="4">
        <v>109485</v>
      </c>
      <c r="F50" s="4">
        <v>12816</v>
      </c>
      <c r="G50" s="4">
        <v>0</v>
      </c>
      <c r="H50" s="83">
        <f t="shared" si="0"/>
        <v>3214080.52</v>
      </c>
    </row>
    <row r="51" spans="1:8" x14ac:dyDescent="0.25">
      <c r="A51">
        <v>60667</v>
      </c>
      <c r="B51" t="s">
        <v>52</v>
      </c>
      <c r="C51" t="s">
        <v>20</v>
      </c>
      <c r="D51" s="83">
        <v>15774986.67</v>
      </c>
      <c r="E51" s="4">
        <v>0</v>
      </c>
      <c r="F51" s="4">
        <v>22669</v>
      </c>
      <c r="G51" s="4">
        <v>0</v>
      </c>
      <c r="H51" s="83">
        <f t="shared" si="0"/>
        <v>15797655.67</v>
      </c>
    </row>
    <row r="52" spans="1:8" x14ac:dyDescent="0.25">
      <c r="A52">
        <v>60668</v>
      </c>
      <c r="B52" t="s">
        <v>53</v>
      </c>
      <c r="C52" t="s">
        <v>20</v>
      </c>
      <c r="D52" s="83">
        <v>4218833.22</v>
      </c>
      <c r="E52" s="4">
        <v>95554</v>
      </c>
      <c r="F52" s="4">
        <v>17950</v>
      </c>
      <c r="G52" s="4">
        <v>0</v>
      </c>
      <c r="H52" s="83">
        <f t="shared" si="0"/>
        <v>4332337.22</v>
      </c>
    </row>
    <row r="53" spans="1:8" x14ac:dyDescent="0.25">
      <c r="A53">
        <v>60669</v>
      </c>
      <c r="B53" t="s">
        <v>54</v>
      </c>
      <c r="C53" t="s">
        <v>20</v>
      </c>
      <c r="D53" s="83">
        <v>21928513.09</v>
      </c>
      <c r="E53" s="4">
        <v>0</v>
      </c>
      <c r="F53" s="4">
        <v>57354</v>
      </c>
      <c r="G53" s="4">
        <v>0</v>
      </c>
      <c r="H53" s="83">
        <f t="shared" si="0"/>
        <v>21985867.09</v>
      </c>
    </row>
    <row r="54" spans="1:8" x14ac:dyDescent="0.25">
      <c r="A54">
        <v>60670</v>
      </c>
      <c r="B54" t="s">
        <v>55</v>
      </c>
      <c r="C54" t="s">
        <v>20</v>
      </c>
      <c r="D54" s="83">
        <v>17378932.359999999</v>
      </c>
      <c r="E54" s="4">
        <v>0</v>
      </c>
      <c r="F54" s="4">
        <v>31151</v>
      </c>
      <c r="G54" s="4">
        <v>0</v>
      </c>
      <c r="H54" s="83">
        <f t="shared" si="0"/>
        <v>17410083.359999999</v>
      </c>
    </row>
    <row r="55" spans="1:8" x14ac:dyDescent="0.25">
      <c r="A55">
        <v>61001</v>
      </c>
      <c r="B55" t="s">
        <v>56</v>
      </c>
      <c r="C55" t="s">
        <v>57</v>
      </c>
      <c r="D55" s="83">
        <v>1872808.23</v>
      </c>
      <c r="E55" s="4">
        <v>0</v>
      </c>
      <c r="F55" s="4">
        <v>7505</v>
      </c>
      <c r="G55" s="4">
        <v>0</v>
      </c>
      <c r="H55" s="83">
        <f t="shared" si="0"/>
        <v>1880313.23</v>
      </c>
    </row>
    <row r="56" spans="1:8" x14ac:dyDescent="0.25">
      <c r="A56">
        <v>61002</v>
      </c>
      <c r="B56" t="s">
        <v>58</v>
      </c>
      <c r="C56" t="s">
        <v>57</v>
      </c>
      <c r="D56" s="83">
        <v>1243551.08</v>
      </c>
      <c r="E56" s="4">
        <v>70928</v>
      </c>
      <c r="F56" s="4">
        <v>4720</v>
      </c>
      <c r="G56" s="4">
        <v>0</v>
      </c>
      <c r="H56" s="83">
        <f t="shared" si="0"/>
        <v>1319199.08</v>
      </c>
    </row>
    <row r="57" spans="1:8" x14ac:dyDescent="0.25">
      <c r="A57">
        <v>61007</v>
      </c>
      <c r="B57" t="s">
        <v>59</v>
      </c>
      <c r="C57" t="s">
        <v>57</v>
      </c>
      <c r="D57" s="83">
        <v>1641296.93</v>
      </c>
      <c r="E57" s="4">
        <v>17114</v>
      </c>
      <c r="F57" s="4">
        <v>6721</v>
      </c>
      <c r="G57" s="4">
        <v>0</v>
      </c>
      <c r="H57" s="83">
        <f t="shared" si="0"/>
        <v>1665131.93</v>
      </c>
    </row>
    <row r="58" spans="1:8" x14ac:dyDescent="0.25">
      <c r="A58">
        <v>61008</v>
      </c>
      <c r="B58" t="s">
        <v>60</v>
      </c>
      <c r="C58" t="s">
        <v>57</v>
      </c>
      <c r="D58" s="83">
        <v>2205351.2799999998</v>
      </c>
      <c r="E58" s="4">
        <v>0</v>
      </c>
      <c r="F58" s="4">
        <v>5999</v>
      </c>
      <c r="G58" s="4">
        <v>0</v>
      </c>
      <c r="H58" s="83">
        <f t="shared" si="0"/>
        <v>2211350.2799999998</v>
      </c>
    </row>
    <row r="59" spans="1:8" x14ac:dyDescent="0.25">
      <c r="A59">
        <v>61012</v>
      </c>
      <c r="B59" t="s">
        <v>61</v>
      </c>
      <c r="C59" t="s">
        <v>57</v>
      </c>
      <c r="D59" s="83">
        <v>3775470.79</v>
      </c>
      <c r="E59" s="4">
        <v>0</v>
      </c>
      <c r="F59" s="4">
        <v>12489</v>
      </c>
      <c r="G59" s="4">
        <v>0</v>
      </c>
      <c r="H59" s="83">
        <f t="shared" si="0"/>
        <v>3787959.79</v>
      </c>
    </row>
    <row r="60" spans="1:8" x14ac:dyDescent="0.25">
      <c r="A60">
        <v>61013</v>
      </c>
      <c r="B60" t="s">
        <v>62</v>
      </c>
      <c r="C60" t="s">
        <v>57</v>
      </c>
      <c r="D60" s="83">
        <v>2818118.79</v>
      </c>
      <c r="E60" s="4">
        <v>71036</v>
      </c>
      <c r="F60" s="4">
        <v>10930</v>
      </c>
      <c r="G60" s="4">
        <v>0</v>
      </c>
      <c r="H60" s="83">
        <f t="shared" si="0"/>
        <v>2900084.79</v>
      </c>
    </row>
    <row r="61" spans="1:8" x14ac:dyDescent="0.25">
      <c r="A61">
        <v>61016</v>
      </c>
      <c r="B61" t="s">
        <v>63</v>
      </c>
      <c r="C61" t="s">
        <v>57</v>
      </c>
      <c r="D61" s="83">
        <v>2439981.34</v>
      </c>
      <c r="E61" s="4">
        <v>67735</v>
      </c>
      <c r="F61" s="4">
        <v>9559</v>
      </c>
      <c r="G61" s="4">
        <v>0</v>
      </c>
      <c r="H61" s="83">
        <f t="shared" si="0"/>
        <v>2517275.34</v>
      </c>
    </row>
    <row r="62" spans="1:8" x14ac:dyDescent="0.25">
      <c r="A62">
        <v>61017</v>
      </c>
      <c r="B62" t="s">
        <v>64</v>
      </c>
      <c r="C62" t="s">
        <v>57</v>
      </c>
      <c r="D62" s="83">
        <v>1708341.17</v>
      </c>
      <c r="E62" s="4">
        <v>37179</v>
      </c>
      <c r="F62" s="4">
        <v>7255</v>
      </c>
      <c r="G62" s="4">
        <v>0</v>
      </c>
      <c r="H62" s="83">
        <f t="shared" si="0"/>
        <v>1752775.17</v>
      </c>
    </row>
    <row r="63" spans="1:8" x14ac:dyDescent="0.25">
      <c r="A63">
        <v>61019</v>
      </c>
      <c r="B63" t="s">
        <v>65</v>
      </c>
      <c r="C63" t="s">
        <v>57</v>
      </c>
      <c r="D63" s="83">
        <v>2194870.67</v>
      </c>
      <c r="E63" s="4">
        <v>0</v>
      </c>
      <c r="F63" s="4">
        <v>5850</v>
      </c>
      <c r="G63" s="4">
        <v>0</v>
      </c>
      <c r="H63" s="83">
        <f t="shared" si="0"/>
        <v>2200720.67</v>
      </c>
    </row>
    <row r="64" spans="1:8" x14ac:dyDescent="0.25">
      <c r="A64">
        <v>61020</v>
      </c>
      <c r="B64" t="s">
        <v>66</v>
      </c>
      <c r="C64" t="s">
        <v>57</v>
      </c>
      <c r="D64" s="83">
        <v>1973068.26</v>
      </c>
      <c r="E64" s="4">
        <v>0</v>
      </c>
      <c r="F64" s="4">
        <v>6514</v>
      </c>
      <c r="G64" s="4">
        <v>0</v>
      </c>
      <c r="H64" s="83">
        <f t="shared" si="0"/>
        <v>1979582.26</v>
      </c>
    </row>
    <row r="65" spans="1:8" x14ac:dyDescent="0.25">
      <c r="A65">
        <v>61021</v>
      </c>
      <c r="B65" t="s">
        <v>67</v>
      </c>
      <c r="C65" t="s">
        <v>57</v>
      </c>
      <c r="D65" s="83">
        <v>4967986.37</v>
      </c>
      <c r="E65" s="4">
        <v>0</v>
      </c>
      <c r="F65" s="4">
        <v>10603</v>
      </c>
      <c r="G65" s="4">
        <v>0</v>
      </c>
      <c r="H65" s="83">
        <f t="shared" si="0"/>
        <v>4978589.37</v>
      </c>
    </row>
    <row r="66" spans="1:8" x14ac:dyDescent="0.25">
      <c r="A66">
        <v>61024</v>
      </c>
      <c r="B66" t="s">
        <v>68</v>
      </c>
      <c r="C66" t="s">
        <v>57</v>
      </c>
      <c r="D66" s="83">
        <v>2403848.71</v>
      </c>
      <c r="E66" s="4">
        <v>163389</v>
      </c>
      <c r="F66" s="4">
        <v>9834</v>
      </c>
      <c r="G66" s="4">
        <v>0</v>
      </c>
      <c r="H66" s="83">
        <f t="shared" si="0"/>
        <v>2577071.71</v>
      </c>
    </row>
    <row r="67" spans="1:8" x14ac:dyDescent="0.25">
      <c r="A67">
        <v>61027</v>
      </c>
      <c r="B67" t="s">
        <v>69</v>
      </c>
      <c r="C67" t="s">
        <v>57</v>
      </c>
      <c r="D67" s="83">
        <v>2057482.63</v>
      </c>
      <c r="E67" s="4">
        <v>0</v>
      </c>
      <c r="F67" s="4">
        <v>7221</v>
      </c>
      <c r="G67" s="4">
        <v>0</v>
      </c>
      <c r="H67" s="83">
        <f t="shared" si="0"/>
        <v>2064703.63</v>
      </c>
    </row>
    <row r="68" spans="1:8" x14ac:dyDescent="0.25">
      <c r="A68">
        <v>61030</v>
      </c>
      <c r="B68" t="s">
        <v>70</v>
      </c>
      <c r="C68" t="s">
        <v>57</v>
      </c>
      <c r="D68" s="83">
        <v>1963668.78</v>
      </c>
      <c r="E68" s="4">
        <v>82592</v>
      </c>
      <c r="F68" s="4">
        <v>8256</v>
      </c>
      <c r="G68" s="4">
        <v>0</v>
      </c>
      <c r="H68" s="83">
        <f t="shared" si="0"/>
        <v>2054516.78</v>
      </c>
    </row>
    <row r="69" spans="1:8" x14ac:dyDescent="0.25">
      <c r="A69">
        <v>61032</v>
      </c>
      <c r="B69" t="s">
        <v>71</v>
      </c>
      <c r="C69" t="s">
        <v>57</v>
      </c>
      <c r="D69" s="83">
        <v>2362505.09</v>
      </c>
      <c r="E69" s="4">
        <v>80124</v>
      </c>
      <c r="F69" s="4">
        <v>9632</v>
      </c>
      <c r="G69" s="4">
        <v>0</v>
      </c>
      <c r="H69" s="83">
        <f t="shared" ref="H69:H132" si="1">SUM(D69:G69)</f>
        <v>2452261.09</v>
      </c>
    </row>
    <row r="70" spans="1:8" x14ac:dyDescent="0.25">
      <c r="A70">
        <v>61033</v>
      </c>
      <c r="B70" t="s">
        <v>72</v>
      </c>
      <c r="C70" t="s">
        <v>57</v>
      </c>
      <c r="D70" s="83">
        <v>2747224.36</v>
      </c>
      <c r="E70" s="4">
        <v>0</v>
      </c>
      <c r="F70" s="4">
        <v>11277</v>
      </c>
      <c r="G70" s="4">
        <v>0</v>
      </c>
      <c r="H70" s="83">
        <f t="shared" si="1"/>
        <v>2758501.36</v>
      </c>
    </row>
    <row r="71" spans="1:8" x14ac:dyDescent="0.25">
      <c r="A71">
        <v>61043</v>
      </c>
      <c r="B71" t="s">
        <v>73</v>
      </c>
      <c r="C71" t="s">
        <v>57</v>
      </c>
      <c r="D71" s="83">
        <v>4942029.5999999996</v>
      </c>
      <c r="E71" s="4">
        <v>0</v>
      </c>
      <c r="F71" s="4">
        <v>16487</v>
      </c>
      <c r="G71" s="4">
        <v>0</v>
      </c>
      <c r="H71" s="83">
        <f t="shared" si="1"/>
        <v>4958516.5999999996</v>
      </c>
    </row>
    <row r="72" spans="1:8" x14ac:dyDescent="0.25">
      <c r="A72">
        <v>61045</v>
      </c>
      <c r="B72" t="s">
        <v>74</v>
      </c>
      <c r="C72" t="s">
        <v>57</v>
      </c>
      <c r="D72" s="83">
        <v>7929366.54</v>
      </c>
      <c r="E72" s="4">
        <v>0</v>
      </c>
      <c r="F72" s="4">
        <v>30473</v>
      </c>
      <c r="G72" s="4">
        <v>0</v>
      </c>
      <c r="H72" s="83">
        <f t="shared" si="1"/>
        <v>7959839.54</v>
      </c>
    </row>
    <row r="73" spans="1:8" x14ac:dyDescent="0.25">
      <c r="A73">
        <v>61049</v>
      </c>
      <c r="B73" t="s">
        <v>75</v>
      </c>
      <c r="C73" t="s">
        <v>57</v>
      </c>
      <c r="D73" s="83">
        <v>3496035.77</v>
      </c>
      <c r="E73" s="4">
        <v>84656</v>
      </c>
      <c r="F73" s="4">
        <v>12013</v>
      </c>
      <c r="G73" s="4">
        <v>0</v>
      </c>
      <c r="H73" s="83">
        <f t="shared" si="1"/>
        <v>3592704.77</v>
      </c>
    </row>
    <row r="74" spans="1:8" x14ac:dyDescent="0.25">
      <c r="A74">
        <v>61050</v>
      </c>
      <c r="B74" t="s">
        <v>76</v>
      </c>
      <c r="C74" t="s">
        <v>57</v>
      </c>
      <c r="D74" s="83">
        <v>4295525.84</v>
      </c>
      <c r="E74" s="4">
        <v>117915</v>
      </c>
      <c r="F74" s="4">
        <v>15467</v>
      </c>
      <c r="G74" s="4">
        <v>0</v>
      </c>
      <c r="H74" s="83">
        <f t="shared" si="1"/>
        <v>4428907.84</v>
      </c>
    </row>
    <row r="75" spans="1:8" x14ac:dyDescent="0.25">
      <c r="A75">
        <v>61051</v>
      </c>
      <c r="B75" t="s">
        <v>77</v>
      </c>
      <c r="C75" t="s">
        <v>57</v>
      </c>
      <c r="D75" s="83">
        <v>3999865.61</v>
      </c>
      <c r="E75" s="4">
        <v>65309</v>
      </c>
      <c r="F75" s="4">
        <v>13379</v>
      </c>
      <c r="G75" s="4">
        <v>0</v>
      </c>
      <c r="H75" s="83">
        <f t="shared" si="1"/>
        <v>4078553.61</v>
      </c>
    </row>
    <row r="76" spans="1:8" x14ac:dyDescent="0.25">
      <c r="A76">
        <v>61052</v>
      </c>
      <c r="B76" t="s">
        <v>78</v>
      </c>
      <c r="C76" t="s">
        <v>57</v>
      </c>
      <c r="D76" s="83">
        <v>3330536.03</v>
      </c>
      <c r="E76" s="4">
        <v>66371</v>
      </c>
      <c r="F76" s="4">
        <v>13596</v>
      </c>
      <c r="G76" s="4">
        <v>0</v>
      </c>
      <c r="H76" s="83">
        <f t="shared" si="1"/>
        <v>3410503.03</v>
      </c>
    </row>
    <row r="77" spans="1:8" x14ac:dyDescent="0.25">
      <c r="A77">
        <v>61053</v>
      </c>
      <c r="B77" t="s">
        <v>57</v>
      </c>
      <c r="C77" t="s">
        <v>57</v>
      </c>
      <c r="D77" s="83">
        <v>20811548.43</v>
      </c>
      <c r="E77" s="4">
        <v>0</v>
      </c>
      <c r="F77" s="4">
        <v>62039</v>
      </c>
      <c r="G77" s="4">
        <v>30610</v>
      </c>
      <c r="H77" s="83">
        <f t="shared" si="1"/>
        <v>20904197.43</v>
      </c>
    </row>
    <row r="78" spans="1:8" x14ac:dyDescent="0.25">
      <c r="A78">
        <v>61054</v>
      </c>
      <c r="B78" t="s">
        <v>79</v>
      </c>
      <c r="C78" t="s">
        <v>57</v>
      </c>
      <c r="D78" s="83">
        <v>4367933.8099999996</v>
      </c>
      <c r="E78" s="4">
        <v>226641</v>
      </c>
      <c r="F78" s="4">
        <v>17473</v>
      </c>
      <c r="G78" s="4">
        <v>0</v>
      </c>
      <c r="H78" s="83">
        <f t="shared" si="1"/>
        <v>4612047.8099999996</v>
      </c>
    </row>
    <row r="79" spans="1:8" x14ac:dyDescent="0.25">
      <c r="A79">
        <v>61055</v>
      </c>
      <c r="B79" t="s">
        <v>80</v>
      </c>
      <c r="C79" t="s">
        <v>57</v>
      </c>
      <c r="D79" s="83">
        <v>1850582.89</v>
      </c>
      <c r="E79" s="4">
        <v>0</v>
      </c>
      <c r="F79" s="4">
        <v>7606</v>
      </c>
      <c r="G79" s="4">
        <v>0</v>
      </c>
      <c r="H79" s="83">
        <f t="shared" si="1"/>
        <v>1858188.89</v>
      </c>
    </row>
    <row r="80" spans="1:8" x14ac:dyDescent="0.25">
      <c r="A80">
        <v>61057</v>
      </c>
      <c r="B80" t="s">
        <v>81</v>
      </c>
      <c r="C80" t="s">
        <v>57</v>
      </c>
      <c r="D80" s="83">
        <v>3497208.51</v>
      </c>
      <c r="E80" s="4">
        <v>0</v>
      </c>
      <c r="F80" s="4">
        <v>11041</v>
      </c>
      <c r="G80" s="4">
        <v>0</v>
      </c>
      <c r="H80" s="83">
        <f t="shared" si="1"/>
        <v>3508249.51</v>
      </c>
    </row>
    <row r="81" spans="1:8" x14ac:dyDescent="0.25">
      <c r="A81">
        <v>61059</v>
      </c>
      <c r="B81" t="s">
        <v>82</v>
      </c>
      <c r="C81" t="s">
        <v>57</v>
      </c>
      <c r="D81" s="83">
        <v>7561281.25</v>
      </c>
      <c r="E81" s="4">
        <v>0</v>
      </c>
      <c r="F81" s="4">
        <v>26581</v>
      </c>
      <c r="G81" s="4">
        <v>0</v>
      </c>
      <c r="H81" s="83">
        <f t="shared" si="1"/>
        <v>7587862.25</v>
      </c>
    </row>
    <row r="82" spans="1:8" x14ac:dyDescent="0.25">
      <c r="A82">
        <v>61060</v>
      </c>
      <c r="B82" t="s">
        <v>83</v>
      </c>
      <c r="C82" t="s">
        <v>57</v>
      </c>
      <c r="D82" s="83">
        <v>5568121.7199999997</v>
      </c>
      <c r="E82" s="4">
        <v>0</v>
      </c>
      <c r="F82" s="4">
        <v>21072</v>
      </c>
      <c r="G82" s="4">
        <v>0</v>
      </c>
      <c r="H82" s="83">
        <f t="shared" si="1"/>
        <v>5589193.7199999997</v>
      </c>
    </row>
    <row r="83" spans="1:8" x14ac:dyDescent="0.25">
      <c r="A83">
        <v>61061</v>
      </c>
      <c r="B83" t="s">
        <v>84</v>
      </c>
      <c r="C83" t="s">
        <v>57</v>
      </c>
      <c r="D83" s="83">
        <v>8708136.6500000004</v>
      </c>
      <c r="E83" s="4">
        <v>0</v>
      </c>
      <c r="F83" s="4">
        <v>30569</v>
      </c>
      <c r="G83" s="4">
        <v>0</v>
      </c>
      <c r="H83" s="83">
        <f t="shared" si="1"/>
        <v>8738705.6500000004</v>
      </c>
    </row>
    <row r="84" spans="1:8" x14ac:dyDescent="0.25">
      <c r="A84">
        <v>61101</v>
      </c>
      <c r="B84" t="s">
        <v>85</v>
      </c>
      <c r="C84" t="s">
        <v>86</v>
      </c>
      <c r="D84" s="83">
        <v>5097376.95</v>
      </c>
      <c r="E84" s="4">
        <v>383578</v>
      </c>
      <c r="F84" s="4">
        <v>18108</v>
      </c>
      <c r="G84" s="4">
        <v>0</v>
      </c>
      <c r="H84" s="83">
        <f t="shared" si="1"/>
        <v>5499062.9500000002</v>
      </c>
    </row>
    <row r="85" spans="1:8" x14ac:dyDescent="0.25">
      <c r="A85">
        <v>61105</v>
      </c>
      <c r="B85" t="s">
        <v>87</v>
      </c>
      <c r="C85" t="s">
        <v>86</v>
      </c>
      <c r="D85" s="83">
        <v>1349999.5</v>
      </c>
      <c r="E85" s="4">
        <v>33247</v>
      </c>
      <c r="F85" s="4">
        <v>4638</v>
      </c>
      <c r="G85" s="4">
        <v>0</v>
      </c>
      <c r="H85" s="83">
        <f t="shared" si="1"/>
        <v>1387884.5</v>
      </c>
    </row>
    <row r="86" spans="1:8" x14ac:dyDescent="0.25">
      <c r="A86">
        <v>61106</v>
      </c>
      <c r="B86" t="s">
        <v>88</v>
      </c>
      <c r="C86" t="s">
        <v>86</v>
      </c>
      <c r="D86" s="83">
        <v>2101531</v>
      </c>
      <c r="E86" s="4">
        <v>52044</v>
      </c>
      <c r="F86" s="4">
        <v>7606</v>
      </c>
      <c r="G86" s="4">
        <v>0</v>
      </c>
      <c r="H86" s="83">
        <f t="shared" si="1"/>
        <v>2161181</v>
      </c>
    </row>
    <row r="87" spans="1:8" x14ac:dyDescent="0.25">
      <c r="A87">
        <v>61107</v>
      </c>
      <c r="B87" t="s">
        <v>89</v>
      </c>
      <c r="C87" t="s">
        <v>86</v>
      </c>
      <c r="D87" s="83">
        <v>1640885.96</v>
      </c>
      <c r="E87" s="4">
        <v>0</v>
      </c>
      <c r="F87" s="4">
        <v>6384</v>
      </c>
      <c r="G87" s="4">
        <v>0</v>
      </c>
      <c r="H87" s="83">
        <f t="shared" si="1"/>
        <v>1647269.96</v>
      </c>
    </row>
    <row r="88" spans="1:8" x14ac:dyDescent="0.25">
      <c r="A88">
        <v>61108</v>
      </c>
      <c r="B88" t="s">
        <v>86</v>
      </c>
      <c r="C88" t="s">
        <v>86</v>
      </c>
      <c r="D88" s="83">
        <v>52287624.020000003</v>
      </c>
      <c r="E88" s="4">
        <v>0</v>
      </c>
      <c r="F88" s="4">
        <v>144925</v>
      </c>
      <c r="G88" s="4">
        <v>0</v>
      </c>
      <c r="H88" s="83">
        <f t="shared" si="1"/>
        <v>52432549.020000003</v>
      </c>
    </row>
    <row r="89" spans="1:8" x14ac:dyDescent="0.25">
      <c r="A89">
        <v>61109</v>
      </c>
      <c r="B89" t="s">
        <v>90</v>
      </c>
      <c r="C89" t="s">
        <v>86</v>
      </c>
      <c r="D89" s="83">
        <v>2152074.23</v>
      </c>
      <c r="E89" s="4">
        <v>114485</v>
      </c>
      <c r="F89" s="4">
        <v>8260</v>
      </c>
      <c r="G89" s="4">
        <v>0</v>
      </c>
      <c r="H89" s="83">
        <f t="shared" si="1"/>
        <v>2274819.23</v>
      </c>
    </row>
    <row r="90" spans="1:8" x14ac:dyDescent="0.25">
      <c r="A90">
        <v>61110</v>
      </c>
      <c r="B90" t="s">
        <v>91</v>
      </c>
      <c r="C90" t="s">
        <v>86</v>
      </c>
      <c r="D90" s="83">
        <v>4182922.55</v>
      </c>
      <c r="E90" s="4">
        <v>38821</v>
      </c>
      <c r="F90" s="4">
        <v>11339</v>
      </c>
      <c r="G90" s="4">
        <v>0</v>
      </c>
      <c r="H90" s="83">
        <f t="shared" si="1"/>
        <v>4233082.55</v>
      </c>
    </row>
    <row r="91" spans="1:8" x14ac:dyDescent="0.25">
      <c r="A91">
        <v>61111</v>
      </c>
      <c r="B91" t="s">
        <v>92</v>
      </c>
      <c r="C91" t="s">
        <v>86</v>
      </c>
      <c r="D91" s="83">
        <v>1821839.33</v>
      </c>
      <c r="E91" s="4">
        <v>10140</v>
      </c>
      <c r="F91" s="4">
        <v>7698</v>
      </c>
      <c r="G91" s="4">
        <v>0</v>
      </c>
      <c r="H91" s="83">
        <f t="shared" si="1"/>
        <v>1839677.33</v>
      </c>
    </row>
    <row r="92" spans="1:8" x14ac:dyDescent="0.25">
      <c r="A92">
        <v>61112</v>
      </c>
      <c r="B92" t="s">
        <v>93</v>
      </c>
      <c r="C92" t="s">
        <v>86</v>
      </c>
      <c r="D92" s="83">
        <v>584138.52</v>
      </c>
      <c r="E92" s="4">
        <v>68658</v>
      </c>
      <c r="F92" s="4">
        <v>2454</v>
      </c>
      <c r="G92" s="4">
        <v>0</v>
      </c>
      <c r="H92" s="83">
        <f t="shared" si="1"/>
        <v>655250.52</v>
      </c>
    </row>
    <row r="93" spans="1:8" x14ac:dyDescent="0.25">
      <c r="A93">
        <v>61113</v>
      </c>
      <c r="B93" t="s">
        <v>94</v>
      </c>
      <c r="C93" t="s">
        <v>86</v>
      </c>
      <c r="D93" s="83">
        <v>4001803.11</v>
      </c>
      <c r="E93" s="4">
        <v>56423</v>
      </c>
      <c r="F93" s="4">
        <v>14664</v>
      </c>
      <c r="G93" s="4">
        <v>0</v>
      </c>
      <c r="H93" s="83">
        <f t="shared" si="1"/>
        <v>4072890.11</v>
      </c>
    </row>
    <row r="94" spans="1:8" x14ac:dyDescent="0.25">
      <c r="A94">
        <v>61114</v>
      </c>
      <c r="B94" t="s">
        <v>95</v>
      </c>
      <c r="C94" t="s">
        <v>86</v>
      </c>
      <c r="D94" s="83">
        <v>3722499.02</v>
      </c>
      <c r="E94" s="4">
        <v>0</v>
      </c>
      <c r="F94" s="4">
        <v>11248</v>
      </c>
      <c r="G94" s="4">
        <v>0</v>
      </c>
      <c r="H94" s="83">
        <f t="shared" si="1"/>
        <v>3733747.02</v>
      </c>
    </row>
    <row r="95" spans="1:8" x14ac:dyDescent="0.25">
      <c r="A95">
        <v>61115</v>
      </c>
      <c r="B95" t="s">
        <v>96</v>
      </c>
      <c r="C95" t="s">
        <v>86</v>
      </c>
      <c r="D95" s="83">
        <v>2266856.7400000002</v>
      </c>
      <c r="E95" s="4">
        <v>77447</v>
      </c>
      <c r="F95" s="4">
        <v>9131</v>
      </c>
      <c r="G95" s="4">
        <v>0</v>
      </c>
      <c r="H95" s="83">
        <f t="shared" si="1"/>
        <v>2353434.7400000002</v>
      </c>
    </row>
    <row r="96" spans="1:8" x14ac:dyDescent="0.25">
      <c r="A96">
        <v>61116</v>
      </c>
      <c r="B96" t="s">
        <v>97</v>
      </c>
      <c r="C96" t="s">
        <v>86</v>
      </c>
      <c r="D96" s="83">
        <v>2797893.99</v>
      </c>
      <c r="E96" s="4">
        <v>0</v>
      </c>
      <c r="F96" s="4">
        <v>6774</v>
      </c>
      <c r="G96" s="4">
        <v>0</v>
      </c>
      <c r="H96" s="83">
        <f t="shared" si="1"/>
        <v>2804667.99</v>
      </c>
    </row>
    <row r="97" spans="1:8" x14ac:dyDescent="0.25">
      <c r="A97">
        <v>61118</v>
      </c>
      <c r="B97" t="s">
        <v>98</v>
      </c>
      <c r="C97" t="s">
        <v>86</v>
      </c>
      <c r="D97" s="83">
        <v>1256309.6399999999</v>
      </c>
      <c r="E97" s="4">
        <v>53466</v>
      </c>
      <c r="F97" s="4">
        <v>4700</v>
      </c>
      <c r="G97" s="4">
        <v>0</v>
      </c>
      <c r="H97" s="83">
        <f t="shared" si="1"/>
        <v>1314475.6399999999</v>
      </c>
    </row>
    <row r="98" spans="1:8" x14ac:dyDescent="0.25">
      <c r="A98">
        <v>61119</v>
      </c>
      <c r="B98" t="s">
        <v>99</v>
      </c>
      <c r="C98" t="s">
        <v>86</v>
      </c>
      <c r="D98" s="83">
        <v>699344.7</v>
      </c>
      <c r="E98" s="4">
        <v>39978</v>
      </c>
      <c r="F98" s="4">
        <v>2627</v>
      </c>
      <c r="G98" s="4">
        <v>0</v>
      </c>
      <c r="H98" s="83">
        <f t="shared" si="1"/>
        <v>741949.7</v>
      </c>
    </row>
    <row r="99" spans="1:8" x14ac:dyDescent="0.25">
      <c r="A99">
        <v>61120</v>
      </c>
      <c r="B99" t="s">
        <v>100</v>
      </c>
      <c r="C99" t="s">
        <v>86</v>
      </c>
      <c r="D99" s="83">
        <v>14923127.99</v>
      </c>
      <c r="E99" s="4">
        <v>436477</v>
      </c>
      <c r="F99" s="4">
        <v>54812</v>
      </c>
      <c r="G99" s="4">
        <v>113436</v>
      </c>
      <c r="H99" s="83">
        <f t="shared" si="1"/>
        <v>15527852.99</v>
      </c>
    </row>
    <row r="100" spans="1:8" x14ac:dyDescent="0.25">
      <c r="A100">
        <v>61203</v>
      </c>
      <c r="B100" t="s">
        <v>101</v>
      </c>
      <c r="C100" t="s">
        <v>102</v>
      </c>
      <c r="D100" s="83">
        <v>3408411.97</v>
      </c>
      <c r="E100" s="4">
        <v>62765</v>
      </c>
      <c r="F100" s="4">
        <v>13004</v>
      </c>
      <c r="G100" s="4">
        <v>0</v>
      </c>
      <c r="H100" s="83">
        <f t="shared" si="1"/>
        <v>3484180.97</v>
      </c>
    </row>
    <row r="101" spans="1:8" x14ac:dyDescent="0.25">
      <c r="A101">
        <v>61204</v>
      </c>
      <c r="B101" t="s">
        <v>103</v>
      </c>
      <c r="C101" t="s">
        <v>102</v>
      </c>
      <c r="D101" s="83">
        <v>3154753.21</v>
      </c>
      <c r="E101" s="4">
        <v>0</v>
      </c>
      <c r="F101" s="4">
        <v>8992</v>
      </c>
      <c r="G101" s="4">
        <v>0</v>
      </c>
      <c r="H101" s="83">
        <f t="shared" si="1"/>
        <v>3163745.21</v>
      </c>
    </row>
    <row r="102" spans="1:8" x14ac:dyDescent="0.25">
      <c r="A102">
        <v>61205</v>
      </c>
      <c r="B102" t="s">
        <v>104</v>
      </c>
      <c r="C102" t="s">
        <v>102</v>
      </c>
      <c r="D102" s="83">
        <v>1956792.01</v>
      </c>
      <c r="E102" s="4">
        <v>0</v>
      </c>
      <c r="F102" s="4">
        <v>3906</v>
      </c>
      <c r="G102" s="4">
        <v>0</v>
      </c>
      <c r="H102" s="83">
        <f t="shared" si="1"/>
        <v>1960698.01</v>
      </c>
    </row>
    <row r="103" spans="1:8" x14ac:dyDescent="0.25">
      <c r="A103">
        <v>61206</v>
      </c>
      <c r="B103" t="s">
        <v>105</v>
      </c>
      <c r="C103" t="s">
        <v>102</v>
      </c>
      <c r="D103" s="83">
        <v>1527316.86</v>
      </c>
      <c r="E103" s="4">
        <v>28364</v>
      </c>
      <c r="F103" s="4">
        <v>5932</v>
      </c>
      <c r="G103" s="4">
        <v>0</v>
      </c>
      <c r="H103" s="83">
        <f t="shared" si="1"/>
        <v>1561612.86</v>
      </c>
    </row>
    <row r="104" spans="1:8" x14ac:dyDescent="0.25">
      <c r="A104">
        <v>61207</v>
      </c>
      <c r="B104" t="s">
        <v>106</v>
      </c>
      <c r="C104" t="s">
        <v>102</v>
      </c>
      <c r="D104" s="83">
        <v>7449156.9199999999</v>
      </c>
      <c r="E104" s="4">
        <v>0</v>
      </c>
      <c r="F104" s="4">
        <v>23670</v>
      </c>
      <c r="G104" s="4">
        <v>0</v>
      </c>
      <c r="H104" s="83">
        <f t="shared" si="1"/>
        <v>7472826.9199999999</v>
      </c>
    </row>
    <row r="105" spans="1:8" x14ac:dyDescent="0.25">
      <c r="A105">
        <v>61213</v>
      </c>
      <c r="B105" t="s">
        <v>107</v>
      </c>
      <c r="C105" t="s">
        <v>102</v>
      </c>
      <c r="D105" s="83">
        <v>4728378.25</v>
      </c>
      <c r="E105" s="4">
        <v>0</v>
      </c>
      <c r="F105" s="4">
        <v>14972</v>
      </c>
      <c r="G105" s="4">
        <v>0</v>
      </c>
      <c r="H105" s="83">
        <f t="shared" si="1"/>
        <v>4743350.25</v>
      </c>
    </row>
    <row r="106" spans="1:8" x14ac:dyDescent="0.25">
      <c r="A106">
        <v>61215</v>
      </c>
      <c r="B106" t="s">
        <v>108</v>
      </c>
      <c r="C106" t="s">
        <v>102</v>
      </c>
      <c r="D106" s="83">
        <v>1892746.69</v>
      </c>
      <c r="E106" s="4">
        <v>39588</v>
      </c>
      <c r="F106" s="4">
        <v>5643</v>
      </c>
      <c r="G106" s="4">
        <v>0</v>
      </c>
      <c r="H106" s="83">
        <f t="shared" si="1"/>
        <v>1937977.69</v>
      </c>
    </row>
    <row r="107" spans="1:8" x14ac:dyDescent="0.25">
      <c r="A107">
        <v>61217</v>
      </c>
      <c r="B107" t="s">
        <v>109</v>
      </c>
      <c r="C107" t="s">
        <v>102</v>
      </c>
      <c r="D107" s="83">
        <v>4248077</v>
      </c>
      <c r="E107" s="4">
        <v>0</v>
      </c>
      <c r="F107" s="4">
        <v>11811</v>
      </c>
      <c r="G107" s="4">
        <v>0</v>
      </c>
      <c r="H107" s="83">
        <f t="shared" si="1"/>
        <v>4259888</v>
      </c>
    </row>
    <row r="108" spans="1:8" x14ac:dyDescent="0.25">
      <c r="A108">
        <v>61222</v>
      </c>
      <c r="B108" t="s">
        <v>110</v>
      </c>
      <c r="C108" t="s">
        <v>102</v>
      </c>
      <c r="D108" s="83">
        <v>2101928.2599999998</v>
      </c>
      <c r="E108" s="4">
        <v>45618</v>
      </c>
      <c r="F108" s="4">
        <v>8236</v>
      </c>
      <c r="G108" s="4">
        <v>0</v>
      </c>
      <c r="H108" s="83">
        <f t="shared" si="1"/>
        <v>2155782.2599999998</v>
      </c>
    </row>
    <row r="109" spans="1:8" x14ac:dyDescent="0.25">
      <c r="A109">
        <v>61236</v>
      </c>
      <c r="B109" t="s">
        <v>111</v>
      </c>
      <c r="C109" t="s">
        <v>102</v>
      </c>
      <c r="D109" s="83">
        <v>4788789</v>
      </c>
      <c r="E109" s="4">
        <v>0</v>
      </c>
      <c r="F109" s="4">
        <v>13456</v>
      </c>
      <c r="G109" s="4">
        <v>0</v>
      </c>
      <c r="H109" s="83">
        <f t="shared" si="1"/>
        <v>4802245</v>
      </c>
    </row>
    <row r="110" spans="1:8" x14ac:dyDescent="0.25">
      <c r="A110">
        <v>61243</v>
      </c>
      <c r="B110" t="s">
        <v>112</v>
      </c>
      <c r="C110" t="s">
        <v>102</v>
      </c>
      <c r="D110" s="83">
        <v>1851036.32</v>
      </c>
      <c r="E110" s="4">
        <v>108460</v>
      </c>
      <c r="F110" s="4">
        <v>7404</v>
      </c>
      <c r="G110" s="4">
        <v>0</v>
      </c>
      <c r="H110" s="83">
        <f t="shared" si="1"/>
        <v>1966900.32</v>
      </c>
    </row>
    <row r="111" spans="1:8" x14ac:dyDescent="0.25">
      <c r="A111">
        <v>61247</v>
      </c>
      <c r="B111" t="s">
        <v>113</v>
      </c>
      <c r="C111" t="s">
        <v>102</v>
      </c>
      <c r="D111" s="83">
        <v>4952154.34</v>
      </c>
      <c r="E111" s="4">
        <v>0</v>
      </c>
      <c r="F111" s="4">
        <v>16136</v>
      </c>
      <c r="G111" s="4">
        <v>0</v>
      </c>
      <c r="H111" s="83">
        <f t="shared" si="1"/>
        <v>4968290.34</v>
      </c>
    </row>
    <row r="112" spans="1:8" x14ac:dyDescent="0.25">
      <c r="A112">
        <v>61251</v>
      </c>
      <c r="B112" t="s">
        <v>114</v>
      </c>
      <c r="C112" t="s">
        <v>102</v>
      </c>
      <c r="D112" s="83">
        <v>686662.33</v>
      </c>
      <c r="E112" s="4">
        <v>18358</v>
      </c>
      <c r="F112" s="4">
        <v>2160</v>
      </c>
      <c r="G112" s="4">
        <v>0</v>
      </c>
      <c r="H112" s="83">
        <f t="shared" si="1"/>
        <v>707180.33</v>
      </c>
    </row>
    <row r="113" spans="1:8" x14ac:dyDescent="0.25">
      <c r="A113">
        <v>61252</v>
      </c>
      <c r="B113" t="s">
        <v>115</v>
      </c>
      <c r="C113" t="s">
        <v>102</v>
      </c>
      <c r="D113" s="83">
        <v>1484763.03</v>
      </c>
      <c r="E113" s="4">
        <v>0</v>
      </c>
      <c r="F113" s="4">
        <v>5576</v>
      </c>
      <c r="G113" s="4">
        <v>0</v>
      </c>
      <c r="H113" s="83">
        <f t="shared" si="1"/>
        <v>1490339.03</v>
      </c>
    </row>
    <row r="114" spans="1:8" x14ac:dyDescent="0.25">
      <c r="A114">
        <v>61253</v>
      </c>
      <c r="B114" t="s">
        <v>116</v>
      </c>
      <c r="C114" t="s">
        <v>102</v>
      </c>
      <c r="D114" s="83">
        <v>6593273.3499999996</v>
      </c>
      <c r="E114" s="4">
        <v>165546</v>
      </c>
      <c r="F114" s="4">
        <v>23867</v>
      </c>
      <c r="G114" s="4">
        <v>0</v>
      </c>
      <c r="H114" s="83">
        <f t="shared" si="1"/>
        <v>6782686.3499999996</v>
      </c>
    </row>
    <row r="115" spans="1:8" x14ac:dyDescent="0.25">
      <c r="A115">
        <v>61254</v>
      </c>
      <c r="B115" t="s">
        <v>117</v>
      </c>
      <c r="C115" t="s">
        <v>102</v>
      </c>
      <c r="D115" s="83">
        <v>1762275.19</v>
      </c>
      <c r="E115" s="4">
        <v>0</v>
      </c>
      <c r="F115" s="4">
        <v>6365</v>
      </c>
      <c r="G115" s="4">
        <v>0</v>
      </c>
      <c r="H115" s="83">
        <f t="shared" si="1"/>
        <v>1768640.19</v>
      </c>
    </row>
    <row r="116" spans="1:8" x14ac:dyDescent="0.25">
      <c r="A116">
        <v>61255</v>
      </c>
      <c r="B116" t="s">
        <v>118</v>
      </c>
      <c r="C116" t="s">
        <v>102</v>
      </c>
      <c r="D116" s="83">
        <v>7822327.9000000004</v>
      </c>
      <c r="E116" s="4">
        <v>0</v>
      </c>
      <c r="F116" s="4">
        <v>23694</v>
      </c>
      <c r="G116" s="4">
        <v>0</v>
      </c>
      <c r="H116" s="83">
        <f t="shared" si="1"/>
        <v>7846021.9000000004</v>
      </c>
    </row>
    <row r="117" spans="1:8" x14ac:dyDescent="0.25">
      <c r="A117">
        <v>61256</v>
      </c>
      <c r="B117" t="s">
        <v>119</v>
      </c>
      <c r="C117" t="s">
        <v>102</v>
      </c>
      <c r="D117" s="83">
        <v>1943274.75</v>
      </c>
      <c r="E117" s="4">
        <v>0</v>
      </c>
      <c r="F117" s="4">
        <v>6235</v>
      </c>
      <c r="G117" s="4">
        <v>0</v>
      </c>
      <c r="H117" s="83">
        <f t="shared" si="1"/>
        <v>1949509.75</v>
      </c>
    </row>
    <row r="118" spans="1:8" x14ac:dyDescent="0.25">
      <c r="A118">
        <v>61257</v>
      </c>
      <c r="B118" t="s">
        <v>120</v>
      </c>
      <c r="C118" t="s">
        <v>102</v>
      </c>
      <c r="D118" s="83">
        <v>5497920.0099999998</v>
      </c>
      <c r="E118" s="4">
        <v>79311</v>
      </c>
      <c r="F118" s="4">
        <v>19932</v>
      </c>
      <c r="G118" s="4">
        <v>0</v>
      </c>
      <c r="H118" s="83">
        <f t="shared" si="1"/>
        <v>5597163.0099999998</v>
      </c>
    </row>
    <row r="119" spans="1:8" x14ac:dyDescent="0.25">
      <c r="A119">
        <v>61258</v>
      </c>
      <c r="B119" t="s">
        <v>121</v>
      </c>
      <c r="C119" t="s">
        <v>102</v>
      </c>
      <c r="D119" s="83">
        <v>3447489.79</v>
      </c>
      <c r="E119" s="4">
        <v>147893</v>
      </c>
      <c r="F119" s="4">
        <v>12711</v>
      </c>
      <c r="G119" s="4">
        <v>0</v>
      </c>
      <c r="H119" s="83">
        <f t="shared" si="1"/>
        <v>3608093.79</v>
      </c>
    </row>
    <row r="120" spans="1:8" x14ac:dyDescent="0.25">
      <c r="A120">
        <v>61259</v>
      </c>
      <c r="B120" t="s">
        <v>102</v>
      </c>
      <c r="C120" t="s">
        <v>102</v>
      </c>
      <c r="D120" s="83">
        <v>14444733.1</v>
      </c>
      <c r="E120" s="4">
        <v>0</v>
      </c>
      <c r="F120" s="4">
        <v>39556</v>
      </c>
      <c r="G120" s="4">
        <v>0</v>
      </c>
      <c r="H120" s="83">
        <f t="shared" si="1"/>
        <v>14484289.1</v>
      </c>
    </row>
    <row r="121" spans="1:8" x14ac:dyDescent="0.25">
      <c r="A121">
        <v>61260</v>
      </c>
      <c r="B121" t="s">
        <v>122</v>
      </c>
      <c r="C121" t="s">
        <v>102</v>
      </c>
      <c r="D121" s="83">
        <v>1796889.29</v>
      </c>
      <c r="E121" s="4">
        <v>0</v>
      </c>
      <c r="F121" s="4">
        <v>5778</v>
      </c>
      <c r="G121" s="4">
        <v>0</v>
      </c>
      <c r="H121" s="83">
        <f t="shared" si="1"/>
        <v>1802667.29</v>
      </c>
    </row>
    <row r="122" spans="1:8" x14ac:dyDescent="0.25">
      <c r="A122">
        <v>61261</v>
      </c>
      <c r="B122" t="s">
        <v>123</v>
      </c>
      <c r="C122" t="s">
        <v>102</v>
      </c>
      <c r="D122" s="83">
        <v>2479849.44</v>
      </c>
      <c r="E122" s="4">
        <v>56189</v>
      </c>
      <c r="F122" s="4">
        <v>9199</v>
      </c>
      <c r="G122" s="4">
        <v>0</v>
      </c>
      <c r="H122" s="83">
        <f t="shared" si="1"/>
        <v>2545237.44</v>
      </c>
    </row>
    <row r="123" spans="1:8" x14ac:dyDescent="0.25">
      <c r="A123">
        <v>61262</v>
      </c>
      <c r="B123" t="s">
        <v>124</v>
      </c>
      <c r="C123" t="s">
        <v>102</v>
      </c>
      <c r="D123" s="83">
        <v>2447009.0299999998</v>
      </c>
      <c r="E123" s="4">
        <v>83369</v>
      </c>
      <c r="F123" s="4">
        <v>9708</v>
      </c>
      <c r="G123" s="4">
        <v>0</v>
      </c>
      <c r="H123" s="83">
        <f t="shared" si="1"/>
        <v>2540086.0299999998</v>
      </c>
    </row>
    <row r="124" spans="1:8" x14ac:dyDescent="0.25">
      <c r="A124">
        <v>61263</v>
      </c>
      <c r="B124" t="s">
        <v>125</v>
      </c>
      <c r="C124" t="s">
        <v>102</v>
      </c>
      <c r="D124" s="83">
        <v>8335152.7699999996</v>
      </c>
      <c r="E124" s="4">
        <v>0</v>
      </c>
      <c r="F124" s="4">
        <v>24560</v>
      </c>
      <c r="G124" s="4">
        <v>0</v>
      </c>
      <c r="H124" s="83">
        <f t="shared" si="1"/>
        <v>8359712.7699999996</v>
      </c>
    </row>
    <row r="125" spans="1:8" x14ac:dyDescent="0.25">
      <c r="A125">
        <v>61264</v>
      </c>
      <c r="B125" t="s">
        <v>126</v>
      </c>
      <c r="C125" t="s">
        <v>102</v>
      </c>
      <c r="D125" s="83">
        <v>2663197.09</v>
      </c>
      <c r="E125" s="4">
        <v>34577</v>
      </c>
      <c r="F125" s="4">
        <v>8607</v>
      </c>
      <c r="G125" s="4">
        <v>0</v>
      </c>
      <c r="H125" s="83">
        <f t="shared" si="1"/>
        <v>2706381.09</v>
      </c>
    </row>
    <row r="126" spans="1:8" x14ac:dyDescent="0.25">
      <c r="A126">
        <v>61265</v>
      </c>
      <c r="B126" t="s">
        <v>127</v>
      </c>
      <c r="C126" t="s">
        <v>102</v>
      </c>
      <c r="D126" s="83">
        <v>13551169.08</v>
      </c>
      <c r="E126" s="4">
        <v>0</v>
      </c>
      <c r="F126" s="4">
        <v>31661</v>
      </c>
      <c r="G126" s="4">
        <v>0</v>
      </c>
      <c r="H126" s="83">
        <f t="shared" si="1"/>
        <v>13582830.08</v>
      </c>
    </row>
    <row r="127" spans="1:8" x14ac:dyDescent="0.25">
      <c r="A127">
        <v>61266</v>
      </c>
      <c r="B127" t="s">
        <v>128</v>
      </c>
      <c r="C127" t="s">
        <v>102</v>
      </c>
      <c r="D127" s="83">
        <v>1737141.24</v>
      </c>
      <c r="E127" s="4">
        <v>89154</v>
      </c>
      <c r="F127" s="4">
        <v>7115</v>
      </c>
      <c r="G127" s="4">
        <v>0</v>
      </c>
      <c r="H127" s="83">
        <f t="shared" si="1"/>
        <v>1833410.24</v>
      </c>
    </row>
    <row r="128" spans="1:8" x14ac:dyDescent="0.25">
      <c r="A128">
        <v>61267</v>
      </c>
      <c r="B128" t="s">
        <v>129</v>
      </c>
      <c r="C128" t="s">
        <v>102</v>
      </c>
      <c r="D128" s="83">
        <v>4506179.25</v>
      </c>
      <c r="E128" s="4">
        <v>0</v>
      </c>
      <c r="F128" s="4">
        <v>13471</v>
      </c>
      <c r="G128" s="4">
        <v>0</v>
      </c>
      <c r="H128" s="83">
        <f t="shared" si="1"/>
        <v>4519650.25</v>
      </c>
    </row>
    <row r="129" spans="1:8" x14ac:dyDescent="0.25">
      <c r="A129">
        <v>61410</v>
      </c>
      <c r="B129" t="s">
        <v>130</v>
      </c>
      <c r="C129" t="s">
        <v>131</v>
      </c>
      <c r="D129" s="83">
        <v>1020177.73</v>
      </c>
      <c r="E129" s="4">
        <v>25301</v>
      </c>
      <c r="F129" s="4">
        <v>4277</v>
      </c>
      <c r="G129" s="4">
        <v>0</v>
      </c>
      <c r="H129" s="83">
        <f t="shared" si="1"/>
        <v>1049755.73</v>
      </c>
    </row>
    <row r="130" spans="1:8" x14ac:dyDescent="0.25">
      <c r="A130">
        <v>61413</v>
      </c>
      <c r="B130" t="s">
        <v>132</v>
      </c>
      <c r="C130" t="s">
        <v>131</v>
      </c>
      <c r="D130" s="83">
        <v>818502.89</v>
      </c>
      <c r="E130" s="4">
        <v>0</v>
      </c>
      <c r="F130" s="4">
        <v>2920</v>
      </c>
      <c r="G130" s="4">
        <v>0</v>
      </c>
      <c r="H130" s="83">
        <f t="shared" si="1"/>
        <v>821422.89</v>
      </c>
    </row>
    <row r="131" spans="1:8" x14ac:dyDescent="0.25">
      <c r="A131">
        <v>61425</v>
      </c>
      <c r="B131" t="s">
        <v>133</v>
      </c>
      <c r="C131" t="s">
        <v>131</v>
      </c>
      <c r="D131" s="83">
        <v>2371390.25</v>
      </c>
      <c r="E131" s="4">
        <v>116920</v>
      </c>
      <c r="F131" s="4">
        <v>9737</v>
      </c>
      <c r="G131" s="4">
        <v>0</v>
      </c>
      <c r="H131" s="83">
        <f t="shared" si="1"/>
        <v>2498047.25</v>
      </c>
    </row>
    <row r="132" spans="1:8" x14ac:dyDescent="0.25">
      <c r="A132">
        <v>61428</v>
      </c>
      <c r="B132" t="s">
        <v>134</v>
      </c>
      <c r="C132" t="s">
        <v>131</v>
      </c>
      <c r="D132" s="83">
        <v>1031823.04</v>
      </c>
      <c r="E132" s="4">
        <v>80434</v>
      </c>
      <c r="F132" s="4">
        <v>4436</v>
      </c>
      <c r="G132" s="4">
        <v>0</v>
      </c>
      <c r="H132" s="83">
        <f t="shared" si="1"/>
        <v>1116693.04</v>
      </c>
    </row>
    <row r="133" spans="1:8" x14ac:dyDescent="0.25">
      <c r="A133">
        <v>61437</v>
      </c>
      <c r="B133" t="s">
        <v>135</v>
      </c>
      <c r="C133" t="s">
        <v>131</v>
      </c>
      <c r="D133" s="83">
        <v>1564573.06</v>
      </c>
      <c r="E133" s="4">
        <v>110893</v>
      </c>
      <c r="F133" s="4">
        <v>6658</v>
      </c>
      <c r="G133" s="4">
        <v>0</v>
      </c>
      <c r="H133" s="83">
        <f t="shared" ref="H133:H196" si="2">SUM(D133:G133)</f>
        <v>1682124.06</v>
      </c>
    </row>
    <row r="134" spans="1:8" x14ac:dyDescent="0.25">
      <c r="A134">
        <v>61438</v>
      </c>
      <c r="B134" t="s">
        <v>131</v>
      </c>
      <c r="C134" t="s">
        <v>131</v>
      </c>
      <c r="D134" s="83">
        <v>5814933.6299999999</v>
      </c>
      <c r="E134" s="4">
        <v>58297</v>
      </c>
      <c r="F134" s="4">
        <v>16732</v>
      </c>
      <c r="G134" s="4">
        <v>0</v>
      </c>
      <c r="H134" s="83">
        <f t="shared" si="2"/>
        <v>5889962.6299999999</v>
      </c>
    </row>
    <row r="135" spans="1:8" x14ac:dyDescent="0.25">
      <c r="A135">
        <v>61439</v>
      </c>
      <c r="B135" t="s">
        <v>136</v>
      </c>
      <c r="C135" t="s">
        <v>131</v>
      </c>
      <c r="D135" s="83">
        <v>6378180.6399999997</v>
      </c>
      <c r="E135" s="4">
        <v>228002</v>
      </c>
      <c r="F135" s="4">
        <v>23521</v>
      </c>
      <c r="G135" s="4">
        <v>0</v>
      </c>
      <c r="H135" s="83">
        <f t="shared" si="2"/>
        <v>6629703.6399999997</v>
      </c>
    </row>
    <row r="136" spans="1:8" x14ac:dyDescent="0.25">
      <c r="A136">
        <v>61440</v>
      </c>
      <c r="B136" t="s">
        <v>137</v>
      </c>
      <c r="C136" t="s">
        <v>131</v>
      </c>
      <c r="D136" s="83">
        <v>3695807.27</v>
      </c>
      <c r="E136" s="4">
        <v>125962</v>
      </c>
      <c r="F136" s="4">
        <v>14202</v>
      </c>
      <c r="G136" s="4">
        <v>0</v>
      </c>
      <c r="H136" s="83">
        <f t="shared" si="2"/>
        <v>3835971.27</v>
      </c>
    </row>
    <row r="137" spans="1:8" x14ac:dyDescent="0.25">
      <c r="A137">
        <v>61441</v>
      </c>
      <c r="B137" t="s">
        <v>138</v>
      </c>
      <c r="C137" t="s">
        <v>131</v>
      </c>
      <c r="D137" s="83">
        <v>1261822.73</v>
      </c>
      <c r="E137" s="4">
        <v>73156</v>
      </c>
      <c r="F137" s="4">
        <v>5499</v>
      </c>
      <c r="G137" s="4">
        <v>0</v>
      </c>
      <c r="H137" s="83">
        <f t="shared" si="2"/>
        <v>1340477.73</v>
      </c>
    </row>
    <row r="138" spans="1:8" x14ac:dyDescent="0.25">
      <c r="A138">
        <v>61442</v>
      </c>
      <c r="B138" t="s">
        <v>139</v>
      </c>
      <c r="C138" t="s">
        <v>131</v>
      </c>
      <c r="D138" s="83">
        <v>2678144.54</v>
      </c>
      <c r="E138" s="4">
        <v>81955</v>
      </c>
      <c r="F138" s="4">
        <v>8251</v>
      </c>
      <c r="G138" s="4">
        <v>0</v>
      </c>
      <c r="H138" s="83">
        <f t="shared" si="2"/>
        <v>2768350.54</v>
      </c>
    </row>
    <row r="139" spans="1:8" x14ac:dyDescent="0.25">
      <c r="A139">
        <v>61443</v>
      </c>
      <c r="B139" t="s">
        <v>140</v>
      </c>
      <c r="C139" t="s">
        <v>131</v>
      </c>
      <c r="D139" s="83">
        <v>2373176.08</v>
      </c>
      <c r="E139" s="4">
        <v>121113</v>
      </c>
      <c r="F139" s="4">
        <v>8549</v>
      </c>
      <c r="G139" s="4">
        <v>0</v>
      </c>
      <c r="H139" s="83">
        <f t="shared" si="2"/>
        <v>2502838.08</v>
      </c>
    </row>
    <row r="140" spans="1:8" x14ac:dyDescent="0.25">
      <c r="A140">
        <v>61444</v>
      </c>
      <c r="B140" t="s">
        <v>141</v>
      </c>
      <c r="C140" t="s">
        <v>131</v>
      </c>
      <c r="D140" s="83">
        <v>3138445.99</v>
      </c>
      <c r="E140" s="4">
        <v>0</v>
      </c>
      <c r="F140" s="4">
        <v>10334</v>
      </c>
      <c r="G140" s="4">
        <v>0</v>
      </c>
      <c r="H140" s="83">
        <f t="shared" si="2"/>
        <v>3148779.99</v>
      </c>
    </row>
    <row r="141" spans="1:8" x14ac:dyDescent="0.25">
      <c r="A141">
        <v>61445</v>
      </c>
      <c r="B141" t="s">
        <v>142</v>
      </c>
      <c r="C141" t="s">
        <v>131</v>
      </c>
      <c r="D141" s="83">
        <v>2769383.05</v>
      </c>
      <c r="E141" s="4">
        <v>16897</v>
      </c>
      <c r="F141" s="4">
        <v>8078</v>
      </c>
      <c r="G141" s="4">
        <v>0</v>
      </c>
      <c r="H141" s="83">
        <f t="shared" si="2"/>
        <v>2794358.05</v>
      </c>
    </row>
    <row r="142" spans="1:8" x14ac:dyDescent="0.25">
      <c r="A142">
        <v>61446</v>
      </c>
      <c r="B142" t="s">
        <v>143</v>
      </c>
      <c r="C142" t="s">
        <v>131</v>
      </c>
      <c r="D142" s="83">
        <v>3090644.83</v>
      </c>
      <c r="E142" s="4">
        <v>0</v>
      </c>
      <c r="F142" s="4">
        <v>9001</v>
      </c>
      <c r="G142" s="4">
        <v>0</v>
      </c>
      <c r="H142" s="83">
        <f t="shared" si="2"/>
        <v>3099645.83</v>
      </c>
    </row>
    <row r="143" spans="1:8" x14ac:dyDescent="0.25">
      <c r="A143">
        <v>61611</v>
      </c>
      <c r="B143" t="s">
        <v>144</v>
      </c>
      <c r="C143" t="s">
        <v>145</v>
      </c>
      <c r="D143" s="83">
        <v>3030636.45</v>
      </c>
      <c r="E143" s="4">
        <v>52625</v>
      </c>
      <c r="F143" s="4">
        <v>11845</v>
      </c>
      <c r="G143" s="4">
        <v>0</v>
      </c>
      <c r="H143" s="83">
        <f t="shared" si="2"/>
        <v>3095106.45</v>
      </c>
    </row>
    <row r="144" spans="1:8" x14ac:dyDescent="0.25">
      <c r="A144">
        <v>61612</v>
      </c>
      <c r="B144" t="s">
        <v>146</v>
      </c>
      <c r="C144" t="s">
        <v>145</v>
      </c>
      <c r="D144" s="83">
        <v>3906655.23</v>
      </c>
      <c r="E144" s="4">
        <v>144660</v>
      </c>
      <c r="F144" s="4">
        <v>15486</v>
      </c>
      <c r="G144" s="4">
        <v>0</v>
      </c>
      <c r="H144" s="83">
        <f t="shared" si="2"/>
        <v>4066801.23</v>
      </c>
    </row>
    <row r="145" spans="1:8" x14ac:dyDescent="0.25">
      <c r="A145">
        <v>61615</v>
      </c>
      <c r="B145" t="s">
        <v>147</v>
      </c>
      <c r="C145" t="s">
        <v>145</v>
      </c>
      <c r="D145" s="83">
        <v>2544051.75</v>
      </c>
      <c r="E145" s="4">
        <v>103054</v>
      </c>
      <c r="F145" s="4">
        <v>10589</v>
      </c>
      <c r="G145" s="4">
        <v>0</v>
      </c>
      <c r="H145" s="83">
        <f t="shared" si="2"/>
        <v>2657694.75</v>
      </c>
    </row>
    <row r="146" spans="1:8" x14ac:dyDescent="0.25">
      <c r="A146">
        <v>61618</v>
      </c>
      <c r="B146" t="s">
        <v>148</v>
      </c>
      <c r="C146" t="s">
        <v>145</v>
      </c>
      <c r="D146" s="83">
        <v>2407268.37</v>
      </c>
      <c r="E146" s="4">
        <v>0</v>
      </c>
      <c r="F146" s="4">
        <v>7986</v>
      </c>
      <c r="G146" s="4">
        <v>0</v>
      </c>
      <c r="H146" s="83">
        <f t="shared" si="2"/>
        <v>2415254.37</v>
      </c>
    </row>
    <row r="147" spans="1:8" x14ac:dyDescent="0.25">
      <c r="A147">
        <v>61621</v>
      </c>
      <c r="B147" t="s">
        <v>149</v>
      </c>
      <c r="C147" t="s">
        <v>145</v>
      </c>
      <c r="D147" s="83">
        <v>875317.33</v>
      </c>
      <c r="E147" s="4">
        <v>20521</v>
      </c>
      <c r="F147" s="4">
        <v>3897</v>
      </c>
      <c r="G147" s="4">
        <v>0</v>
      </c>
      <c r="H147" s="83">
        <f t="shared" si="2"/>
        <v>899735.33</v>
      </c>
    </row>
    <row r="148" spans="1:8" x14ac:dyDescent="0.25">
      <c r="A148">
        <v>61624</v>
      </c>
      <c r="B148" t="s">
        <v>150</v>
      </c>
      <c r="C148" t="s">
        <v>145</v>
      </c>
      <c r="D148" s="83">
        <v>3636498.08</v>
      </c>
      <c r="E148" s="4">
        <v>94545</v>
      </c>
      <c r="F148" s="4">
        <v>15169</v>
      </c>
      <c r="G148" s="4">
        <v>0</v>
      </c>
      <c r="H148" s="83">
        <f t="shared" si="2"/>
        <v>3746212.08</v>
      </c>
    </row>
    <row r="149" spans="1:8" x14ac:dyDescent="0.25">
      <c r="A149">
        <v>61625</v>
      </c>
      <c r="B149" t="s">
        <v>145</v>
      </c>
      <c r="C149" t="s">
        <v>145</v>
      </c>
      <c r="D149" s="83">
        <v>14385717.58</v>
      </c>
      <c r="E149" s="4">
        <v>0</v>
      </c>
      <c r="F149" s="4">
        <v>45966</v>
      </c>
      <c r="G149" s="4">
        <v>0</v>
      </c>
      <c r="H149" s="83">
        <f t="shared" si="2"/>
        <v>14431683.58</v>
      </c>
    </row>
    <row r="150" spans="1:8" x14ac:dyDescent="0.25">
      <c r="A150">
        <v>61626</v>
      </c>
      <c r="B150" t="s">
        <v>151</v>
      </c>
      <c r="C150" t="s">
        <v>145</v>
      </c>
      <c r="D150" s="83">
        <v>7324984.0599999996</v>
      </c>
      <c r="E150" s="4">
        <v>104111</v>
      </c>
      <c r="F150" s="4">
        <v>27403</v>
      </c>
      <c r="G150" s="4">
        <v>0</v>
      </c>
      <c r="H150" s="83">
        <f t="shared" si="2"/>
        <v>7456498.0599999996</v>
      </c>
    </row>
    <row r="151" spans="1:8" x14ac:dyDescent="0.25">
      <c r="A151">
        <v>61627</v>
      </c>
      <c r="B151" t="s">
        <v>152</v>
      </c>
      <c r="C151" t="s">
        <v>145</v>
      </c>
      <c r="D151" s="83">
        <v>1957158.81</v>
      </c>
      <c r="E151" s="4">
        <v>115270</v>
      </c>
      <c r="F151" s="4">
        <v>8174</v>
      </c>
      <c r="G151" s="4">
        <v>0</v>
      </c>
      <c r="H151" s="83">
        <f t="shared" si="2"/>
        <v>2080602.81</v>
      </c>
    </row>
    <row r="152" spans="1:8" x14ac:dyDescent="0.25">
      <c r="A152">
        <v>61628</v>
      </c>
      <c r="B152" t="s">
        <v>153</v>
      </c>
      <c r="C152" t="s">
        <v>145</v>
      </c>
      <c r="D152" s="83">
        <v>1611058.09</v>
      </c>
      <c r="E152" s="4">
        <v>128733</v>
      </c>
      <c r="F152" s="4">
        <v>7202</v>
      </c>
      <c r="G152" s="4">
        <v>0</v>
      </c>
      <c r="H152" s="83">
        <f t="shared" si="2"/>
        <v>1746993.09</v>
      </c>
    </row>
    <row r="153" spans="1:8" x14ac:dyDescent="0.25">
      <c r="A153">
        <v>61629</v>
      </c>
      <c r="B153" t="s">
        <v>154</v>
      </c>
      <c r="C153" t="s">
        <v>145</v>
      </c>
      <c r="D153" s="83">
        <v>1195377.1499999999</v>
      </c>
      <c r="E153" s="4">
        <v>60761</v>
      </c>
      <c r="F153" s="4">
        <v>4888</v>
      </c>
      <c r="G153" s="4">
        <v>0</v>
      </c>
      <c r="H153" s="83">
        <f t="shared" si="2"/>
        <v>1261026.1499999999</v>
      </c>
    </row>
    <row r="154" spans="1:8" x14ac:dyDescent="0.25">
      <c r="A154">
        <v>61630</v>
      </c>
      <c r="B154" t="s">
        <v>155</v>
      </c>
      <c r="C154" t="s">
        <v>145</v>
      </c>
      <c r="D154" s="83">
        <v>1789252.5</v>
      </c>
      <c r="E154" s="4">
        <v>106038</v>
      </c>
      <c r="F154" s="4">
        <v>7726</v>
      </c>
      <c r="G154" s="4">
        <v>0</v>
      </c>
      <c r="H154" s="83">
        <f t="shared" si="2"/>
        <v>1903016.5</v>
      </c>
    </row>
    <row r="155" spans="1:8" x14ac:dyDescent="0.25">
      <c r="A155">
        <v>61631</v>
      </c>
      <c r="B155" t="s">
        <v>156</v>
      </c>
      <c r="C155" t="s">
        <v>145</v>
      </c>
      <c r="D155" s="83">
        <v>15235603.9</v>
      </c>
      <c r="E155" s="4">
        <v>212131</v>
      </c>
      <c r="F155" s="4">
        <v>47945</v>
      </c>
      <c r="G155" s="4">
        <v>0</v>
      </c>
      <c r="H155" s="83">
        <f t="shared" si="2"/>
        <v>15495679.9</v>
      </c>
    </row>
    <row r="156" spans="1:8" x14ac:dyDescent="0.25">
      <c r="A156">
        <v>61632</v>
      </c>
      <c r="B156" t="s">
        <v>157</v>
      </c>
      <c r="C156" t="s">
        <v>145</v>
      </c>
      <c r="D156" s="83">
        <v>3150021.16</v>
      </c>
      <c r="E156" s="4">
        <v>232042</v>
      </c>
      <c r="F156" s="4">
        <v>13235</v>
      </c>
      <c r="G156" s="4">
        <v>0</v>
      </c>
      <c r="H156" s="83">
        <f t="shared" si="2"/>
        <v>3395298.16</v>
      </c>
    </row>
    <row r="157" spans="1:8" x14ac:dyDescent="0.25">
      <c r="A157">
        <v>61633</v>
      </c>
      <c r="B157" t="s">
        <v>158</v>
      </c>
      <c r="C157" t="s">
        <v>145</v>
      </c>
      <c r="D157" s="83">
        <v>5493024.2000000002</v>
      </c>
      <c r="E157" s="4">
        <v>67849</v>
      </c>
      <c r="F157" s="4">
        <v>19922</v>
      </c>
      <c r="G157" s="4">
        <v>0</v>
      </c>
      <c r="H157" s="83">
        <f t="shared" si="2"/>
        <v>5580795.2000000002</v>
      </c>
    </row>
    <row r="158" spans="1:8" x14ac:dyDescent="0.25">
      <c r="A158">
        <v>61701</v>
      </c>
      <c r="B158" t="s">
        <v>159</v>
      </c>
      <c r="C158" t="s">
        <v>160</v>
      </c>
      <c r="D158" s="83">
        <v>4875505.5999999996</v>
      </c>
      <c r="E158" s="4">
        <v>0</v>
      </c>
      <c r="F158" s="4">
        <v>10849</v>
      </c>
      <c r="G158" s="4">
        <v>0</v>
      </c>
      <c r="H158" s="83">
        <f t="shared" si="2"/>
        <v>4886354.5999999996</v>
      </c>
    </row>
    <row r="159" spans="1:8" x14ac:dyDescent="0.25">
      <c r="A159">
        <v>61708</v>
      </c>
      <c r="B159" t="s">
        <v>161</v>
      </c>
      <c r="C159" t="s">
        <v>160</v>
      </c>
      <c r="D159" s="83">
        <v>1855780.52</v>
      </c>
      <c r="E159" s="4">
        <v>41501</v>
      </c>
      <c r="F159" s="4">
        <v>7356</v>
      </c>
      <c r="G159" s="4">
        <v>0</v>
      </c>
      <c r="H159" s="83">
        <f t="shared" si="2"/>
        <v>1904637.52</v>
      </c>
    </row>
    <row r="160" spans="1:8" x14ac:dyDescent="0.25">
      <c r="A160">
        <v>61710</v>
      </c>
      <c r="B160" t="s">
        <v>162</v>
      </c>
      <c r="C160" t="s">
        <v>160</v>
      </c>
      <c r="D160" s="83">
        <v>1410092.95</v>
      </c>
      <c r="E160" s="4">
        <v>45724</v>
      </c>
      <c r="F160" s="4">
        <v>5764</v>
      </c>
      <c r="G160" s="4">
        <v>0</v>
      </c>
      <c r="H160" s="83">
        <f t="shared" si="2"/>
        <v>1461580.95</v>
      </c>
    </row>
    <row r="161" spans="1:8" x14ac:dyDescent="0.25">
      <c r="A161">
        <v>61711</v>
      </c>
      <c r="B161" t="s">
        <v>163</v>
      </c>
      <c r="C161" t="s">
        <v>160</v>
      </c>
      <c r="D161" s="83">
        <v>1106911.22</v>
      </c>
      <c r="E161" s="4">
        <v>53867</v>
      </c>
      <c r="F161" s="4">
        <v>4267</v>
      </c>
      <c r="G161" s="4">
        <v>0</v>
      </c>
      <c r="H161" s="83">
        <f t="shared" si="2"/>
        <v>1165045.22</v>
      </c>
    </row>
    <row r="162" spans="1:8" x14ac:dyDescent="0.25">
      <c r="A162">
        <v>61716</v>
      </c>
      <c r="B162" t="s">
        <v>164</v>
      </c>
      <c r="C162" t="s">
        <v>160</v>
      </c>
      <c r="D162" s="83">
        <v>3589160.64</v>
      </c>
      <c r="E162" s="4">
        <v>83105</v>
      </c>
      <c r="F162" s="4">
        <v>14250</v>
      </c>
      <c r="G162" s="4">
        <v>0</v>
      </c>
      <c r="H162" s="83">
        <f t="shared" si="2"/>
        <v>3686515.64</v>
      </c>
    </row>
    <row r="163" spans="1:8" x14ac:dyDescent="0.25">
      <c r="A163">
        <v>61719</v>
      </c>
      <c r="B163" t="s">
        <v>165</v>
      </c>
      <c r="C163" t="s">
        <v>160</v>
      </c>
      <c r="D163" s="83">
        <v>3690685.1</v>
      </c>
      <c r="E163" s="4">
        <v>0</v>
      </c>
      <c r="F163" s="4">
        <v>11056</v>
      </c>
      <c r="G163" s="4">
        <v>0</v>
      </c>
      <c r="H163" s="83">
        <f t="shared" si="2"/>
        <v>3701741.1</v>
      </c>
    </row>
    <row r="164" spans="1:8" x14ac:dyDescent="0.25">
      <c r="A164">
        <v>61727</v>
      </c>
      <c r="B164" t="s">
        <v>166</v>
      </c>
      <c r="C164" t="s">
        <v>160</v>
      </c>
      <c r="D164" s="83">
        <v>3626934.45</v>
      </c>
      <c r="E164" s="4">
        <v>0</v>
      </c>
      <c r="F164" s="4">
        <v>12056</v>
      </c>
      <c r="G164" s="4">
        <v>0</v>
      </c>
      <c r="H164" s="83">
        <f t="shared" si="2"/>
        <v>3638990.45</v>
      </c>
    </row>
    <row r="165" spans="1:8" x14ac:dyDescent="0.25">
      <c r="A165">
        <v>61728</v>
      </c>
      <c r="B165" t="s">
        <v>167</v>
      </c>
      <c r="C165" t="s">
        <v>160</v>
      </c>
      <c r="D165" s="83">
        <v>775345.22</v>
      </c>
      <c r="E165" s="4">
        <v>46336</v>
      </c>
      <c r="F165" s="4">
        <v>3257</v>
      </c>
      <c r="G165" s="4">
        <v>0</v>
      </c>
      <c r="H165" s="83">
        <f t="shared" si="2"/>
        <v>824938.22</v>
      </c>
    </row>
    <row r="166" spans="1:8" x14ac:dyDescent="0.25">
      <c r="A166">
        <v>61729</v>
      </c>
      <c r="B166" t="s">
        <v>168</v>
      </c>
      <c r="C166" t="s">
        <v>160</v>
      </c>
      <c r="D166" s="83">
        <v>2313893.5099999998</v>
      </c>
      <c r="E166" s="4">
        <v>70163</v>
      </c>
      <c r="F166" s="4">
        <v>10190</v>
      </c>
      <c r="G166" s="4">
        <v>0</v>
      </c>
      <c r="H166" s="83">
        <f t="shared" si="2"/>
        <v>2394246.5099999998</v>
      </c>
    </row>
    <row r="167" spans="1:8" x14ac:dyDescent="0.25">
      <c r="A167">
        <v>61730</v>
      </c>
      <c r="B167" t="s">
        <v>169</v>
      </c>
      <c r="C167" t="s">
        <v>160</v>
      </c>
      <c r="D167" s="83">
        <v>2418669.4</v>
      </c>
      <c r="E167" s="4">
        <v>42921</v>
      </c>
      <c r="F167" s="4">
        <v>10618</v>
      </c>
      <c r="G167" s="4">
        <v>0</v>
      </c>
      <c r="H167" s="83">
        <f t="shared" si="2"/>
        <v>2472208.4</v>
      </c>
    </row>
    <row r="168" spans="1:8" x14ac:dyDescent="0.25">
      <c r="A168">
        <v>61731</v>
      </c>
      <c r="B168" t="s">
        <v>170</v>
      </c>
      <c r="C168" t="s">
        <v>160</v>
      </c>
      <c r="D168" s="83">
        <v>1949843.31</v>
      </c>
      <c r="E168" s="4">
        <v>0</v>
      </c>
      <c r="F168" s="4">
        <v>6471</v>
      </c>
      <c r="G168" s="4">
        <v>0</v>
      </c>
      <c r="H168" s="83">
        <f t="shared" si="2"/>
        <v>1956314.31</v>
      </c>
    </row>
    <row r="169" spans="1:8" x14ac:dyDescent="0.25">
      <c r="A169">
        <v>61740</v>
      </c>
      <c r="B169" t="s">
        <v>171</v>
      </c>
      <c r="C169" t="s">
        <v>160</v>
      </c>
      <c r="D169" s="83">
        <v>2367435.06</v>
      </c>
      <c r="E169" s="4">
        <v>110241</v>
      </c>
      <c r="F169" s="4">
        <v>9853</v>
      </c>
      <c r="G169" s="4">
        <v>0</v>
      </c>
      <c r="H169" s="83">
        <f t="shared" si="2"/>
        <v>2487529.06</v>
      </c>
    </row>
    <row r="170" spans="1:8" x14ac:dyDescent="0.25">
      <c r="A170">
        <v>61741</v>
      </c>
      <c r="B170" t="s">
        <v>172</v>
      </c>
      <c r="C170" t="s">
        <v>160</v>
      </c>
      <c r="D170" s="83">
        <v>1530324.42</v>
      </c>
      <c r="E170" s="4">
        <v>61851</v>
      </c>
      <c r="F170" s="4">
        <v>5249</v>
      </c>
      <c r="G170" s="4">
        <v>0</v>
      </c>
      <c r="H170" s="83">
        <f t="shared" si="2"/>
        <v>1597424.42</v>
      </c>
    </row>
    <row r="171" spans="1:8" x14ac:dyDescent="0.25">
      <c r="A171">
        <v>61743</v>
      </c>
      <c r="B171" t="s">
        <v>173</v>
      </c>
      <c r="C171" t="s">
        <v>160</v>
      </c>
      <c r="D171" s="83">
        <v>850019.99</v>
      </c>
      <c r="E171" s="4">
        <v>57599</v>
      </c>
      <c r="F171" s="4">
        <v>3406</v>
      </c>
      <c r="G171" s="4">
        <v>0</v>
      </c>
      <c r="H171" s="83">
        <f t="shared" si="2"/>
        <v>911024.99</v>
      </c>
    </row>
    <row r="172" spans="1:8" x14ac:dyDescent="0.25">
      <c r="A172">
        <v>61744</v>
      </c>
      <c r="B172" t="s">
        <v>174</v>
      </c>
      <c r="C172" t="s">
        <v>160</v>
      </c>
      <c r="D172" s="83">
        <v>715756.9</v>
      </c>
      <c r="E172" s="4">
        <v>45502</v>
      </c>
      <c r="F172" s="4">
        <v>3007</v>
      </c>
      <c r="G172" s="4">
        <v>0</v>
      </c>
      <c r="H172" s="83">
        <f t="shared" si="2"/>
        <v>764265.9</v>
      </c>
    </row>
    <row r="173" spans="1:8" x14ac:dyDescent="0.25">
      <c r="A173">
        <v>61745</v>
      </c>
      <c r="B173" t="s">
        <v>175</v>
      </c>
      <c r="C173" t="s">
        <v>160</v>
      </c>
      <c r="D173" s="83">
        <v>1274777.93</v>
      </c>
      <c r="E173" s="4">
        <v>48892</v>
      </c>
      <c r="F173" s="4">
        <v>5138</v>
      </c>
      <c r="G173" s="4">
        <v>0</v>
      </c>
      <c r="H173" s="83">
        <f t="shared" si="2"/>
        <v>1328807.93</v>
      </c>
    </row>
    <row r="174" spans="1:8" x14ac:dyDescent="0.25">
      <c r="A174">
        <v>61746</v>
      </c>
      <c r="B174" t="s">
        <v>176</v>
      </c>
      <c r="C174" t="s">
        <v>160</v>
      </c>
      <c r="D174" s="83">
        <v>5522512.8700000001</v>
      </c>
      <c r="E174" s="4">
        <v>0</v>
      </c>
      <c r="F174" s="4">
        <v>19893</v>
      </c>
      <c r="G174" s="4">
        <v>0</v>
      </c>
      <c r="H174" s="83">
        <f t="shared" si="2"/>
        <v>5542405.8700000001</v>
      </c>
    </row>
    <row r="175" spans="1:8" x14ac:dyDescent="0.25">
      <c r="A175">
        <v>61748</v>
      </c>
      <c r="B175" t="s">
        <v>177</v>
      </c>
      <c r="C175" t="s">
        <v>160</v>
      </c>
      <c r="D175" s="83">
        <v>6596100.71</v>
      </c>
      <c r="E175" s="4">
        <v>0</v>
      </c>
      <c r="F175" s="4">
        <v>21062</v>
      </c>
      <c r="G175" s="4">
        <v>0</v>
      </c>
      <c r="H175" s="83">
        <f t="shared" si="2"/>
        <v>6617162.71</v>
      </c>
    </row>
    <row r="176" spans="1:8" x14ac:dyDescent="0.25">
      <c r="A176">
        <v>61750</v>
      </c>
      <c r="B176" t="s">
        <v>178</v>
      </c>
      <c r="C176" t="s">
        <v>160</v>
      </c>
      <c r="D176" s="83">
        <v>2121997.44</v>
      </c>
      <c r="E176" s="4">
        <v>120550</v>
      </c>
      <c r="F176" s="4">
        <v>9189</v>
      </c>
      <c r="G176" s="4">
        <v>0</v>
      </c>
      <c r="H176" s="83">
        <f t="shared" si="2"/>
        <v>2251736.44</v>
      </c>
    </row>
    <row r="177" spans="1:8" x14ac:dyDescent="0.25">
      <c r="A177">
        <v>61751</v>
      </c>
      <c r="B177" t="s">
        <v>179</v>
      </c>
      <c r="C177" t="s">
        <v>160</v>
      </c>
      <c r="D177" s="83">
        <v>2860677.09</v>
      </c>
      <c r="E177" s="4">
        <v>63894</v>
      </c>
      <c r="F177" s="4">
        <v>11859</v>
      </c>
      <c r="G177" s="4">
        <v>0</v>
      </c>
      <c r="H177" s="83">
        <f t="shared" si="2"/>
        <v>2936430.09</v>
      </c>
    </row>
    <row r="178" spans="1:8" x14ac:dyDescent="0.25">
      <c r="A178">
        <v>61756</v>
      </c>
      <c r="B178" t="s">
        <v>180</v>
      </c>
      <c r="C178" t="s">
        <v>160</v>
      </c>
      <c r="D178" s="83">
        <v>5751075.2800000003</v>
      </c>
      <c r="E178" s="4">
        <v>145534</v>
      </c>
      <c r="F178" s="4">
        <v>19075</v>
      </c>
      <c r="G178" s="4">
        <v>0</v>
      </c>
      <c r="H178" s="83">
        <f t="shared" si="2"/>
        <v>5915684.2800000003</v>
      </c>
    </row>
    <row r="179" spans="1:8" x14ac:dyDescent="0.25">
      <c r="A179">
        <v>61757</v>
      </c>
      <c r="B179" t="s">
        <v>181</v>
      </c>
      <c r="C179" t="s">
        <v>160</v>
      </c>
      <c r="D179" s="83">
        <v>6389612.7800000003</v>
      </c>
      <c r="E179" s="4">
        <v>194057</v>
      </c>
      <c r="F179" s="4">
        <v>23781</v>
      </c>
      <c r="G179" s="4">
        <v>0</v>
      </c>
      <c r="H179" s="83">
        <f t="shared" si="2"/>
        <v>6607450.7800000003</v>
      </c>
    </row>
    <row r="180" spans="1:8" x14ac:dyDescent="0.25">
      <c r="A180">
        <v>61758</v>
      </c>
      <c r="B180" t="s">
        <v>182</v>
      </c>
      <c r="C180" t="s">
        <v>160</v>
      </c>
      <c r="D180" s="83">
        <v>2758219.84</v>
      </c>
      <c r="E180" s="4">
        <v>0</v>
      </c>
      <c r="F180" s="4">
        <v>8645</v>
      </c>
      <c r="G180" s="4">
        <v>0</v>
      </c>
      <c r="H180" s="83">
        <f t="shared" si="2"/>
        <v>2766864.84</v>
      </c>
    </row>
    <row r="181" spans="1:8" x14ac:dyDescent="0.25">
      <c r="A181">
        <v>61759</v>
      </c>
      <c r="B181" t="s">
        <v>183</v>
      </c>
      <c r="C181" t="s">
        <v>160</v>
      </c>
      <c r="D181" s="83">
        <v>2375614.88</v>
      </c>
      <c r="E181" s="4">
        <v>22025</v>
      </c>
      <c r="F181" s="4">
        <v>8174</v>
      </c>
      <c r="G181" s="4">
        <v>0</v>
      </c>
      <c r="H181" s="83">
        <f t="shared" si="2"/>
        <v>2405813.88</v>
      </c>
    </row>
    <row r="182" spans="1:8" x14ac:dyDescent="0.25">
      <c r="A182">
        <v>61760</v>
      </c>
      <c r="B182" t="s">
        <v>184</v>
      </c>
      <c r="C182" t="s">
        <v>160</v>
      </c>
      <c r="D182" s="83">
        <v>19517797.100000001</v>
      </c>
      <c r="E182" s="4">
        <v>0</v>
      </c>
      <c r="F182" s="4">
        <v>54871</v>
      </c>
      <c r="G182" s="4">
        <v>8140</v>
      </c>
      <c r="H182" s="83">
        <f t="shared" si="2"/>
        <v>19580808.100000001</v>
      </c>
    </row>
    <row r="183" spans="1:8" x14ac:dyDescent="0.25">
      <c r="A183">
        <v>61761</v>
      </c>
      <c r="B183" t="s">
        <v>185</v>
      </c>
      <c r="C183" t="s">
        <v>160</v>
      </c>
      <c r="D183" s="83">
        <v>1745544.44</v>
      </c>
      <c r="E183" s="4">
        <v>43081</v>
      </c>
      <c r="F183" s="4">
        <v>7799</v>
      </c>
      <c r="G183" s="4">
        <v>0</v>
      </c>
      <c r="H183" s="83">
        <f t="shared" si="2"/>
        <v>1796424.44</v>
      </c>
    </row>
    <row r="184" spans="1:8" x14ac:dyDescent="0.25">
      <c r="A184">
        <v>61762</v>
      </c>
      <c r="B184" t="s">
        <v>186</v>
      </c>
      <c r="C184" t="s">
        <v>160</v>
      </c>
      <c r="D184" s="83">
        <v>2610376.34</v>
      </c>
      <c r="E184" s="4">
        <v>24818</v>
      </c>
      <c r="F184" s="4">
        <v>10502</v>
      </c>
      <c r="G184" s="4">
        <v>0</v>
      </c>
      <c r="H184" s="83">
        <f t="shared" si="2"/>
        <v>2645696.34</v>
      </c>
    </row>
    <row r="185" spans="1:8" x14ac:dyDescent="0.25">
      <c r="A185">
        <v>61763</v>
      </c>
      <c r="B185" t="s">
        <v>187</v>
      </c>
      <c r="C185" t="s">
        <v>160</v>
      </c>
      <c r="D185" s="83">
        <v>5696624.8399999999</v>
      </c>
      <c r="E185" s="4">
        <v>122200</v>
      </c>
      <c r="F185" s="4">
        <v>21260</v>
      </c>
      <c r="G185" s="4">
        <v>0</v>
      </c>
      <c r="H185" s="83">
        <f t="shared" si="2"/>
        <v>5840084.8399999999</v>
      </c>
    </row>
    <row r="186" spans="1:8" x14ac:dyDescent="0.25">
      <c r="A186">
        <v>61764</v>
      </c>
      <c r="B186" t="s">
        <v>188</v>
      </c>
      <c r="C186" t="s">
        <v>160</v>
      </c>
      <c r="D186" s="83">
        <v>5506725.5499999998</v>
      </c>
      <c r="E186" s="4">
        <v>0</v>
      </c>
      <c r="F186" s="4">
        <v>17714</v>
      </c>
      <c r="G186" s="4">
        <v>0</v>
      </c>
      <c r="H186" s="83">
        <f t="shared" si="2"/>
        <v>5524439.5499999998</v>
      </c>
    </row>
    <row r="187" spans="1:8" x14ac:dyDescent="0.25">
      <c r="A187">
        <v>61765</v>
      </c>
      <c r="B187" t="s">
        <v>189</v>
      </c>
      <c r="C187" t="s">
        <v>160</v>
      </c>
      <c r="D187" s="83">
        <v>8758519.2799999993</v>
      </c>
      <c r="E187" s="4">
        <v>0</v>
      </c>
      <c r="F187" s="4">
        <v>26018</v>
      </c>
      <c r="G187" s="4">
        <v>0</v>
      </c>
      <c r="H187" s="83">
        <f t="shared" si="2"/>
        <v>8784537.2799999993</v>
      </c>
    </row>
    <row r="188" spans="1:8" x14ac:dyDescent="0.25">
      <c r="A188">
        <v>61766</v>
      </c>
      <c r="B188" t="s">
        <v>160</v>
      </c>
      <c r="C188" t="s">
        <v>160</v>
      </c>
      <c r="D188" s="83">
        <v>26535695.670000002</v>
      </c>
      <c r="E188" s="4">
        <v>0</v>
      </c>
      <c r="F188" s="4">
        <v>58522</v>
      </c>
      <c r="G188" s="4">
        <v>0</v>
      </c>
      <c r="H188" s="83">
        <f t="shared" si="2"/>
        <v>26594217.670000002</v>
      </c>
    </row>
    <row r="189" spans="1:8" x14ac:dyDescent="0.25">
      <c r="A189">
        <v>62007</v>
      </c>
      <c r="B189" t="s">
        <v>190</v>
      </c>
      <c r="C189" t="s">
        <v>191</v>
      </c>
      <c r="D189" s="83">
        <v>11139250.43</v>
      </c>
      <c r="E189" s="4">
        <v>45506</v>
      </c>
      <c r="F189" s="4">
        <v>36655</v>
      </c>
      <c r="G189" s="4">
        <v>0</v>
      </c>
      <c r="H189" s="83">
        <f t="shared" si="2"/>
        <v>11221411.43</v>
      </c>
    </row>
    <row r="190" spans="1:8" x14ac:dyDescent="0.25">
      <c r="A190">
        <v>62008</v>
      </c>
      <c r="B190" t="s">
        <v>192</v>
      </c>
      <c r="C190" t="s">
        <v>191</v>
      </c>
      <c r="D190" s="83">
        <v>1584573.67</v>
      </c>
      <c r="E190" s="4">
        <v>88945</v>
      </c>
      <c r="F190" s="4">
        <v>6418</v>
      </c>
      <c r="G190" s="4">
        <v>0</v>
      </c>
      <c r="H190" s="83">
        <f t="shared" si="2"/>
        <v>1679936.67</v>
      </c>
    </row>
    <row r="191" spans="1:8" x14ac:dyDescent="0.25">
      <c r="A191">
        <v>62010</v>
      </c>
      <c r="B191" t="s">
        <v>193</v>
      </c>
      <c r="C191" t="s">
        <v>191</v>
      </c>
      <c r="D191" s="83">
        <v>591994.30000000005</v>
      </c>
      <c r="E191" s="4">
        <v>46541</v>
      </c>
      <c r="F191" s="4">
        <v>1871</v>
      </c>
      <c r="G191" s="4">
        <v>0</v>
      </c>
      <c r="H191" s="83">
        <f t="shared" si="2"/>
        <v>640406.30000000005</v>
      </c>
    </row>
    <row r="192" spans="1:8" x14ac:dyDescent="0.25">
      <c r="A192">
        <v>62014</v>
      </c>
      <c r="B192" t="s">
        <v>194</v>
      </c>
      <c r="C192" t="s">
        <v>191</v>
      </c>
      <c r="D192" s="83">
        <v>2672299.96</v>
      </c>
      <c r="E192" s="4">
        <v>0</v>
      </c>
      <c r="F192" s="4">
        <v>9141</v>
      </c>
      <c r="G192" s="4">
        <v>0</v>
      </c>
      <c r="H192" s="83">
        <f t="shared" si="2"/>
        <v>2681440.96</v>
      </c>
    </row>
    <row r="193" spans="1:8" x14ac:dyDescent="0.25">
      <c r="A193">
        <v>62021</v>
      </c>
      <c r="B193" t="s">
        <v>195</v>
      </c>
      <c r="C193" t="s">
        <v>191</v>
      </c>
      <c r="D193" s="83">
        <v>484079.99</v>
      </c>
      <c r="E193" s="4">
        <v>47045</v>
      </c>
      <c r="F193" s="4">
        <v>2064</v>
      </c>
      <c r="G193" s="4">
        <v>0</v>
      </c>
      <c r="H193" s="83">
        <f t="shared" si="2"/>
        <v>533188.99</v>
      </c>
    </row>
    <row r="194" spans="1:8" x14ac:dyDescent="0.25">
      <c r="A194">
        <v>62026</v>
      </c>
      <c r="B194" t="s">
        <v>196</v>
      </c>
      <c r="C194" t="s">
        <v>191</v>
      </c>
      <c r="D194" s="83">
        <v>1096748.54</v>
      </c>
      <c r="E194" s="4">
        <v>7501</v>
      </c>
      <c r="F194" s="4">
        <v>4166</v>
      </c>
      <c r="G194" s="4">
        <v>0</v>
      </c>
      <c r="H194" s="83">
        <f t="shared" si="2"/>
        <v>1108415.54</v>
      </c>
    </row>
    <row r="195" spans="1:8" x14ac:dyDescent="0.25">
      <c r="A195">
        <v>62032</v>
      </c>
      <c r="B195" t="s">
        <v>197</v>
      </c>
      <c r="C195" t="s">
        <v>191</v>
      </c>
      <c r="D195" s="83">
        <v>1419130.92</v>
      </c>
      <c r="E195" s="4">
        <v>53397</v>
      </c>
      <c r="F195" s="4">
        <v>5162</v>
      </c>
      <c r="G195" s="4">
        <v>0</v>
      </c>
      <c r="H195" s="83">
        <f t="shared" si="2"/>
        <v>1477689.92</v>
      </c>
    </row>
    <row r="196" spans="1:8" x14ac:dyDescent="0.25">
      <c r="A196">
        <v>62034</v>
      </c>
      <c r="B196" t="s">
        <v>198</v>
      </c>
      <c r="C196" t="s">
        <v>191</v>
      </c>
      <c r="D196" s="83">
        <v>1548408.33</v>
      </c>
      <c r="E196" s="4">
        <v>24949</v>
      </c>
      <c r="F196" s="4">
        <v>6259</v>
      </c>
      <c r="G196" s="4">
        <v>0</v>
      </c>
      <c r="H196" s="83">
        <f t="shared" si="2"/>
        <v>1579616.33</v>
      </c>
    </row>
    <row r="197" spans="1:8" x14ac:dyDescent="0.25">
      <c r="A197">
        <v>62036</v>
      </c>
      <c r="B197" t="s">
        <v>199</v>
      </c>
      <c r="C197" t="s">
        <v>191</v>
      </c>
      <c r="D197" s="83">
        <v>1656004.34</v>
      </c>
      <c r="E197" s="4">
        <v>86481</v>
      </c>
      <c r="F197" s="4">
        <v>6168</v>
      </c>
      <c r="G197" s="4">
        <v>0</v>
      </c>
      <c r="H197" s="83">
        <f t="shared" ref="H197:H260" si="3">SUM(D197:G197)</f>
        <v>1748653.34</v>
      </c>
    </row>
    <row r="198" spans="1:8" x14ac:dyDescent="0.25">
      <c r="A198">
        <v>62038</v>
      </c>
      <c r="B198" t="s">
        <v>200</v>
      </c>
      <c r="C198" t="s">
        <v>191</v>
      </c>
      <c r="D198" s="83">
        <v>12504410.310000001</v>
      </c>
      <c r="E198" s="4">
        <v>0</v>
      </c>
      <c r="F198" s="4">
        <v>33893</v>
      </c>
      <c r="G198" s="4">
        <v>0</v>
      </c>
      <c r="H198" s="83">
        <f t="shared" si="3"/>
        <v>12538303.310000001</v>
      </c>
    </row>
    <row r="199" spans="1:8" x14ac:dyDescent="0.25">
      <c r="A199">
        <v>62039</v>
      </c>
      <c r="B199" t="s">
        <v>201</v>
      </c>
      <c r="C199" t="s">
        <v>191</v>
      </c>
      <c r="D199" s="83">
        <v>2286656.0299999998</v>
      </c>
      <c r="E199" s="4">
        <v>56844</v>
      </c>
      <c r="F199" s="4">
        <v>8838</v>
      </c>
      <c r="G199" s="4">
        <v>0</v>
      </c>
      <c r="H199" s="83">
        <f t="shared" si="3"/>
        <v>2352338.0299999998</v>
      </c>
    </row>
    <row r="200" spans="1:8" x14ac:dyDescent="0.25">
      <c r="A200">
        <v>62040</v>
      </c>
      <c r="B200" t="s">
        <v>202</v>
      </c>
      <c r="C200" t="s">
        <v>191</v>
      </c>
      <c r="D200" s="83">
        <v>15863854.880000001</v>
      </c>
      <c r="E200" s="4">
        <v>169644</v>
      </c>
      <c r="F200" s="4">
        <v>47951</v>
      </c>
      <c r="G200" s="4">
        <v>0</v>
      </c>
      <c r="H200" s="83">
        <f t="shared" si="3"/>
        <v>16081449.880000001</v>
      </c>
    </row>
    <row r="201" spans="1:8" x14ac:dyDescent="0.25">
      <c r="A201">
        <v>62041</v>
      </c>
      <c r="B201" t="s">
        <v>203</v>
      </c>
      <c r="C201" t="s">
        <v>191</v>
      </c>
      <c r="D201" s="83">
        <v>19597105.100000001</v>
      </c>
      <c r="E201" s="4">
        <v>79426</v>
      </c>
      <c r="F201" s="4">
        <v>62661</v>
      </c>
      <c r="G201" s="4">
        <v>60123</v>
      </c>
      <c r="H201" s="83">
        <f t="shared" si="3"/>
        <v>19799315.100000001</v>
      </c>
    </row>
    <row r="202" spans="1:8" x14ac:dyDescent="0.25">
      <c r="A202">
        <v>62042</v>
      </c>
      <c r="B202" t="s">
        <v>204</v>
      </c>
      <c r="C202" t="s">
        <v>191</v>
      </c>
      <c r="D202" s="83">
        <v>5397991.96</v>
      </c>
      <c r="E202" s="4">
        <v>74480</v>
      </c>
      <c r="F202" s="4">
        <v>18104</v>
      </c>
      <c r="G202" s="4">
        <v>0</v>
      </c>
      <c r="H202" s="83">
        <f t="shared" si="3"/>
        <v>5490575.96</v>
      </c>
    </row>
    <row r="203" spans="1:8" x14ac:dyDescent="0.25">
      <c r="A203">
        <v>62043</v>
      </c>
      <c r="B203" t="s">
        <v>205</v>
      </c>
      <c r="C203" t="s">
        <v>191</v>
      </c>
      <c r="D203" s="83">
        <v>4485732.93</v>
      </c>
      <c r="E203" s="4">
        <v>17969</v>
      </c>
      <c r="F203" s="4">
        <v>14159</v>
      </c>
      <c r="G203" s="4">
        <v>0</v>
      </c>
      <c r="H203" s="83">
        <f t="shared" si="3"/>
        <v>4517860.93</v>
      </c>
    </row>
    <row r="204" spans="1:8" x14ac:dyDescent="0.25">
      <c r="A204">
        <v>62044</v>
      </c>
      <c r="B204" t="s">
        <v>206</v>
      </c>
      <c r="C204" t="s">
        <v>191</v>
      </c>
      <c r="D204" s="83">
        <v>3325508.28</v>
      </c>
      <c r="E204" s="4">
        <v>176635</v>
      </c>
      <c r="F204" s="4">
        <v>12335</v>
      </c>
      <c r="G204" s="4">
        <v>0</v>
      </c>
      <c r="H204" s="83">
        <f t="shared" si="3"/>
        <v>3514478.28</v>
      </c>
    </row>
    <row r="205" spans="1:8" x14ac:dyDescent="0.25">
      <c r="A205">
        <v>62045</v>
      </c>
      <c r="B205" t="s">
        <v>207</v>
      </c>
      <c r="C205" t="s">
        <v>191</v>
      </c>
      <c r="D205" s="83">
        <v>2398373.92</v>
      </c>
      <c r="E205" s="4">
        <v>79094</v>
      </c>
      <c r="F205" s="4">
        <v>9819</v>
      </c>
      <c r="G205" s="4">
        <v>0</v>
      </c>
      <c r="H205" s="83">
        <f t="shared" si="3"/>
        <v>2487286.92</v>
      </c>
    </row>
    <row r="206" spans="1:8" x14ac:dyDescent="0.25">
      <c r="A206">
        <v>62046</v>
      </c>
      <c r="B206" t="s">
        <v>208</v>
      </c>
      <c r="C206" t="s">
        <v>191</v>
      </c>
      <c r="D206" s="83">
        <v>3269674.88</v>
      </c>
      <c r="E206" s="4">
        <v>155324</v>
      </c>
      <c r="F206" s="4">
        <v>12802</v>
      </c>
      <c r="G206" s="4">
        <v>0</v>
      </c>
      <c r="H206" s="83">
        <f t="shared" si="3"/>
        <v>3437800.88</v>
      </c>
    </row>
    <row r="207" spans="1:8" x14ac:dyDescent="0.25">
      <c r="A207">
        <v>62047</v>
      </c>
      <c r="B207" t="s">
        <v>209</v>
      </c>
      <c r="C207" t="s">
        <v>191</v>
      </c>
      <c r="D207" s="83">
        <v>8769764.3399999999</v>
      </c>
      <c r="E207" s="4">
        <v>0</v>
      </c>
      <c r="F207" s="4">
        <v>25878</v>
      </c>
      <c r="G207" s="4">
        <v>0</v>
      </c>
      <c r="H207" s="83">
        <f t="shared" si="3"/>
        <v>8795642.3399999999</v>
      </c>
    </row>
    <row r="208" spans="1:8" x14ac:dyDescent="0.25">
      <c r="A208">
        <v>62048</v>
      </c>
      <c r="B208" t="s">
        <v>210</v>
      </c>
      <c r="C208" t="s">
        <v>191</v>
      </c>
      <c r="D208" s="83">
        <v>6182050.8399999999</v>
      </c>
      <c r="E208" s="4">
        <v>215304</v>
      </c>
      <c r="F208" s="4">
        <v>22910</v>
      </c>
      <c r="G208" s="4">
        <v>0</v>
      </c>
      <c r="H208" s="83">
        <f t="shared" si="3"/>
        <v>6420264.8399999999</v>
      </c>
    </row>
    <row r="209" spans="1:8" x14ac:dyDescent="0.25">
      <c r="A209">
        <v>62105</v>
      </c>
      <c r="B209" t="s">
        <v>211</v>
      </c>
      <c r="C209" t="s">
        <v>212</v>
      </c>
      <c r="D209" s="83">
        <v>2241673.83</v>
      </c>
      <c r="E209" s="4">
        <v>77110</v>
      </c>
      <c r="F209" s="4">
        <v>7861</v>
      </c>
      <c r="G209" s="4">
        <v>0</v>
      </c>
      <c r="H209" s="83">
        <f t="shared" si="3"/>
        <v>2326644.83</v>
      </c>
    </row>
    <row r="210" spans="1:8" x14ac:dyDescent="0.25">
      <c r="A210">
        <v>62115</v>
      </c>
      <c r="B210" t="s">
        <v>213</v>
      </c>
      <c r="C210" t="s">
        <v>212</v>
      </c>
      <c r="D210" s="83">
        <v>7289050.71</v>
      </c>
      <c r="E210" s="4">
        <v>0</v>
      </c>
      <c r="F210" s="4">
        <v>25676</v>
      </c>
      <c r="G210" s="4">
        <v>0</v>
      </c>
      <c r="H210" s="83">
        <f t="shared" si="3"/>
        <v>7314726.71</v>
      </c>
    </row>
    <row r="211" spans="1:8" x14ac:dyDescent="0.25">
      <c r="A211">
        <v>62116</v>
      </c>
      <c r="B211" t="s">
        <v>214</v>
      </c>
      <c r="C211" t="s">
        <v>212</v>
      </c>
      <c r="D211" s="83">
        <v>4980552.9000000004</v>
      </c>
      <c r="E211" s="4">
        <v>78637</v>
      </c>
      <c r="F211" s="4">
        <v>18681</v>
      </c>
      <c r="G211" s="4">
        <v>0</v>
      </c>
      <c r="H211" s="83">
        <f t="shared" si="3"/>
        <v>5077870.9000000004</v>
      </c>
    </row>
    <row r="212" spans="1:8" x14ac:dyDescent="0.25">
      <c r="A212">
        <v>62125</v>
      </c>
      <c r="B212" t="s">
        <v>215</v>
      </c>
      <c r="C212" t="s">
        <v>212</v>
      </c>
      <c r="D212" s="83">
        <v>2942321.7</v>
      </c>
      <c r="E212" s="4">
        <v>42988</v>
      </c>
      <c r="F212" s="4">
        <v>11575</v>
      </c>
      <c r="G212" s="4">
        <v>0</v>
      </c>
      <c r="H212" s="83">
        <f t="shared" si="3"/>
        <v>2996884.7</v>
      </c>
    </row>
    <row r="213" spans="1:8" x14ac:dyDescent="0.25">
      <c r="A213">
        <v>62128</v>
      </c>
      <c r="B213" t="s">
        <v>216</v>
      </c>
      <c r="C213" t="s">
        <v>212</v>
      </c>
      <c r="D213" s="83">
        <v>4846822.8899999997</v>
      </c>
      <c r="E213" s="4">
        <v>0</v>
      </c>
      <c r="F213" s="4">
        <v>17642</v>
      </c>
      <c r="G213" s="4">
        <v>0</v>
      </c>
      <c r="H213" s="83">
        <f t="shared" si="3"/>
        <v>4864464.8899999997</v>
      </c>
    </row>
    <row r="214" spans="1:8" x14ac:dyDescent="0.25">
      <c r="A214">
        <v>62131</v>
      </c>
      <c r="B214" t="s">
        <v>217</v>
      </c>
      <c r="C214" t="s">
        <v>212</v>
      </c>
      <c r="D214" s="83">
        <v>3382252.88</v>
      </c>
      <c r="E214" s="4">
        <v>0</v>
      </c>
      <c r="F214" s="4">
        <v>6923</v>
      </c>
      <c r="G214" s="4">
        <v>0</v>
      </c>
      <c r="H214" s="83">
        <f t="shared" si="3"/>
        <v>3389175.88</v>
      </c>
    </row>
    <row r="215" spans="1:8" x14ac:dyDescent="0.25">
      <c r="A215">
        <v>62132</v>
      </c>
      <c r="B215" t="s">
        <v>218</v>
      </c>
      <c r="C215" t="s">
        <v>212</v>
      </c>
      <c r="D215" s="83">
        <v>2087273.67</v>
      </c>
      <c r="E215" s="4">
        <v>56495</v>
      </c>
      <c r="F215" s="4">
        <v>8910</v>
      </c>
      <c r="G215" s="4">
        <v>0</v>
      </c>
      <c r="H215" s="83">
        <f t="shared" si="3"/>
        <v>2152678.67</v>
      </c>
    </row>
    <row r="216" spans="1:8" x14ac:dyDescent="0.25">
      <c r="A216">
        <v>62135</v>
      </c>
      <c r="B216" t="s">
        <v>219</v>
      </c>
      <c r="C216" t="s">
        <v>212</v>
      </c>
      <c r="D216" s="83">
        <v>1977778.8</v>
      </c>
      <c r="E216" s="4">
        <v>0</v>
      </c>
      <c r="F216" s="4">
        <v>7707</v>
      </c>
      <c r="G216" s="4">
        <v>0</v>
      </c>
      <c r="H216" s="83">
        <f t="shared" si="3"/>
        <v>1985485.8</v>
      </c>
    </row>
    <row r="217" spans="1:8" x14ac:dyDescent="0.25">
      <c r="A217">
        <v>62138</v>
      </c>
      <c r="B217" t="s">
        <v>220</v>
      </c>
      <c r="C217" t="s">
        <v>212</v>
      </c>
      <c r="D217" s="83">
        <v>3117801.65</v>
      </c>
      <c r="E217" s="4">
        <v>53960</v>
      </c>
      <c r="F217" s="4">
        <v>11777</v>
      </c>
      <c r="G217" s="4">
        <v>0</v>
      </c>
      <c r="H217" s="83">
        <f t="shared" si="3"/>
        <v>3183538.65</v>
      </c>
    </row>
    <row r="218" spans="1:8" x14ac:dyDescent="0.25">
      <c r="A218">
        <v>62139</v>
      </c>
      <c r="B218" t="s">
        <v>221</v>
      </c>
      <c r="C218" t="s">
        <v>212</v>
      </c>
      <c r="D218" s="83">
        <v>26197054.039999999</v>
      </c>
      <c r="E218" s="4">
        <v>0</v>
      </c>
      <c r="F218" s="4">
        <v>78171</v>
      </c>
      <c r="G218" s="4">
        <v>51908</v>
      </c>
      <c r="H218" s="83">
        <f t="shared" si="3"/>
        <v>26327133.039999999</v>
      </c>
    </row>
    <row r="219" spans="1:8" x14ac:dyDescent="0.25">
      <c r="A219">
        <v>62140</v>
      </c>
      <c r="B219" t="s">
        <v>222</v>
      </c>
      <c r="C219" t="s">
        <v>212</v>
      </c>
      <c r="D219" s="83">
        <v>47196253.869999997</v>
      </c>
      <c r="E219" s="4">
        <v>0</v>
      </c>
      <c r="F219" s="4">
        <v>134061</v>
      </c>
      <c r="G219" s="4">
        <v>0</v>
      </c>
      <c r="H219" s="83">
        <f t="shared" si="3"/>
        <v>47330314.869999997</v>
      </c>
    </row>
    <row r="220" spans="1:8" x14ac:dyDescent="0.25">
      <c r="A220">
        <v>62141</v>
      </c>
      <c r="B220" t="s">
        <v>223</v>
      </c>
      <c r="C220" t="s">
        <v>212</v>
      </c>
      <c r="D220" s="83">
        <v>11895644.16</v>
      </c>
      <c r="E220" s="4">
        <v>0</v>
      </c>
      <c r="F220" s="4">
        <v>39118</v>
      </c>
      <c r="G220" s="4">
        <v>0</v>
      </c>
      <c r="H220" s="83">
        <f t="shared" si="3"/>
        <v>11934762.16</v>
      </c>
    </row>
    <row r="221" spans="1:8" x14ac:dyDescent="0.25">
      <c r="A221">
        <v>62142</v>
      </c>
      <c r="B221" t="s">
        <v>224</v>
      </c>
      <c r="C221" t="s">
        <v>212</v>
      </c>
      <c r="D221" s="83">
        <v>5403692.1600000001</v>
      </c>
      <c r="E221" s="4">
        <v>211289</v>
      </c>
      <c r="F221" s="4">
        <v>17497</v>
      </c>
      <c r="G221" s="4">
        <v>0</v>
      </c>
      <c r="H221" s="83">
        <f t="shared" si="3"/>
        <v>5632478.1600000001</v>
      </c>
    </row>
    <row r="222" spans="1:8" x14ac:dyDescent="0.25">
      <c r="A222">
        <v>62143</v>
      </c>
      <c r="B222" t="s">
        <v>225</v>
      </c>
      <c r="C222" t="s">
        <v>212</v>
      </c>
      <c r="D222" s="83">
        <v>12382021.210000001</v>
      </c>
      <c r="E222" s="4">
        <v>241457</v>
      </c>
      <c r="F222" s="4">
        <v>39738</v>
      </c>
      <c r="G222" s="4">
        <v>0</v>
      </c>
      <c r="H222" s="83">
        <f t="shared" si="3"/>
        <v>12663216.210000001</v>
      </c>
    </row>
    <row r="223" spans="1:8" x14ac:dyDescent="0.25">
      <c r="A223">
        <v>62144</v>
      </c>
      <c r="B223" t="s">
        <v>226</v>
      </c>
      <c r="C223" t="s">
        <v>212</v>
      </c>
      <c r="D223" s="83">
        <v>3027228.82</v>
      </c>
      <c r="E223" s="4">
        <v>269703</v>
      </c>
      <c r="F223" s="4">
        <v>11349</v>
      </c>
      <c r="G223" s="4">
        <v>0</v>
      </c>
      <c r="H223" s="83">
        <f t="shared" si="3"/>
        <v>3308280.82</v>
      </c>
    </row>
    <row r="224" spans="1:8" x14ac:dyDescent="0.25">
      <c r="A224">
        <v>62145</v>
      </c>
      <c r="B224" t="s">
        <v>227</v>
      </c>
      <c r="C224" t="s">
        <v>212</v>
      </c>
      <c r="D224" s="83">
        <v>9627105.9900000002</v>
      </c>
      <c r="E224" s="4">
        <v>0</v>
      </c>
      <c r="F224" s="4">
        <v>31757</v>
      </c>
      <c r="G224" s="4">
        <v>0</v>
      </c>
      <c r="H224" s="83">
        <f t="shared" si="3"/>
        <v>9658862.9900000002</v>
      </c>
    </row>
    <row r="225" spans="1:8" x14ac:dyDescent="0.25">
      <c r="A225">
        <v>62146</v>
      </c>
      <c r="B225" t="s">
        <v>228</v>
      </c>
      <c r="C225" t="s">
        <v>212</v>
      </c>
      <c r="D225" s="83">
        <v>3579828.55</v>
      </c>
      <c r="E225" s="4">
        <v>0</v>
      </c>
      <c r="F225" s="4">
        <v>13562</v>
      </c>
      <c r="G225" s="4">
        <v>0</v>
      </c>
      <c r="H225" s="83">
        <f t="shared" si="3"/>
        <v>3593390.55</v>
      </c>
    </row>
    <row r="226" spans="1:8" x14ac:dyDescent="0.25">
      <c r="A226">
        <v>62147</v>
      </c>
      <c r="B226" t="s">
        <v>229</v>
      </c>
      <c r="C226" t="s">
        <v>212</v>
      </c>
      <c r="D226" s="83">
        <v>3005719.98</v>
      </c>
      <c r="E226" s="4">
        <v>100056</v>
      </c>
      <c r="F226" s="4">
        <v>10762</v>
      </c>
      <c r="G226" s="4">
        <v>0</v>
      </c>
      <c r="H226" s="83">
        <f t="shared" si="3"/>
        <v>3116537.98</v>
      </c>
    </row>
    <row r="227" spans="1:8" x14ac:dyDescent="0.25">
      <c r="A227">
        <v>62148</v>
      </c>
      <c r="B227" t="s">
        <v>230</v>
      </c>
      <c r="C227" t="s">
        <v>212</v>
      </c>
      <c r="D227" s="83">
        <v>2205525.7999999998</v>
      </c>
      <c r="E227" s="4">
        <v>100013</v>
      </c>
      <c r="F227" s="4">
        <v>8857</v>
      </c>
      <c r="G227" s="4">
        <v>0</v>
      </c>
      <c r="H227" s="83">
        <f t="shared" si="3"/>
        <v>2314395.7999999998</v>
      </c>
    </row>
    <row r="228" spans="1:8" x14ac:dyDescent="0.25">
      <c r="A228">
        <v>62202</v>
      </c>
      <c r="B228" t="s">
        <v>231</v>
      </c>
      <c r="C228" t="s">
        <v>232</v>
      </c>
      <c r="D228" s="83">
        <v>2728935.26</v>
      </c>
      <c r="E228" s="4">
        <v>0</v>
      </c>
      <c r="F228" s="4">
        <v>7866</v>
      </c>
      <c r="G228" s="4">
        <v>0</v>
      </c>
      <c r="H228" s="83">
        <f t="shared" si="3"/>
        <v>2736801.26</v>
      </c>
    </row>
    <row r="229" spans="1:8" x14ac:dyDescent="0.25">
      <c r="A229">
        <v>62205</v>
      </c>
      <c r="B229" t="s">
        <v>233</v>
      </c>
      <c r="C229" t="s">
        <v>232</v>
      </c>
      <c r="D229" s="83">
        <v>2528604.44</v>
      </c>
      <c r="E229" s="4">
        <v>93271</v>
      </c>
      <c r="F229" s="4">
        <v>10401</v>
      </c>
      <c r="G229" s="4">
        <v>0</v>
      </c>
      <c r="H229" s="83">
        <f t="shared" si="3"/>
        <v>2632276.44</v>
      </c>
    </row>
    <row r="230" spans="1:8" x14ac:dyDescent="0.25">
      <c r="A230">
        <v>62206</v>
      </c>
      <c r="B230" t="s">
        <v>234</v>
      </c>
      <c r="C230" t="s">
        <v>232</v>
      </c>
      <c r="D230" s="83">
        <v>1431312.25</v>
      </c>
      <c r="E230" s="4">
        <v>8575</v>
      </c>
      <c r="F230" s="4">
        <v>5066</v>
      </c>
      <c r="G230" s="4">
        <v>0</v>
      </c>
      <c r="H230" s="83">
        <f t="shared" si="3"/>
        <v>1444953.25</v>
      </c>
    </row>
    <row r="231" spans="1:8" x14ac:dyDescent="0.25">
      <c r="A231">
        <v>62209</v>
      </c>
      <c r="B231" t="s">
        <v>235</v>
      </c>
      <c r="C231" t="s">
        <v>232</v>
      </c>
      <c r="D231" s="83">
        <v>1662580.8</v>
      </c>
      <c r="E231" s="4">
        <v>0</v>
      </c>
      <c r="F231" s="4">
        <v>6211</v>
      </c>
      <c r="G231" s="4">
        <v>0</v>
      </c>
      <c r="H231" s="83">
        <f t="shared" si="3"/>
        <v>1668791.8</v>
      </c>
    </row>
    <row r="232" spans="1:8" x14ac:dyDescent="0.25">
      <c r="A232">
        <v>62211</v>
      </c>
      <c r="B232" t="s">
        <v>236</v>
      </c>
      <c r="C232" t="s">
        <v>232</v>
      </c>
      <c r="D232" s="83">
        <v>3222999.09</v>
      </c>
      <c r="E232" s="4">
        <v>40203</v>
      </c>
      <c r="F232" s="4">
        <v>12600</v>
      </c>
      <c r="G232" s="4">
        <v>0</v>
      </c>
      <c r="H232" s="83">
        <f t="shared" si="3"/>
        <v>3275802.09</v>
      </c>
    </row>
    <row r="233" spans="1:8" x14ac:dyDescent="0.25">
      <c r="A233">
        <v>62214</v>
      </c>
      <c r="B233" t="s">
        <v>237</v>
      </c>
      <c r="C233" t="s">
        <v>232</v>
      </c>
      <c r="D233" s="83">
        <v>2663643.16</v>
      </c>
      <c r="E233" s="4">
        <v>0</v>
      </c>
      <c r="F233" s="4">
        <v>8722</v>
      </c>
      <c r="G233" s="4">
        <v>0</v>
      </c>
      <c r="H233" s="83">
        <f t="shared" si="3"/>
        <v>2672365.16</v>
      </c>
    </row>
    <row r="234" spans="1:8" x14ac:dyDescent="0.25">
      <c r="A234">
        <v>62216</v>
      </c>
      <c r="B234" t="s">
        <v>238</v>
      </c>
      <c r="C234" t="s">
        <v>232</v>
      </c>
      <c r="D234" s="83">
        <v>1561466.99</v>
      </c>
      <c r="E234" s="4">
        <v>37810</v>
      </c>
      <c r="F234" s="4">
        <v>6105</v>
      </c>
      <c r="G234" s="4">
        <v>0</v>
      </c>
      <c r="H234" s="83">
        <f t="shared" si="3"/>
        <v>1605381.99</v>
      </c>
    </row>
    <row r="235" spans="1:8" x14ac:dyDescent="0.25">
      <c r="A235">
        <v>62219</v>
      </c>
      <c r="B235" t="s">
        <v>239</v>
      </c>
      <c r="C235" t="s">
        <v>232</v>
      </c>
      <c r="D235" s="83">
        <v>12425587.82</v>
      </c>
      <c r="E235" s="4">
        <v>0</v>
      </c>
      <c r="F235" s="4">
        <v>32637</v>
      </c>
      <c r="G235" s="4">
        <v>0</v>
      </c>
      <c r="H235" s="83">
        <f t="shared" si="3"/>
        <v>12458224.82</v>
      </c>
    </row>
    <row r="236" spans="1:8" x14ac:dyDescent="0.25">
      <c r="A236">
        <v>62220</v>
      </c>
      <c r="B236" t="s">
        <v>240</v>
      </c>
      <c r="C236" t="s">
        <v>232</v>
      </c>
      <c r="D236" s="83">
        <v>3205081.18</v>
      </c>
      <c r="E236" s="4">
        <v>54334</v>
      </c>
      <c r="F236" s="4">
        <v>10493</v>
      </c>
      <c r="G236" s="4">
        <v>0</v>
      </c>
      <c r="H236" s="83">
        <f t="shared" si="3"/>
        <v>3269908.18</v>
      </c>
    </row>
    <row r="237" spans="1:8" x14ac:dyDescent="0.25">
      <c r="A237">
        <v>62226</v>
      </c>
      <c r="B237" t="s">
        <v>241</v>
      </c>
      <c r="C237" t="s">
        <v>232</v>
      </c>
      <c r="D237" s="83">
        <v>2749843.03</v>
      </c>
      <c r="E237" s="4">
        <v>0</v>
      </c>
      <c r="F237" s="4">
        <v>6990</v>
      </c>
      <c r="G237" s="4">
        <v>0</v>
      </c>
      <c r="H237" s="83">
        <f t="shared" si="3"/>
        <v>2756833.03</v>
      </c>
    </row>
    <row r="238" spans="1:8" x14ac:dyDescent="0.25">
      <c r="A238">
        <v>62232</v>
      </c>
      <c r="B238" t="s">
        <v>242</v>
      </c>
      <c r="C238" t="s">
        <v>232</v>
      </c>
      <c r="D238" s="83">
        <v>1733403.45</v>
      </c>
      <c r="E238" s="4">
        <v>64717</v>
      </c>
      <c r="F238" s="4">
        <v>7534</v>
      </c>
      <c r="G238" s="4">
        <v>0</v>
      </c>
      <c r="H238" s="83">
        <f t="shared" si="3"/>
        <v>1805654.45</v>
      </c>
    </row>
    <row r="239" spans="1:8" x14ac:dyDescent="0.25">
      <c r="A239">
        <v>62233</v>
      </c>
      <c r="B239" t="s">
        <v>243</v>
      </c>
      <c r="C239" t="s">
        <v>232</v>
      </c>
      <c r="D239" s="83">
        <v>4348063.67</v>
      </c>
      <c r="E239" s="4">
        <v>57612</v>
      </c>
      <c r="F239" s="4">
        <v>15116</v>
      </c>
      <c r="G239" s="4">
        <v>0</v>
      </c>
      <c r="H239" s="83">
        <f t="shared" si="3"/>
        <v>4420791.67</v>
      </c>
    </row>
    <row r="240" spans="1:8" x14ac:dyDescent="0.25">
      <c r="A240">
        <v>62235</v>
      </c>
      <c r="B240" t="s">
        <v>244</v>
      </c>
      <c r="C240" t="s">
        <v>232</v>
      </c>
      <c r="D240" s="83">
        <v>2479421.63</v>
      </c>
      <c r="E240" s="4">
        <v>89863</v>
      </c>
      <c r="F240" s="4">
        <v>9882</v>
      </c>
      <c r="G240" s="4">
        <v>0</v>
      </c>
      <c r="H240" s="83">
        <f t="shared" si="3"/>
        <v>2579166.63</v>
      </c>
    </row>
    <row r="241" spans="1:8" x14ac:dyDescent="0.25">
      <c r="A241">
        <v>62242</v>
      </c>
      <c r="B241" t="s">
        <v>245</v>
      </c>
      <c r="C241" t="s">
        <v>232</v>
      </c>
      <c r="D241" s="83">
        <v>1261011.52</v>
      </c>
      <c r="E241" s="4">
        <v>46824</v>
      </c>
      <c r="F241" s="4">
        <v>4994</v>
      </c>
      <c r="G241" s="4">
        <v>0</v>
      </c>
      <c r="H241" s="83">
        <f t="shared" si="3"/>
        <v>1312829.52</v>
      </c>
    </row>
    <row r="242" spans="1:8" x14ac:dyDescent="0.25">
      <c r="A242">
        <v>62244</v>
      </c>
      <c r="B242" t="s">
        <v>246</v>
      </c>
      <c r="C242" t="s">
        <v>232</v>
      </c>
      <c r="D242" s="83">
        <v>3669255.96</v>
      </c>
      <c r="E242" s="4">
        <v>0</v>
      </c>
      <c r="F242" s="4">
        <v>10478</v>
      </c>
      <c r="G242" s="4">
        <v>0</v>
      </c>
      <c r="H242" s="83">
        <f t="shared" si="3"/>
        <v>3679733.96</v>
      </c>
    </row>
    <row r="243" spans="1:8" x14ac:dyDescent="0.25">
      <c r="A243">
        <v>62245</v>
      </c>
      <c r="B243" t="s">
        <v>247</v>
      </c>
      <c r="C243" t="s">
        <v>232</v>
      </c>
      <c r="D243" s="83">
        <v>1644731.29</v>
      </c>
      <c r="E243" s="4">
        <v>107887</v>
      </c>
      <c r="F243" s="4">
        <v>6909</v>
      </c>
      <c r="G243" s="4">
        <v>0</v>
      </c>
      <c r="H243" s="83">
        <f t="shared" si="3"/>
        <v>1759527.29</v>
      </c>
    </row>
    <row r="244" spans="1:8" x14ac:dyDescent="0.25">
      <c r="A244">
        <v>62247</v>
      </c>
      <c r="B244" t="s">
        <v>248</v>
      </c>
      <c r="C244" t="s">
        <v>232</v>
      </c>
      <c r="D244" s="83">
        <v>1566148.8</v>
      </c>
      <c r="E244" s="4">
        <v>100391</v>
      </c>
      <c r="F244" s="4">
        <v>6480</v>
      </c>
      <c r="G244" s="4">
        <v>0</v>
      </c>
      <c r="H244" s="83">
        <f t="shared" si="3"/>
        <v>1673019.8</v>
      </c>
    </row>
    <row r="245" spans="1:8" x14ac:dyDescent="0.25">
      <c r="A245">
        <v>62252</v>
      </c>
      <c r="B245" t="s">
        <v>249</v>
      </c>
      <c r="C245" t="s">
        <v>232</v>
      </c>
      <c r="D245" s="83">
        <v>1691906.74</v>
      </c>
      <c r="E245" s="4">
        <v>30776</v>
      </c>
      <c r="F245" s="4">
        <v>6981</v>
      </c>
      <c r="G245" s="4">
        <v>0</v>
      </c>
      <c r="H245" s="83">
        <f t="shared" si="3"/>
        <v>1729663.74</v>
      </c>
    </row>
    <row r="246" spans="1:8" x14ac:dyDescent="0.25">
      <c r="A246">
        <v>62256</v>
      </c>
      <c r="B246" t="s">
        <v>250</v>
      </c>
      <c r="C246" t="s">
        <v>232</v>
      </c>
      <c r="D246" s="83">
        <v>2976272.97</v>
      </c>
      <c r="E246" s="4">
        <v>0</v>
      </c>
      <c r="F246" s="4">
        <v>10608</v>
      </c>
      <c r="G246" s="4">
        <v>0</v>
      </c>
      <c r="H246" s="83">
        <f t="shared" si="3"/>
        <v>2986880.97</v>
      </c>
    </row>
    <row r="247" spans="1:8" x14ac:dyDescent="0.25">
      <c r="A247">
        <v>62262</v>
      </c>
      <c r="B247" t="s">
        <v>251</v>
      </c>
      <c r="C247" t="s">
        <v>232</v>
      </c>
      <c r="D247" s="83">
        <v>1753906.68</v>
      </c>
      <c r="E247" s="4">
        <v>44893</v>
      </c>
      <c r="F247" s="4">
        <v>6735</v>
      </c>
      <c r="G247" s="4">
        <v>0</v>
      </c>
      <c r="H247" s="83">
        <f t="shared" si="3"/>
        <v>1805534.68</v>
      </c>
    </row>
    <row r="248" spans="1:8" x14ac:dyDescent="0.25">
      <c r="A248">
        <v>62264</v>
      </c>
      <c r="B248" t="s">
        <v>252</v>
      </c>
      <c r="C248" t="s">
        <v>232</v>
      </c>
      <c r="D248" s="83">
        <v>5909124.4000000004</v>
      </c>
      <c r="E248" s="4">
        <v>0</v>
      </c>
      <c r="F248" s="4">
        <v>18681</v>
      </c>
      <c r="G248" s="4">
        <v>0</v>
      </c>
      <c r="H248" s="83">
        <f t="shared" si="3"/>
        <v>5927805.4000000004</v>
      </c>
    </row>
    <row r="249" spans="1:8" x14ac:dyDescent="0.25">
      <c r="A249">
        <v>62265</v>
      </c>
      <c r="B249" t="s">
        <v>253</v>
      </c>
      <c r="C249" t="s">
        <v>232</v>
      </c>
      <c r="D249" s="83">
        <v>2361642.9700000002</v>
      </c>
      <c r="E249" s="4">
        <v>94107</v>
      </c>
      <c r="F249" s="4">
        <v>9660</v>
      </c>
      <c r="G249" s="4">
        <v>0</v>
      </c>
      <c r="H249" s="83">
        <f t="shared" si="3"/>
        <v>2465409.9700000002</v>
      </c>
    </row>
    <row r="250" spans="1:8" x14ac:dyDescent="0.25">
      <c r="A250">
        <v>62266</v>
      </c>
      <c r="B250" t="s">
        <v>254</v>
      </c>
      <c r="C250" t="s">
        <v>232</v>
      </c>
      <c r="D250" s="83">
        <v>3028385.66</v>
      </c>
      <c r="E250" s="4">
        <v>123720</v>
      </c>
      <c r="F250" s="4">
        <v>11566</v>
      </c>
      <c r="G250" s="4">
        <v>0</v>
      </c>
      <c r="H250" s="83">
        <f t="shared" si="3"/>
        <v>3163671.66</v>
      </c>
    </row>
    <row r="251" spans="1:8" x14ac:dyDescent="0.25">
      <c r="A251">
        <v>62267</v>
      </c>
      <c r="B251" t="s">
        <v>255</v>
      </c>
      <c r="C251" t="s">
        <v>232</v>
      </c>
      <c r="D251" s="83">
        <v>14331513.109999999</v>
      </c>
      <c r="E251" s="4">
        <v>0</v>
      </c>
      <c r="F251" s="4">
        <v>41725</v>
      </c>
      <c r="G251" s="4">
        <v>0</v>
      </c>
      <c r="H251" s="83">
        <f t="shared" si="3"/>
        <v>14373238.109999999</v>
      </c>
    </row>
    <row r="252" spans="1:8" x14ac:dyDescent="0.25">
      <c r="A252">
        <v>62268</v>
      </c>
      <c r="B252" t="s">
        <v>256</v>
      </c>
      <c r="C252" t="s">
        <v>232</v>
      </c>
      <c r="D252" s="83">
        <v>4362494.2699999996</v>
      </c>
      <c r="E252" s="4">
        <v>0</v>
      </c>
      <c r="F252" s="4">
        <v>15106</v>
      </c>
      <c r="G252" s="4">
        <v>0</v>
      </c>
      <c r="H252" s="83">
        <f t="shared" si="3"/>
        <v>4377600.2699999996</v>
      </c>
    </row>
    <row r="253" spans="1:8" x14ac:dyDescent="0.25">
      <c r="A253">
        <v>62269</v>
      </c>
      <c r="B253" t="s">
        <v>257</v>
      </c>
      <c r="C253" t="s">
        <v>232</v>
      </c>
      <c r="D253" s="83">
        <v>3557626.74</v>
      </c>
      <c r="E253" s="4">
        <v>0</v>
      </c>
      <c r="F253" s="4">
        <v>10060</v>
      </c>
      <c r="G253" s="4">
        <v>0</v>
      </c>
      <c r="H253" s="83">
        <f t="shared" si="3"/>
        <v>3567686.74</v>
      </c>
    </row>
    <row r="254" spans="1:8" x14ac:dyDescent="0.25">
      <c r="A254">
        <v>62270</v>
      </c>
      <c r="B254" t="s">
        <v>258</v>
      </c>
      <c r="C254" t="s">
        <v>232</v>
      </c>
      <c r="D254" s="83">
        <v>3428817.95</v>
      </c>
      <c r="E254" s="4">
        <v>0</v>
      </c>
      <c r="F254" s="4">
        <v>10194</v>
      </c>
      <c r="G254" s="4">
        <v>0</v>
      </c>
      <c r="H254" s="83">
        <f t="shared" si="3"/>
        <v>3439011.95</v>
      </c>
    </row>
    <row r="255" spans="1:8" x14ac:dyDescent="0.25">
      <c r="A255">
        <v>62271</v>
      </c>
      <c r="B255" t="s">
        <v>259</v>
      </c>
      <c r="C255" t="s">
        <v>232</v>
      </c>
      <c r="D255" s="83">
        <v>7185449.2800000003</v>
      </c>
      <c r="E255" s="4">
        <v>0</v>
      </c>
      <c r="F255" s="4">
        <v>18113</v>
      </c>
      <c r="G255" s="4">
        <v>0</v>
      </c>
      <c r="H255" s="83">
        <f t="shared" si="3"/>
        <v>7203562.2800000003</v>
      </c>
    </row>
    <row r="256" spans="1:8" x14ac:dyDescent="0.25">
      <c r="A256">
        <v>62272</v>
      </c>
      <c r="B256" t="s">
        <v>260</v>
      </c>
      <c r="C256" t="s">
        <v>232</v>
      </c>
      <c r="D256" s="83">
        <v>4053936.65</v>
      </c>
      <c r="E256" s="4">
        <v>0</v>
      </c>
      <c r="F256" s="4">
        <v>14467</v>
      </c>
      <c r="G256" s="4">
        <v>0</v>
      </c>
      <c r="H256" s="83">
        <f t="shared" si="3"/>
        <v>4068403.65</v>
      </c>
    </row>
    <row r="257" spans="1:8" x14ac:dyDescent="0.25">
      <c r="A257">
        <v>62273</v>
      </c>
      <c r="B257" t="s">
        <v>261</v>
      </c>
      <c r="C257" t="s">
        <v>232</v>
      </c>
      <c r="D257" s="83">
        <v>2857044.3</v>
      </c>
      <c r="E257" s="4">
        <v>61253</v>
      </c>
      <c r="F257" s="4">
        <v>8751</v>
      </c>
      <c r="G257" s="4">
        <v>0</v>
      </c>
      <c r="H257" s="83">
        <f t="shared" si="3"/>
        <v>2927048.3</v>
      </c>
    </row>
    <row r="258" spans="1:8" x14ac:dyDescent="0.25">
      <c r="A258">
        <v>62274</v>
      </c>
      <c r="B258" t="s">
        <v>262</v>
      </c>
      <c r="C258" t="s">
        <v>232</v>
      </c>
      <c r="D258" s="83">
        <v>1812684.05</v>
      </c>
      <c r="E258" s="4">
        <v>38652</v>
      </c>
      <c r="F258" s="4">
        <v>7120</v>
      </c>
      <c r="G258" s="4">
        <v>0</v>
      </c>
      <c r="H258" s="83">
        <f t="shared" si="3"/>
        <v>1858456.05</v>
      </c>
    </row>
    <row r="259" spans="1:8" x14ac:dyDescent="0.25">
      <c r="A259">
        <v>62275</v>
      </c>
      <c r="B259" t="s">
        <v>263</v>
      </c>
      <c r="C259" t="s">
        <v>232</v>
      </c>
      <c r="D259" s="83">
        <v>7669771.7699999996</v>
      </c>
      <c r="E259" s="4">
        <v>248005</v>
      </c>
      <c r="F259" s="4">
        <v>28495</v>
      </c>
      <c r="G259" s="4">
        <v>0</v>
      </c>
      <c r="H259" s="83">
        <f t="shared" si="3"/>
        <v>7946271.7699999996</v>
      </c>
    </row>
    <row r="260" spans="1:8" x14ac:dyDescent="0.25">
      <c r="A260">
        <v>62276</v>
      </c>
      <c r="B260" t="s">
        <v>264</v>
      </c>
      <c r="C260" t="s">
        <v>232</v>
      </c>
      <c r="D260" s="83">
        <v>1668069.18</v>
      </c>
      <c r="E260" s="4">
        <v>56262</v>
      </c>
      <c r="F260" s="4">
        <v>7000</v>
      </c>
      <c r="G260" s="4">
        <v>0</v>
      </c>
      <c r="H260" s="83">
        <f t="shared" si="3"/>
        <v>1731331.18</v>
      </c>
    </row>
    <row r="261" spans="1:8" x14ac:dyDescent="0.25">
      <c r="A261">
        <v>62277</v>
      </c>
      <c r="B261" t="s">
        <v>265</v>
      </c>
      <c r="C261" t="s">
        <v>232</v>
      </c>
      <c r="D261" s="83">
        <v>3681746.09</v>
      </c>
      <c r="E261" s="4">
        <v>48946</v>
      </c>
      <c r="F261" s="4">
        <v>12749</v>
      </c>
      <c r="G261" s="4">
        <v>0</v>
      </c>
      <c r="H261" s="83">
        <f t="shared" ref="H261:H288" si="4">SUM(D261:G261)</f>
        <v>3743441.09</v>
      </c>
    </row>
    <row r="262" spans="1:8" x14ac:dyDescent="0.25">
      <c r="A262">
        <v>62278</v>
      </c>
      <c r="B262" t="s">
        <v>266</v>
      </c>
      <c r="C262" t="s">
        <v>232</v>
      </c>
      <c r="D262" s="83">
        <v>5719316.9199999999</v>
      </c>
      <c r="E262" s="4">
        <v>214558</v>
      </c>
      <c r="F262" s="4">
        <v>22405</v>
      </c>
      <c r="G262" s="4">
        <v>0</v>
      </c>
      <c r="H262" s="83">
        <f t="shared" si="4"/>
        <v>5956279.9199999999</v>
      </c>
    </row>
    <row r="263" spans="1:8" x14ac:dyDescent="0.25">
      <c r="A263">
        <v>62279</v>
      </c>
      <c r="B263" t="s">
        <v>267</v>
      </c>
      <c r="C263" t="s">
        <v>232</v>
      </c>
      <c r="D263" s="83">
        <v>1772060.97</v>
      </c>
      <c r="E263" s="4">
        <v>111021</v>
      </c>
      <c r="F263" s="4">
        <v>7024</v>
      </c>
      <c r="G263" s="4">
        <v>0</v>
      </c>
      <c r="H263" s="83">
        <f t="shared" si="4"/>
        <v>1890105.97</v>
      </c>
    </row>
    <row r="264" spans="1:8" x14ac:dyDescent="0.25">
      <c r="A264">
        <v>62311</v>
      </c>
      <c r="B264" t="s">
        <v>268</v>
      </c>
      <c r="C264" t="s">
        <v>269</v>
      </c>
      <c r="D264" s="83">
        <v>1745349.07</v>
      </c>
      <c r="E264" s="4">
        <v>25441</v>
      </c>
      <c r="F264" s="4">
        <v>6403</v>
      </c>
      <c r="G264" s="4">
        <v>0</v>
      </c>
      <c r="H264" s="83">
        <f t="shared" si="4"/>
        <v>1777193.07</v>
      </c>
    </row>
    <row r="265" spans="1:8" x14ac:dyDescent="0.25">
      <c r="A265">
        <v>62314</v>
      </c>
      <c r="B265" t="s">
        <v>270</v>
      </c>
      <c r="C265" t="s">
        <v>269</v>
      </c>
      <c r="D265" s="83">
        <v>1540355.3</v>
      </c>
      <c r="E265" s="4">
        <v>22827</v>
      </c>
      <c r="F265" s="4">
        <v>6480</v>
      </c>
      <c r="G265" s="4">
        <v>0</v>
      </c>
      <c r="H265" s="83">
        <f t="shared" si="4"/>
        <v>1569662.3</v>
      </c>
    </row>
    <row r="266" spans="1:8" x14ac:dyDescent="0.25">
      <c r="A266">
        <v>62326</v>
      </c>
      <c r="B266" t="s">
        <v>271</v>
      </c>
      <c r="C266" t="s">
        <v>269</v>
      </c>
      <c r="D266" s="83">
        <v>2266053.27</v>
      </c>
      <c r="E266" s="4">
        <v>35414</v>
      </c>
      <c r="F266" s="4">
        <v>8361</v>
      </c>
      <c r="G266" s="4">
        <v>0</v>
      </c>
      <c r="H266" s="83">
        <f t="shared" si="4"/>
        <v>2309828.27</v>
      </c>
    </row>
    <row r="267" spans="1:8" x14ac:dyDescent="0.25">
      <c r="A267">
        <v>62330</v>
      </c>
      <c r="B267" t="s">
        <v>272</v>
      </c>
      <c r="C267" t="s">
        <v>269</v>
      </c>
      <c r="D267" s="83">
        <v>2043117.97</v>
      </c>
      <c r="E267" s="4">
        <v>49270</v>
      </c>
      <c r="F267" s="4">
        <v>7914</v>
      </c>
      <c r="G267" s="4">
        <v>0</v>
      </c>
      <c r="H267" s="83">
        <f t="shared" si="4"/>
        <v>2100301.9699999997</v>
      </c>
    </row>
    <row r="268" spans="1:8" x14ac:dyDescent="0.25">
      <c r="A268">
        <v>62332</v>
      </c>
      <c r="B268" t="s">
        <v>273</v>
      </c>
      <c r="C268" t="s">
        <v>269</v>
      </c>
      <c r="D268" s="83">
        <v>1935827.68</v>
      </c>
      <c r="E268" s="4">
        <v>60362</v>
      </c>
      <c r="F268" s="4">
        <v>7476</v>
      </c>
      <c r="G268" s="4">
        <v>0</v>
      </c>
      <c r="H268" s="83">
        <f t="shared" si="4"/>
        <v>2003665.68</v>
      </c>
    </row>
    <row r="269" spans="1:8" x14ac:dyDescent="0.25">
      <c r="A269">
        <v>62335</v>
      </c>
      <c r="B269" t="s">
        <v>274</v>
      </c>
      <c r="C269" t="s">
        <v>269</v>
      </c>
      <c r="D269" s="83">
        <v>1621421.2</v>
      </c>
      <c r="E269" s="4">
        <v>43746</v>
      </c>
      <c r="F269" s="4">
        <v>5667</v>
      </c>
      <c r="G269" s="4">
        <v>0</v>
      </c>
      <c r="H269" s="83">
        <f t="shared" si="4"/>
        <v>1670834.2</v>
      </c>
    </row>
    <row r="270" spans="1:8" x14ac:dyDescent="0.25">
      <c r="A270">
        <v>62343</v>
      </c>
      <c r="B270" t="s">
        <v>275</v>
      </c>
      <c r="C270" t="s">
        <v>269</v>
      </c>
      <c r="D270" s="83">
        <v>2031949.44</v>
      </c>
      <c r="E270" s="4">
        <v>0</v>
      </c>
      <c r="F270" s="4">
        <v>6451</v>
      </c>
      <c r="G270" s="4">
        <v>0</v>
      </c>
      <c r="H270" s="83">
        <f t="shared" si="4"/>
        <v>2038400.44</v>
      </c>
    </row>
    <row r="271" spans="1:8" x14ac:dyDescent="0.25">
      <c r="A271">
        <v>62368</v>
      </c>
      <c r="B271" t="s">
        <v>276</v>
      </c>
      <c r="C271" t="s">
        <v>269</v>
      </c>
      <c r="D271" s="83">
        <v>1465607.56</v>
      </c>
      <c r="E271" s="4">
        <v>100067</v>
      </c>
      <c r="F271" s="4">
        <v>5783</v>
      </c>
      <c r="G271" s="4">
        <v>0</v>
      </c>
      <c r="H271" s="83">
        <f t="shared" si="4"/>
        <v>1571457.56</v>
      </c>
    </row>
    <row r="272" spans="1:8" x14ac:dyDescent="0.25">
      <c r="A272">
        <v>62372</v>
      </c>
      <c r="B272" t="s">
        <v>277</v>
      </c>
      <c r="C272" t="s">
        <v>269</v>
      </c>
      <c r="D272" s="83">
        <v>1503887.31</v>
      </c>
      <c r="E272" s="4">
        <v>26891</v>
      </c>
      <c r="F272" s="4">
        <v>6110</v>
      </c>
      <c r="G272" s="4">
        <v>0</v>
      </c>
      <c r="H272" s="83">
        <f t="shared" si="4"/>
        <v>1536888.31</v>
      </c>
    </row>
    <row r="273" spans="1:8" x14ac:dyDescent="0.25">
      <c r="A273">
        <v>62375</v>
      </c>
      <c r="B273" t="s">
        <v>278</v>
      </c>
      <c r="C273" t="s">
        <v>269</v>
      </c>
      <c r="D273" s="83">
        <v>8041883.2800000003</v>
      </c>
      <c r="E273" s="4">
        <v>110871</v>
      </c>
      <c r="F273" s="4">
        <v>24954</v>
      </c>
      <c r="G273" s="4">
        <v>0</v>
      </c>
      <c r="H273" s="83">
        <f t="shared" si="4"/>
        <v>8177708.2800000003</v>
      </c>
    </row>
    <row r="274" spans="1:8" x14ac:dyDescent="0.25">
      <c r="A274">
        <v>62376</v>
      </c>
      <c r="B274" t="s">
        <v>279</v>
      </c>
      <c r="C274" t="s">
        <v>269</v>
      </c>
      <c r="D274" s="83">
        <v>5976792.6500000004</v>
      </c>
      <c r="E274" s="4">
        <v>0</v>
      </c>
      <c r="F274" s="4">
        <v>15400</v>
      </c>
      <c r="G274" s="4">
        <v>0</v>
      </c>
      <c r="H274" s="83">
        <f t="shared" si="4"/>
        <v>5992192.6500000004</v>
      </c>
    </row>
    <row r="275" spans="1:8" x14ac:dyDescent="0.25">
      <c r="A275">
        <v>62377</v>
      </c>
      <c r="B275" t="s">
        <v>280</v>
      </c>
      <c r="C275" t="s">
        <v>269</v>
      </c>
      <c r="D275" s="83">
        <v>2670730.4</v>
      </c>
      <c r="E275" s="4">
        <v>0</v>
      </c>
      <c r="F275" s="4">
        <v>8665</v>
      </c>
      <c r="G275" s="4">
        <v>0</v>
      </c>
      <c r="H275" s="83">
        <f t="shared" si="4"/>
        <v>2679395.4</v>
      </c>
    </row>
    <row r="276" spans="1:8" x14ac:dyDescent="0.25">
      <c r="A276">
        <v>62378</v>
      </c>
      <c r="B276" t="s">
        <v>281</v>
      </c>
      <c r="C276" t="s">
        <v>269</v>
      </c>
      <c r="D276" s="83">
        <v>9594725.1300000008</v>
      </c>
      <c r="E276" s="4">
        <v>253368</v>
      </c>
      <c r="F276" s="4">
        <v>34495</v>
      </c>
      <c r="G276" s="4">
        <v>0</v>
      </c>
      <c r="H276" s="83">
        <f t="shared" si="4"/>
        <v>9882588.1300000008</v>
      </c>
    </row>
    <row r="277" spans="1:8" x14ac:dyDescent="0.25">
      <c r="A277">
        <v>62379</v>
      </c>
      <c r="B277" t="s">
        <v>282</v>
      </c>
      <c r="C277" t="s">
        <v>269</v>
      </c>
      <c r="D277" s="83">
        <v>21662598.510000002</v>
      </c>
      <c r="E277" s="4">
        <v>0</v>
      </c>
      <c r="F277" s="4">
        <v>66511</v>
      </c>
      <c r="G277" s="4">
        <v>33363</v>
      </c>
      <c r="H277" s="83">
        <f t="shared" si="4"/>
        <v>21762472.510000002</v>
      </c>
    </row>
    <row r="278" spans="1:8" x14ac:dyDescent="0.25">
      <c r="A278">
        <v>62380</v>
      </c>
      <c r="B278" t="s">
        <v>283</v>
      </c>
      <c r="C278" t="s">
        <v>269</v>
      </c>
      <c r="D278" s="83">
        <v>7543259.7400000002</v>
      </c>
      <c r="E278" s="4">
        <v>229486</v>
      </c>
      <c r="F278" s="4">
        <v>28741</v>
      </c>
      <c r="G278" s="4">
        <v>0</v>
      </c>
      <c r="H278" s="83">
        <f t="shared" si="4"/>
        <v>7801486.7400000002</v>
      </c>
    </row>
    <row r="279" spans="1:8" x14ac:dyDescent="0.25">
      <c r="A279">
        <v>62381</v>
      </c>
      <c r="B279" t="s">
        <v>284</v>
      </c>
      <c r="C279" t="s">
        <v>269</v>
      </c>
      <c r="D279" s="83">
        <v>4296449.4800000004</v>
      </c>
      <c r="E279" s="4">
        <v>75470</v>
      </c>
      <c r="F279" s="4">
        <v>15693</v>
      </c>
      <c r="G279" s="4">
        <v>0</v>
      </c>
      <c r="H279" s="83">
        <f t="shared" si="4"/>
        <v>4387612.4800000004</v>
      </c>
    </row>
    <row r="280" spans="1:8" x14ac:dyDescent="0.25">
      <c r="A280">
        <v>62382</v>
      </c>
      <c r="B280" t="s">
        <v>285</v>
      </c>
      <c r="C280" t="s">
        <v>269</v>
      </c>
      <c r="D280" s="83">
        <v>6486761.7599999998</v>
      </c>
      <c r="E280" s="4">
        <v>0</v>
      </c>
      <c r="F280" s="4">
        <v>22087</v>
      </c>
      <c r="G280" s="4">
        <v>0</v>
      </c>
      <c r="H280" s="83">
        <f t="shared" si="4"/>
        <v>6508848.7599999998</v>
      </c>
    </row>
    <row r="281" spans="1:8" x14ac:dyDescent="0.25">
      <c r="A281">
        <v>62383</v>
      </c>
      <c r="B281" t="s">
        <v>286</v>
      </c>
      <c r="C281" t="s">
        <v>269</v>
      </c>
      <c r="D281" s="83">
        <v>4713938.4400000004</v>
      </c>
      <c r="E281" s="4">
        <v>110382</v>
      </c>
      <c r="F281" s="4">
        <v>16829</v>
      </c>
      <c r="G281" s="4">
        <v>0</v>
      </c>
      <c r="H281" s="83">
        <f t="shared" si="4"/>
        <v>4841149.4400000004</v>
      </c>
    </row>
    <row r="282" spans="1:8" x14ac:dyDescent="0.25">
      <c r="A282">
        <v>62384</v>
      </c>
      <c r="B282" t="s">
        <v>287</v>
      </c>
      <c r="C282" t="s">
        <v>269</v>
      </c>
      <c r="D282" s="83">
        <v>4090444.47</v>
      </c>
      <c r="E282" s="4">
        <v>25790</v>
      </c>
      <c r="F282" s="4">
        <v>15154</v>
      </c>
      <c r="G282" s="4">
        <v>0</v>
      </c>
      <c r="H282" s="83">
        <f t="shared" si="4"/>
        <v>4131388.47</v>
      </c>
    </row>
    <row r="283" spans="1:8" x14ac:dyDescent="0.25">
      <c r="A283">
        <v>62385</v>
      </c>
      <c r="B283" t="s">
        <v>288</v>
      </c>
      <c r="C283" t="s">
        <v>269</v>
      </c>
      <c r="D283" s="83">
        <v>2944404.35</v>
      </c>
      <c r="E283" s="4">
        <v>128078</v>
      </c>
      <c r="F283" s="4">
        <v>12205</v>
      </c>
      <c r="G283" s="4">
        <v>0</v>
      </c>
      <c r="H283" s="83">
        <f t="shared" si="4"/>
        <v>3084687.35</v>
      </c>
    </row>
    <row r="284" spans="1:8" x14ac:dyDescent="0.25">
      <c r="A284">
        <v>62386</v>
      </c>
      <c r="B284" t="s">
        <v>289</v>
      </c>
      <c r="C284" t="s">
        <v>269</v>
      </c>
      <c r="D284" s="83">
        <v>6132139.3899999997</v>
      </c>
      <c r="E284" s="4">
        <v>132469</v>
      </c>
      <c r="F284" s="4">
        <v>23742</v>
      </c>
      <c r="G284" s="4">
        <v>0</v>
      </c>
      <c r="H284" s="83">
        <f t="shared" si="4"/>
        <v>6288350.3899999997</v>
      </c>
    </row>
    <row r="285" spans="1:8" x14ac:dyDescent="0.25">
      <c r="A285">
        <v>62387</v>
      </c>
      <c r="B285" t="s">
        <v>290</v>
      </c>
      <c r="C285" t="s">
        <v>269</v>
      </c>
      <c r="D285" s="83">
        <v>2732666.92</v>
      </c>
      <c r="E285" s="4">
        <v>75892</v>
      </c>
      <c r="F285" s="4">
        <v>11402</v>
      </c>
      <c r="G285" s="4">
        <v>0</v>
      </c>
      <c r="H285" s="83">
        <f t="shared" si="4"/>
        <v>2819960.92</v>
      </c>
    </row>
    <row r="286" spans="1:8" x14ac:dyDescent="0.25">
      <c r="A286">
        <v>62388</v>
      </c>
      <c r="B286" t="s">
        <v>291</v>
      </c>
      <c r="C286" t="s">
        <v>269</v>
      </c>
      <c r="D286" s="83">
        <v>3528615.55</v>
      </c>
      <c r="E286" s="4">
        <v>126386</v>
      </c>
      <c r="F286" s="4">
        <v>14101</v>
      </c>
      <c r="G286" s="4">
        <v>0</v>
      </c>
      <c r="H286" s="83">
        <f t="shared" si="4"/>
        <v>3669102.55</v>
      </c>
    </row>
    <row r="287" spans="1:8" x14ac:dyDescent="0.25">
      <c r="A287">
        <v>62389</v>
      </c>
      <c r="B287" t="s">
        <v>292</v>
      </c>
      <c r="C287" t="s">
        <v>269</v>
      </c>
      <c r="D287" s="83">
        <v>5240061.33</v>
      </c>
      <c r="E287" s="4">
        <v>125594</v>
      </c>
      <c r="F287" s="4">
        <v>18811</v>
      </c>
      <c r="G287" s="4">
        <v>0</v>
      </c>
      <c r="H287" s="83">
        <f t="shared" si="4"/>
        <v>5384466.3300000001</v>
      </c>
    </row>
    <row r="288" spans="1:8" ht="15.75" thickBot="1" x14ac:dyDescent="0.3">
      <c r="A288" s="12">
        <v>62390</v>
      </c>
      <c r="B288" s="12" t="s">
        <v>293</v>
      </c>
      <c r="C288" s="12" t="s">
        <v>269</v>
      </c>
      <c r="D288" s="85">
        <v>4778313.78</v>
      </c>
      <c r="E288" s="13">
        <v>123302</v>
      </c>
      <c r="F288" s="13">
        <v>16882</v>
      </c>
      <c r="G288" s="13">
        <v>0</v>
      </c>
      <c r="H288" s="85">
        <f t="shared" si="4"/>
        <v>4918497.78</v>
      </c>
    </row>
    <row r="289" spans="2:8" x14ac:dyDescent="0.25">
      <c r="B289" s="1" t="s">
        <v>294</v>
      </c>
      <c r="D289" s="9">
        <f>SUM(D3:D288)</f>
        <v>2116120804.7500002</v>
      </c>
      <c r="E289" s="9">
        <f>SUM(E3:E288)</f>
        <v>16136700</v>
      </c>
      <c r="F289" s="9">
        <f>SUM(F3:F288)</f>
        <v>6705000</v>
      </c>
      <c r="G289" s="9">
        <f>SUM(G3:G288)</f>
        <v>4441302</v>
      </c>
      <c r="H289" s="9">
        <f>SUM(H3:H288)</f>
        <v>2113403806.7500005</v>
      </c>
    </row>
  </sheetData>
  <pageMargins left="0.7" right="0.7" top="0.78740157499999996" bottom="0.78740157499999996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24AA-1BE2-40A5-8DF7-18C6D46D09C8}">
  <sheetPr>
    <tabColor rgb="FFFFC000"/>
  </sheetPr>
  <dimension ref="A1:M25"/>
  <sheetViews>
    <sheetView topLeftCell="C1" workbookViewId="0">
      <selection activeCell="B18" sqref="B18"/>
    </sheetView>
  </sheetViews>
  <sheetFormatPr baseColWidth="10" defaultColWidth="11.42578125" defaultRowHeight="15" x14ac:dyDescent="0.25"/>
  <cols>
    <col min="1" max="1" width="30.85546875" style="83" customWidth="1"/>
    <col min="2" max="2" width="42.5703125" style="83" bestFit="1" customWidth="1"/>
    <col min="3" max="3" width="27.5703125" style="83" bestFit="1" customWidth="1"/>
    <col min="4" max="4" width="27.7109375" style="83" customWidth="1"/>
    <col min="5" max="5" width="27.85546875" style="83" customWidth="1"/>
    <col min="6" max="6" width="27.85546875" style="83" bestFit="1" customWidth="1"/>
    <col min="7" max="7" width="26.28515625" style="83" customWidth="1"/>
    <col min="8" max="8" width="27.42578125" style="83" customWidth="1"/>
    <col min="9" max="9" width="27.28515625" style="83" customWidth="1"/>
    <col min="10" max="10" width="15.5703125" style="83" bestFit="1" customWidth="1"/>
    <col min="11" max="11" width="18.28515625" style="83" customWidth="1"/>
    <col min="12" max="12" width="11.42578125" style="82"/>
    <col min="13" max="13" width="15.7109375" style="82" bestFit="1" customWidth="1"/>
    <col min="14" max="16384" width="11.42578125" style="82"/>
  </cols>
  <sheetData>
    <row r="1" spans="1:13" s="70" customFormat="1" ht="51.75" customHeight="1" x14ac:dyDescent="0.25">
      <c r="A1" s="94" t="s">
        <v>351</v>
      </c>
      <c r="B1" s="95" t="s">
        <v>302</v>
      </c>
      <c r="C1" s="198" t="s">
        <v>304</v>
      </c>
      <c r="D1" s="198"/>
      <c r="E1" s="199" t="s">
        <v>306</v>
      </c>
      <c r="F1" s="199"/>
      <c r="G1" s="199"/>
      <c r="H1" s="199"/>
      <c r="I1" s="199"/>
      <c r="J1" s="88"/>
      <c r="K1" s="88"/>
    </row>
    <row r="2" spans="1:13" s="23" customFormat="1" ht="47.25" x14ac:dyDescent="0.25">
      <c r="A2" s="6" t="s">
        <v>344</v>
      </c>
      <c r="B2" s="53" t="s">
        <v>333</v>
      </c>
      <c r="C2" s="54" t="s">
        <v>334</v>
      </c>
      <c r="D2" s="55" t="s">
        <v>335</v>
      </c>
      <c r="E2" s="56" t="s">
        <v>310</v>
      </c>
      <c r="F2" s="57" t="s">
        <v>311</v>
      </c>
      <c r="G2" s="58" t="s">
        <v>312</v>
      </c>
      <c r="H2" s="59" t="s">
        <v>313</v>
      </c>
      <c r="I2" s="60" t="s">
        <v>314</v>
      </c>
      <c r="J2" s="67"/>
      <c r="K2" s="67"/>
      <c r="M2" s="23" t="s">
        <v>363</v>
      </c>
    </row>
    <row r="3" spans="1:13" x14ac:dyDescent="0.25">
      <c r="A3" s="83" t="s">
        <v>3</v>
      </c>
      <c r="B3" s="158">
        <v>815930.53333333321</v>
      </c>
      <c r="C3" s="158">
        <v>75638786.920000017</v>
      </c>
      <c r="D3" s="161">
        <v>1991379.9799999997</v>
      </c>
      <c r="E3" s="158">
        <v>139965354.83000004</v>
      </c>
      <c r="F3" s="158">
        <v>61205751.780000001</v>
      </c>
      <c r="G3" s="158">
        <v>25934360.729999997</v>
      </c>
      <c r="H3" s="158">
        <v>1353065.0899999999</v>
      </c>
      <c r="I3" s="158">
        <v>519811.85</v>
      </c>
      <c r="M3" s="83">
        <f>SUM(B3:I3)</f>
        <v>307424441.71333343</v>
      </c>
    </row>
    <row r="4" spans="1:13" x14ac:dyDescent="0.25">
      <c r="A4" s="83" t="s">
        <v>5</v>
      </c>
      <c r="B4" s="83">
        <v>504609.81666666665</v>
      </c>
      <c r="C4" s="83">
        <v>21796489.41</v>
      </c>
      <c r="D4" s="21">
        <v>720269.38</v>
      </c>
      <c r="E4" s="83">
        <v>28149230.399999999</v>
      </c>
      <c r="F4" s="83">
        <v>2262730.39</v>
      </c>
      <c r="G4" s="83">
        <v>7822487.6700000009</v>
      </c>
      <c r="H4" s="83">
        <v>67540.320000000007</v>
      </c>
      <c r="I4" s="83">
        <v>49809.98</v>
      </c>
      <c r="M4" s="83">
        <f t="shared" ref="M4:M15" si="0">SUM(B4:I4)</f>
        <v>61373167.36666666</v>
      </c>
    </row>
    <row r="5" spans="1:13" x14ac:dyDescent="0.25">
      <c r="A5" s="83" t="s">
        <v>20</v>
      </c>
      <c r="B5" s="83">
        <v>330039.84333333332</v>
      </c>
      <c r="C5" s="83">
        <v>37454578.059999987</v>
      </c>
      <c r="D5" s="21">
        <v>1845191.9199999995</v>
      </c>
      <c r="E5" s="83">
        <v>64291465.740000002</v>
      </c>
      <c r="F5" s="83">
        <v>3191078.38</v>
      </c>
      <c r="G5" s="83">
        <v>20139803.760000002</v>
      </c>
      <c r="H5" s="83">
        <v>266339.47000000003</v>
      </c>
      <c r="I5" s="83">
        <v>156363.20000000001</v>
      </c>
      <c r="M5" s="83">
        <f t="shared" si="0"/>
        <v>127674860.37333333</v>
      </c>
    </row>
    <row r="6" spans="1:13" x14ac:dyDescent="0.25">
      <c r="A6" s="83" t="s">
        <v>57</v>
      </c>
      <c r="B6" s="83">
        <v>281573.8666666667</v>
      </c>
      <c r="C6" s="83">
        <v>25771288.650000002</v>
      </c>
      <c r="D6" s="21">
        <v>916375.17999999982</v>
      </c>
      <c r="E6" s="83">
        <v>38337339.120000005</v>
      </c>
      <c r="F6" s="83">
        <v>3519076.8099999996</v>
      </c>
      <c r="G6" s="83">
        <v>12693962.710000001</v>
      </c>
      <c r="H6" s="83">
        <v>139163.96</v>
      </c>
      <c r="I6" s="83">
        <v>139577.42000000001</v>
      </c>
      <c r="M6" s="83">
        <f t="shared" si="0"/>
        <v>81798357.716666669</v>
      </c>
    </row>
    <row r="7" spans="1:13" x14ac:dyDescent="0.25">
      <c r="A7" s="83" t="s">
        <v>86</v>
      </c>
      <c r="B7" s="83">
        <v>190119.13666666666</v>
      </c>
      <c r="C7" s="83">
        <v>26490852.209999993</v>
      </c>
      <c r="D7" s="21">
        <v>669096.61999999988</v>
      </c>
      <c r="E7" s="83">
        <v>25659284.369999997</v>
      </c>
      <c r="F7" s="83">
        <v>4909460.76</v>
      </c>
      <c r="G7" s="83">
        <v>8248471.3800000018</v>
      </c>
      <c r="H7" s="83">
        <v>70520.040000000008</v>
      </c>
      <c r="I7" s="83">
        <v>100532.23</v>
      </c>
      <c r="M7" s="83">
        <f t="shared" si="0"/>
        <v>66338336.746666655</v>
      </c>
    </row>
    <row r="8" spans="1:13" x14ac:dyDescent="0.25">
      <c r="A8" s="83" t="s">
        <v>102</v>
      </c>
      <c r="B8" s="83">
        <v>271690.49333333335</v>
      </c>
      <c r="C8" s="83">
        <v>24752019.950000007</v>
      </c>
      <c r="D8" s="21">
        <v>783630.33999999985</v>
      </c>
      <c r="E8" s="83">
        <v>31232693.120000005</v>
      </c>
      <c r="F8" s="83">
        <v>2069659.8900000001</v>
      </c>
      <c r="G8" s="83">
        <v>7652146.1199999982</v>
      </c>
      <c r="H8" s="83">
        <v>129121.19999999998</v>
      </c>
      <c r="I8" s="83">
        <v>115311.02</v>
      </c>
      <c r="M8" s="83">
        <f t="shared" si="0"/>
        <v>67006272.133333348</v>
      </c>
    </row>
    <row r="9" spans="1:13" x14ac:dyDescent="0.25">
      <c r="A9" s="83" t="s">
        <v>131</v>
      </c>
      <c r="B9" s="83">
        <v>113152.81</v>
      </c>
      <c r="C9" s="83">
        <v>14655486.16</v>
      </c>
      <c r="D9" s="21">
        <v>272748.73999999993</v>
      </c>
      <c r="E9" s="83">
        <v>12484877.710000001</v>
      </c>
      <c r="F9" s="83">
        <v>347202.09999999992</v>
      </c>
      <c r="G9" s="83">
        <v>2064893.81</v>
      </c>
      <c r="H9" s="83">
        <v>882.88000000000011</v>
      </c>
      <c r="I9" s="83">
        <v>34118.92</v>
      </c>
      <c r="M9" s="83">
        <f t="shared" si="0"/>
        <v>29973363.130000003</v>
      </c>
    </row>
    <row r="10" spans="1:13" x14ac:dyDescent="0.25">
      <c r="A10" s="83" t="s">
        <v>145</v>
      </c>
      <c r="B10" s="83">
        <v>180495.22666666663</v>
      </c>
      <c r="C10" s="83">
        <v>18959064.360000003</v>
      </c>
      <c r="D10" s="21">
        <v>662477.97999999986</v>
      </c>
      <c r="E10" s="83">
        <v>24190131.540000003</v>
      </c>
      <c r="F10" s="83">
        <v>2143572.6599999997</v>
      </c>
      <c r="G10" s="83">
        <v>9766476.8300000001</v>
      </c>
      <c r="H10" s="83">
        <v>151824.44</v>
      </c>
      <c r="I10" s="83">
        <v>60209.87</v>
      </c>
      <c r="M10" s="83">
        <f t="shared" si="0"/>
        <v>56114252.906666659</v>
      </c>
    </row>
    <row r="11" spans="1:13" x14ac:dyDescent="0.25">
      <c r="A11" s="83" t="s">
        <v>160</v>
      </c>
      <c r="B11" s="83">
        <v>554248.54893617006</v>
      </c>
      <c r="C11" s="83">
        <v>25304443.019999996</v>
      </c>
      <c r="D11" s="21">
        <v>984069.83999999985</v>
      </c>
      <c r="E11" s="83">
        <v>39329500.389999993</v>
      </c>
      <c r="F11" s="83">
        <v>1837345.8400000003</v>
      </c>
      <c r="G11" s="83">
        <v>10206182.58</v>
      </c>
      <c r="H11" s="83">
        <v>35535.919999999998</v>
      </c>
      <c r="I11" s="83">
        <v>113851.39</v>
      </c>
      <c r="M11" s="83">
        <f t="shared" si="0"/>
        <v>78365177.528936163</v>
      </c>
    </row>
    <row r="12" spans="1:13" x14ac:dyDescent="0.25">
      <c r="A12" s="83" t="s">
        <v>191</v>
      </c>
      <c r="B12" s="83">
        <v>191997.34666666665</v>
      </c>
      <c r="C12" s="83">
        <v>32535556.669999987</v>
      </c>
      <c r="D12" s="21">
        <v>584787.74999999988</v>
      </c>
      <c r="E12" s="83">
        <v>34087783.380000003</v>
      </c>
      <c r="F12" s="83">
        <v>4819827.51</v>
      </c>
      <c r="G12" s="83">
        <v>11828449.359999999</v>
      </c>
      <c r="H12" s="83">
        <v>83763.240000000005</v>
      </c>
      <c r="I12" s="83">
        <v>120054.83</v>
      </c>
      <c r="M12" s="83">
        <f t="shared" si="0"/>
        <v>84252220.086666659</v>
      </c>
    </row>
    <row r="13" spans="1:13" x14ac:dyDescent="0.25">
      <c r="A13" s="83" t="s">
        <v>212</v>
      </c>
      <c r="B13" s="83">
        <v>331217.90666666668</v>
      </c>
      <c r="C13" s="83">
        <v>36667094</v>
      </c>
      <c r="D13" s="21">
        <v>1131527.79</v>
      </c>
      <c r="E13" s="83">
        <v>44170003.259999998</v>
      </c>
      <c r="F13" s="83">
        <v>6317579.0399999991</v>
      </c>
      <c r="G13" s="83">
        <v>12709774.08</v>
      </c>
      <c r="H13" s="83">
        <v>287046.36000000004</v>
      </c>
      <c r="I13" s="83">
        <v>189204.95</v>
      </c>
      <c r="M13" s="83">
        <f t="shared" si="0"/>
        <v>101803447.38666667</v>
      </c>
    </row>
    <row r="14" spans="1:13" x14ac:dyDescent="0.25">
      <c r="A14" s="83" t="s">
        <v>232</v>
      </c>
      <c r="B14" s="83">
        <v>478855.80038759694</v>
      </c>
      <c r="C14" s="83">
        <v>29627397.809999999</v>
      </c>
      <c r="D14" s="21">
        <v>1465261.2499999998</v>
      </c>
      <c r="E14" s="83">
        <v>41717557.25</v>
      </c>
      <c r="F14" s="83">
        <v>2439315.1300000004</v>
      </c>
      <c r="G14" s="83">
        <v>13262460.789999999</v>
      </c>
      <c r="H14" s="83">
        <v>16443.64</v>
      </c>
      <c r="I14" s="83">
        <v>74988.649999999994</v>
      </c>
      <c r="M14" s="83">
        <f t="shared" si="0"/>
        <v>89082280.320387587</v>
      </c>
    </row>
    <row r="15" spans="1:13" ht="15.75" thickBot="1" x14ac:dyDescent="0.3">
      <c r="A15" s="85" t="s">
        <v>269</v>
      </c>
      <c r="B15" s="85">
        <v>218948.18666666665</v>
      </c>
      <c r="C15" s="85">
        <v>36133246.680000007</v>
      </c>
      <c r="D15" s="28">
        <v>1090643.1000000001</v>
      </c>
      <c r="E15" s="85">
        <v>40430619.079999998</v>
      </c>
      <c r="F15" s="85">
        <v>3216652.87</v>
      </c>
      <c r="G15" s="85">
        <v>14377444.906999998</v>
      </c>
      <c r="H15" s="85">
        <v>31894.04</v>
      </c>
      <c r="I15" s="85">
        <v>74258.84</v>
      </c>
      <c r="M15" s="85">
        <f t="shared" si="0"/>
        <v>95573707.703666702</v>
      </c>
    </row>
    <row r="16" spans="1:13" x14ac:dyDescent="0.25">
      <c r="A16" s="9"/>
      <c r="B16" s="9">
        <f>SUM(B3:B15)</f>
        <v>4462879.5159904333</v>
      </c>
      <c r="C16" s="9">
        <f>SUM(C3:C15)</f>
        <v>405786303.89999998</v>
      </c>
      <c r="D16" s="29">
        <f>SUM(D3:D15)</f>
        <v>13117459.869999999</v>
      </c>
      <c r="E16" s="9">
        <f>SUM(E3:E15)</f>
        <v>564045840.19000006</v>
      </c>
      <c r="F16" s="9">
        <f t="shared" ref="F16:H16" si="1">SUM(F3:F15)</f>
        <v>98279253.159999996</v>
      </c>
      <c r="G16" s="9">
        <f>SUM(G3:G15)</f>
        <v>156706914.727</v>
      </c>
      <c r="H16" s="9">
        <f t="shared" si="1"/>
        <v>2633140.6</v>
      </c>
      <c r="I16" s="9">
        <f>SUM(I3:I15)</f>
        <v>1748093.15</v>
      </c>
      <c r="J16" s="39">
        <f>SUM(B16:I16)</f>
        <v>1246779885.1129906</v>
      </c>
      <c r="K16" s="39" t="s">
        <v>349</v>
      </c>
      <c r="L16" s="73"/>
      <c r="M16" s="9">
        <f>SUM(M3:M15)</f>
        <v>1246779885.1129904</v>
      </c>
    </row>
    <row r="18" spans="1:11" x14ac:dyDescent="0.25">
      <c r="A18" s="158"/>
      <c r="B18" s="158"/>
      <c r="C18" s="158"/>
      <c r="D18" s="158"/>
      <c r="E18" s="158"/>
      <c r="F18" s="158"/>
      <c r="G18" s="158"/>
      <c r="H18" s="158"/>
      <c r="J18" s="9">
        <f>J16*0.6</f>
        <v>748067931.06779432</v>
      </c>
      <c r="K18" s="41">
        <v>0.6</v>
      </c>
    </row>
    <row r="19" spans="1:11" x14ac:dyDescent="0.25">
      <c r="A19" s="158"/>
      <c r="B19" s="162"/>
      <c r="C19" s="162"/>
      <c r="D19" s="162"/>
      <c r="E19" s="162"/>
      <c r="F19" s="162"/>
      <c r="G19" s="158"/>
      <c r="H19" s="158"/>
      <c r="J19" s="9">
        <f>J16*0.4</f>
        <v>498711954.04519629</v>
      </c>
      <c r="K19" s="41">
        <v>0.4</v>
      </c>
    </row>
    <row r="20" spans="1:11" x14ac:dyDescent="0.25">
      <c r="A20" s="158"/>
      <c r="B20" s="162"/>
      <c r="C20" s="162"/>
      <c r="D20" s="163"/>
      <c r="E20" s="162"/>
      <c r="F20" s="163"/>
      <c r="G20" s="164"/>
      <c r="H20" s="158"/>
      <c r="J20" s="68"/>
      <c r="K20" s="9"/>
    </row>
    <row r="21" spans="1:11" x14ac:dyDescent="0.25">
      <c r="A21" s="158"/>
      <c r="B21" s="158"/>
      <c r="C21" s="158"/>
      <c r="D21" s="158"/>
      <c r="E21" s="158"/>
      <c r="F21" s="158"/>
      <c r="G21" s="158"/>
      <c r="H21" s="158"/>
      <c r="J21" s="9"/>
    </row>
    <row r="22" spans="1:11" x14ac:dyDescent="0.25">
      <c r="A22" s="158"/>
      <c r="B22" s="165"/>
      <c r="C22" s="165"/>
      <c r="D22" s="158"/>
      <c r="E22" s="165"/>
      <c r="F22" s="165"/>
      <c r="G22" s="165"/>
      <c r="H22" s="165"/>
      <c r="I22" s="107"/>
      <c r="J22" s="9"/>
    </row>
    <row r="23" spans="1:11" x14ac:dyDescent="0.25">
      <c r="A23" s="158"/>
      <c r="B23" s="158"/>
      <c r="C23" s="165"/>
      <c r="D23" s="158"/>
      <c r="E23" s="158"/>
      <c r="F23" s="158"/>
      <c r="G23" s="158"/>
      <c r="H23" s="158"/>
    </row>
    <row r="24" spans="1:11" x14ac:dyDescent="0.25">
      <c r="A24" s="158"/>
      <c r="B24" s="158"/>
      <c r="C24" s="158"/>
      <c r="D24" s="158"/>
      <c r="E24" s="158"/>
      <c r="F24" s="158"/>
      <c r="G24" s="158"/>
      <c r="H24" s="158"/>
    </row>
    <row r="25" spans="1:11" x14ac:dyDescent="0.25">
      <c r="A25" s="158"/>
      <c r="B25" s="158"/>
      <c r="C25" s="158"/>
      <c r="D25" s="158"/>
      <c r="E25" s="158"/>
      <c r="F25" s="158"/>
      <c r="G25" s="158"/>
      <c r="H25" s="158"/>
    </row>
  </sheetData>
  <mergeCells count="2">
    <mergeCell ref="C1:D1"/>
    <mergeCell ref="E1:I1"/>
  </mergeCells>
  <pageMargins left="0.7" right="0.7" top="0.78740157499999996" bottom="0.78740157499999996" header="0.3" footer="0.3"/>
  <pageSetup paperSize="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4986A-11A2-4C87-8F73-C3B9E18A6E07}">
  <sheetPr>
    <tabColor rgb="FFFFC000"/>
  </sheetPr>
  <dimension ref="A1:N18"/>
  <sheetViews>
    <sheetView workbookViewId="0">
      <selection activeCell="D30" sqref="D30"/>
    </sheetView>
  </sheetViews>
  <sheetFormatPr baseColWidth="10" defaultColWidth="11.42578125" defaultRowHeight="15" x14ac:dyDescent="0.25"/>
  <cols>
    <col min="1" max="1" width="29.42578125" style="83" customWidth="1"/>
    <col min="2" max="2" width="26.42578125" style="83" customWidth="1"/>
    <col min="3" max="3" width="27.140625" style="83" customWidth="1"/>
    <col min="4" max="4" width="26.85546875" style="83" customWidth="1"/>
    <col min="5" max="5" width="27.28515625" style="83" customWidth="1"/>
    <col min="6" max="6" width="27.85546875" style="83" bestFit="1" customWidth="1"/>
    <col min="7" max="7" width="27.140625" style="83" customWidth="1"/>
    <col min="8" max="8" width="27.28515625" style="83" customWidth="1"/>
    <col min="9" max="9" width="27" style="83" customWidth="1"/>
    <col min="10" max="10" width="11.42578125" style="82"/>
    <col min="11" max="11" width="14.140625" style="82" bestFit="1" customWidth="1"/>
    <col min="12" max="12" width="13.28515625" style="82" bestFit="1" customWidth="1"/>
    <col min="13" max="13" width="13.28515625" style="82" customWidth="1"/>
    <col min="14" max="14" width="14.140625" style="82" bestFit="1" customWidth="1"/>
    <col min="15" max="16384" width="11.42578125" style="82"/>
  </cols>
  <sheetData>
    <row r="1" spans="1:14" s="70" customFormat="1" ht="48" customHeight="1" x14ac:dyDescent="0.25">
      <c r="A1" s="94" t="s">
        <v>350</v>
      </c>
      <c r="B1" s="95" t="s">
        <v>302</v>
      </c>
      <c r="C1" s="199" t="s">
        <v>304</v>
      </c>
      <c r="D1" s="200"/>
      <c r="E1" s="201" t="s">
        <v>306</v>
      </c>
      <c r="F1" s="199"/>
      <c r="G1" s="199"/>
      <c r="H1" s="199"/>
      <c r="I1" s="199"/>
    </row>
    <row r="2" spans="1:14" s="23" customFormat="1" ht="78.75" x14ac:dyDescent="0.25">
      <c r="A2" s="7" t="s">
        <v>344</v>
      </c>
      <c r="B2" s="53" t="s">
        <v>333</v>
      </c>
      <c r="C2" s="54" t="s">
        <v>334</v>
      </c>
      <c r="D2" s="55" t="s">
        <v>335</v>
      </c>
      <c r="E2" s="56" t="s">
        <v>310</v>
      </c>
      <c r="F2" s="57" t="s">
        <v>311</v>
      </c>
      <c r="G2" s="58" t="s">
        <v>312</v>
      </c>
      <c r="H2" s="59" t="s">
        <v>313</v>
      </c>
      <c r="I2" s="60" t="s">
        <v>314</v>
      </c>
      <c r="N2" s="23" t="s">
        <v>363</v>
      </c>
    </row>
    <row r="3" spans="1:14" x14ac:dyDescent="0.25">
      <c r="A3" s="83" t="s">
        <v>3</v>
      </c>
      <c r="B3" s="161">
        <f>'Grunddaten § 2 SPU_100%_IST'!B3*0.4</f>
        <v>326372.21333333332</v>
      </c>
      <c r="C3" s="22">
        <f>'Grunddaten § 2 SPU_100%_IST'!C3*0.4</f>
        <v>30255514.768000007</v>
      </c>
      <c r="D3" s="161">
        <f>'Grunddaten § 2 SPU_100%_IST'!D3*0.4</f>
        <v>796551.99199999997</v>
      </c>
      <c r="E3" s="168">
        <f>'Grunddaten § 2 SPU_100%_IST'!E3*0.4</f>
        <v>55986141.932000019</v>
      </c>
      <c r="F3" s="168">
        <f>'Grunddaten § 2 SPU_100%_IST'!F3*0.4</f>
        <v>24482300.712000001</v>
      </c>
      <c r="G3" s="168">
        <f>'Grunddaten § 2 SPU_100%_IST'!G3*0.4</f>
        <v>10373744.291999999</v>
      </c>
      <c r="H3" s="161">
        <f>'Grunddaten § 2 SPU_100%_IST'!H3*0.4</f>
        <v>541226.03599999996</v>
      </c>
      <c r="I3" s="161">
        <f>'Grunddaten § 2 SPU_100%_IST'!I3*0.4</f>
        <v>207924.74</v>
      </c>
      <c r="K3" s="166"/>
      <c r="N3" s="83">
        <f>SUM(B3:I3)</f>
        <v>122969776.68533334</v>
      </c>
    </row>
    <row r="4" spans="1:14" x14ac:dyDescent="0.25">
      <c r="A4" s="83" t="s">
        <v>5</v>
      </c>
      <c r="B4" s="21">
        <f>'Grunddaten § 2 SPU_100%_IST'!B4*0.4</f>
        <v>201843.92666666667</v>
      </c>
      <c r="C4" s="83">
        <f>'Grunddaten § 2 SPU_100%_IST'!C4*0.4</f>
        <v>8718595.7640000004</v>
      </c>
      <c r="D4" s="21">
        <f>'Grunddaten § 2 SPU_100%_IST'!D4*0.4</f>
        <v>288107.75200000004</v>
      </c>
      <c r="E4" s="21">
        <f>'Grunddaten § 2 SPU_100%_IST'!E4*0.4</f>
        <v>11259692.16</v>
      </c>
      <c r="F4" s="21">
        <f>'Grunddaten § 2 SPU_100%_IST'!F4*0.4</f>
        <v>905092.15600000008</v>
      </c>
      <c r="G4" s="21">
        <f>'Grunddaten § 2 SPU_100%_IST'!G4*0.4</f>
        <v>3128995.0680000004</v>
      </c>
      <c r="H4" s="21">
        <f>'Grunddaten § 2 SPU_100%_IST'!H4*0.4</f>
        <v>27016.128000000004</v>
      </c>
      <c r="I4" s="21">
        <f>'Grunddaten § 2 SPU_100%_IST'!I4*0.4</f>
        <v>19923.992000000002</v>
      </c>
      <c r="N4" s="83">
        <f t="shared" ref="N4:N15" si="0">SUM(B4:I4)</f>
        <v>24549266.946666665</v>
      </c>
    </row>
    <row r="5" spans="1:14" x14ac:dyDescent="0.25">
      <c r="A5" s="83" t="s">
        <v>20</v>
      </c>
      <c r="B5" s="21">
        <f>'Grunddaten § 2 SPU_100%_IST'!B5*0.4</f>
        <v>132015.93733333334</v>
      </c>
      <c r="C5" s="83">
        <f>'Grunddaten § 2 SPU_100%_IST'!C5*0.4</f>
        <v>14981831.223999996</v>
      </c>
      <c r="D5" s="21">
        <f>'Grunddaten § 2 SPU_100%_IST'!D5*0.4</f>
        <v>738076.76799999981</v>
      </c>
      <c r="E5" s="21">
        <f>'Grunddaten § 2 SPU_100%_IST'!E5*0.4</f>
        <v>25716586.296000004</v>
      </c>
      <c r="F5" s="21">
        <f>'Grunddaten § 2 SPU_100%_IST'!F5*0.4</f>
        <v>1276431.352</v>
      </c>
      <c r="G5" s="21">
        <f>'Grunddaten § 2 SPU_100%_IST'!G5*0.4</f>
        <v>8055921.5040000007</v>
      </c>
      <c r="H5" s="21">
        <f>'Grunddaten § 2 SPU_100%_IST'!H5*0.4</f>
        <v>106535.78800000002</v>
      </c>
      <c r="I5" s="21">
        <f>'Grunddaten § 2 SPU_100%_IST'!I5*0.4</f>
        <v>62545.280000000006</v>
      </c>
      <c r="K5" s="83"/>
      <c r="N5" s="83">
        <f t="shared" si="0"/>
        <v>51069944.149333335</v>
      </c>
    </row>
    <row r="6" spans="1:14" x14ac:dyDescent="0.25">
      <c r="A6" s="83" t="s">
        <v>57</v>
      </c>
      <c r="B6" s="21">
        <f>'Grunddaten § 2 SPU_100%_IST'!B6*0.4</f>
        <v>112629.54666666669</v>
      </c>
      <c r="C6" s="83">
        <f>'Grunddaten § 2 SPU_100%_IST'!C6*0.4</f>
        <v>10308515.460000001</v>
      </c>
      <c r="D6" s="21">
        <f>'Grunddaten § 2 SPU_100%_IST'!D6*0.4</f>
        <v>366550.07199999993</v>
      </c>
      <c r="E6" s="21">
        <f>'Grunddaten § 2 SPU_100%_IST'!E6*0.4</f>
        <v>15334935.648000002</v>
      </c>
      <c r="F6" s="21">
        <f>'Grunddaten § 2 SPU_100%_IST'!F6*0.4</f>
        <v>1407630.7239999999</v>
      </c>
      <c r="G6" s="21">
        <f>'Grunddaten § 2 SPU_100%_IST'!G6*0.4</f>
        <v>5077585.0840000007</v>
      </c>
      <c r="H6" s="21">
        <f>'Grunddaten § 2 SPU_100%_IST'!H6*0.4</f>
        <v>55665.584000000003</v>
      </c>
      <c r="I6" s="21">
        <f>'Grunddaten § 2 SPU_100%_IST'!I6*0.4</f>
        <v>55830.968000000008</v>
      </c>
      <c r="N6" s="83">
        <f t="shared" si="0"/>
        <v>32719343.08666667</v>
      </c>
    </row>
    <row r="7" spans="1:14" x14ac:dyDescent="0.25">
      <c r="A7" s="83" t="s">
        <v>86</v>
      </c>
      <c r="B7" s="21">
        <f>'Grunddaten § 2 SPU_100%_IST'!B7*0.4</f>
        <v>76047.654666666669</v>
      </c>
      <c r="C7" s="83">
        <f>'Grunddaten § 2 SPU_100%_IST'!C7*0.4</f>
        <v>10596340.883999998</v>
      </c>
      <c r="D7" s="21">
        <f>'Grunddaten § 2 SPU_100%_IST'!D7*0.4</f>
        <v>267638.64799999999</v>
      </c>
      <c r="E7" s="21">
        <f>'Grunddaten § 2 SPU_100%_IST'!E7*0.4</f>
        <v>10263713.748</v>
      </c>
      <c r="F7" s="21">
        <f>'Grunddaten § 2 SPU_100%_IST'!F7*0.4</f>
        <v>1963784.304</v>
      </c>
      <c r="G7" s="21">
        <f>'Grunddaten § 2 SPU_100%_IST'!G7*0.4</f>
        <v>3299388.5520000011</v>
      </c>
      <c r="H7" s="21">
        <f>'Grunddaten § 2 SPU_100%_IST'!H7*0.4</f>
        <v>28208.016000000003</v>
      </c>
      <c r="I7" s="21">
        <f>'Grunddaten § 2 SPU_100%_IST'!I7*0.4</f>
        <v>40212.892</v>
      </c>
      <c r="N7" s="83">
        <f t="shared" si="0"/>
        <v>26535334.698666666</v>
      </c>
    </row>
    <row r="8" spans="1:14" x14ac:dyDescent="0.25">
      <c r="A8" s="83" t="s">
        <v>102</v>
      </c>
      <c r="B8" s="21">
        <f>'Grunddaten § 2 SPU_100%_IST'!B8*0.4</f>
        <v>108676.19733333334</v>
      </c>
      <c r="C8" s="83">
        <f>'Grunddaten § 2 SPU_100%_IST'!C8*0.4</f>
        <v>9900807.9800000023</v>
      </c>
      <c r="D8" s="21">
        <f>'Grunddaten § 2 SPU_100%_IST'!D8*0.4</f>
        <v>313452.13599999994</v>
      </c>
      <c r="E8" s="21">
        <f>'Grunddaten § 2 SPU_100%_IST'!E8*0.4</f>
        <v>12493077.248000003</v>
      </c>
      <c r="F8" s="21">
        <f>'Grunddaten § 2 SPU_100%_IST'!F8*0.4</f>
        <v>827863.95600000012</v>
      </c>
      <c r="G8" s="21">
        <f>'Grunddaten § 2 SPU_100%_IST'!G8*0.4</f>
        <v>3060858.4479999994</v>
      </c>
      <c r="H8" s="21">
        <f>'Grunddaten § 2 SPU_100%_IST'!H8*0.4</f>
        <v>51648.479999999996</v>
      </c>
      <c r="I8" s="21">
        <f>'Grunddaten § 2 SPU_100%_IST'!I8*0.4</f>
        <v>46124.408000000003</v>
      </c>
      <c r="N8" s="83">
        <f t="shared" si="0"/>
        <v>26802508.853333339</v>
      </c>
    </row>
    <row r="9" spans="1:14" x14ac:dyDescent="0.25">
      <c r="A9" s="83" t="s">
        <v>131</v>
      </c>
      <c r="B9" s="21">
        <f>'Grunddaten § 2 SPU_100%_IST'!B9*0.4</f>
        <v>45261.124000000003</v>
      </c>
      <c r="C9" s="83">
        <f>'Grunddaten § 2 SPU_100%_IST'!C9*0.4</f>
        <v>5862194.4640000006</v>
      </c>
      <c r="D9" s="21">
        <f>'Grunddaten § 2 SPU_100%_IST'!D9*0.4</f>
        <v>109099.49599999998</v>
      </c>
      <c r="E9" s="21">
        <f>'Grunddaten § 2 SPU_100%_IST'!E9*0.4</f>
        <v>4993951.0840000007</v>
      </c>
      <c r="F9" s="21">
        <f>'Grunddaten § 2 SPU_100%_IST'!F9*0.4</f>
        <v>138880.83999999997</v>
      </c>
      <c r="G9" s="21">
        <f>'Grunddaten § 2 SPU_100%_IST'!G9*0.4</f>
        <v>825957.52400000009</v>
      </c>
      <c r="H9" s="21">
        <f>'Grunddaten § 2 SPU_100%_IST'!H9*0.4</f>
        <v>353.15200000000004</v>
      </c>
      <c r="I9" s="21">
        <f>'Grunddaten § 2 SPU_100%_IST'!I9*0.4</f>
        <v>13647.567999999999</v>
      </c>
      <c r="N9" s="83">
        <f t="shared" si="0"/>
        <v>11989345.252000002</v>
      </c>
    </row>
    <row r="10" spans="1:14" x14ac:dyDescent="0.25">
      <c r="A10" s="83" t="s">
        <v>145</v>
      </c>
      <c r="B10" s="21">
        <f>'Grunddaten § 2 SPU_100%_IST'!B10*0.4</f>
        <v>72198.090666666656</v>
      </c>
      <c r="C10" s="83">
        <f>'Grunddaten § 2 SPU_100%_IST'!C10*0.4</f>
        <v>7583625.7440000018</v>
      </c>
      <c r="D10" s="21">
        <f>'Grunddaten § 2 SPU_100%_IST'!D10*0.4</f>
        <v>264991.19199999998</v>
      </c>
      <c r="E10" s="21">
        <f>'Grunddaten § 2 SPU_100%_IST'!E10*0.4</f>
        <v>9676052.6160000023</v>
      </c>
      <c r="F10" s="21">
        <f>'Grunddaten § 2 SPU_100%_IST'!F10*0.4</f>
        <v>857429.0639999999</v>
      </c>
      <c r="G10" s="21">
        <f>'Grunddaten § 2 SPU_100%_IST'!G10*0.4</f>
        <v>3906590.7320000003</v>
      </c>
      <c r="H10" s="21">
        <f>'Grunddaten § 2 SPU_100%_IST'!H10*0.4</f>
        <v>60729.776000000005</v>
      </c>
      <c r="I10" s="21">
        <f>'Grunddaten § 2 SPU_100%_IST'!I10*0.4</f>
        <v>24083.948000000004</v>
      </c>
      <c r="N10" s="83">
        <f t="shared" si="0"/>
        <v>22445701.162666671</v>
      </c>
    </row>
    <row r="11" spans="1:14" x14ac:dyDescent="0.25">
      <c r="A11" s="83" t="s">
        <v>160</v>
      </c>
      <c r="B11" s="21">
        <f>'Grunddaten § 2 SPU_100%_IST'!B11*0.4</f>
        <v>221699.41957446805</v>
      </c>
      <c r="C11" s="83">
        <f>'Grunddaten § 2 SPU_100%_IST'!C11*0.4</f>
        <v>10121777.207999999</v>
      </c>
      <c r="D11" s="21">
        <f>'Grunddaten § 2 SPU_100%_IST'!D11*0.4</f>
        <v>393627.93599999999</v>
      </c>
      <c r="E11" s="21">
        <f>'Grunddaten § 2 SPU_100%_IST'!E11*0.4</f>
        <v>15731800.155999998</v>
      </c>
      <c r="F11" s="21">
        <f>'Grunddaten § 2 SPU_100%_IST'!F11*0.4</f>
        <v>734938.33600000013</v>
      </c>
      <c r="G11" s="21">
        <f>'Grunddaten § 2 SPU_100%_IST'!G11*0.4</f>
        <v>4082473.0320000001</v>
      </c>
      <c r="H11" s="21">
        <f>'Grunddaten § 2 SPU_100%_IST'!H11*0.4</f>
        <v>14214.368</v>
      </c>
      <c r="I11" s="21">
        <f>'Grunddaten § 2 SPU_100%_IST'!I11*0.4</f>
        <v>45540.556000000004</v>
      </c>
      <c r="N11" s="83">
        <f t="shared" si="0"/>
        <v>31346071.01157447</v>
      </c>
    </row>
    <row r="12" spans="1:14" x14ac:dyDescent="0.25">
      <c r="A12" s="83" t="s">
        <v>191</v>
      </c>
      <c r="B12" s="21">
        <f>'Grunddaten § 2 SPU_100%_IST'!B12*0.4</f>
        <v>76798.938666666669</v>
      </c>
      <c r="C12" s="83">
        <f>'Grunddaten § 2 SPU_100%_IST'!C12*0.4</f>
        <v>13014222.667999996</v>
      </c>
      <c r="D12" s="21">
        <f>'Grunddaten § 2 SPU_100%_IST'!D12*0.4</f>
        <v>233915.09999999998</v>
      </c>
      <c r="E12" s="21">
        <f>'Grunddaten § 2 SPU_100%_IST'!E12*0.4</f>
        <v>13635113.352000002</v>
      </c>
      <c r="F12" s="21">
        <f>'Grunddaten § 2 SPU_100%_IST'!F12*0.4</f>
        <v>1927931.004</v>
      </c>
      <c r="G12" s="21">
        <f>'Grunddaten § 2 SPU_100%_IST'!G12*0.4</f>
        <v>4731379.7439999999</v>
      </c>
      <c r="H12" s="21">
        <f>'Grunddaten § 2 SPU_100%_IST'!H12*0.4</f>
        <v>33505.296000000002</v>
      </c>
      <c r="I12" s="21">
        <f>'Grunddaten § 2 SPU_100%_IST'!I12*0.4</f>
        <v>48021.932000000001</v>
      </c>
      <c r="N12" s="83">
        <f t="shared" si="0"/>
        <v>33700888.034666657</v>
      </c>
    </row>
    <row r="13" spans="1:14" x14ac:dyDescent="0.25">
      <c r="A13" s="83" t="s">
        <v>212</v>
      </c>
      <c r="B13" s="21">
        <f>'Grunddaten § 2 SPU_100%_IST'!B13*0.4</f>
        <v>132487.16266666667</v>
      </c>
      <c r="C13" s="83">
        <f>'Grunddaten § 2 SPU_100%_IST'!C13*0.4</f>
        <v>14666837.600000001</v>
      </c>
      <c r="D13" s="21">
        <f>'Grunddaten § 2 SPU_100%_IST'!D13*0.4</f>
        <v>452611.11600000004</v>
      </c>
      <c r="E13" s="21">
        <f>'Grunddaten § 2 SPU_100%_IST'!E13*0.4</f>
        <v>17668001.304000001</v>
      </c>
      <c r="F13" s="21">
        <f>'Grunddaten § 2 SPU_100%_IST'!F13*0.4</f>
        <v>2527031.6159999999</v>
      </c>
      <c r="G13" s="21">
        <f>'Grunddaten § 2 SPU_100%_IST'!G13*0.4</f>
        <v>5083909.6320000002</v>
      </c>
      <c r="H13" s="21">
        <f>'Grunddaten § 2 SPU_100%_IST'!H13*0.4</f>
        <v>114818.54400000002</v>
      </c>
      <c r="I13" s="21">
        <f>'Grunddaten § 2 SPU_100%_IST'!I13*0.4</f>
        <v>75681.98000000001</v>
      </c>
      <c r="N13" s="83">
        <f t="shared" si="0"/>
        <v>40721378.954666667</v>
      </c>
    </row>
    <row r="14" spans="1:14" x14ac:dyDescent="0.25">
      <c r="A14" s="83" t="s">
        <v>232</v>
      </c>
      <c r="B14" s="21">
        <f>'Grunddaten § 2 SPU_100%_IST'!B14*0.4</f>
        <v>191542.32015503879</v>
      </c>
      <c r="C14" s="83">
        <f>'Grunddaten § 2 SPU_100%_IST'!C14*0.4</f>
        <v>11850959.124</v>
      </c>
      <c r="D14" s="21">
        <f>'Grunddaten § 2 SPU_100%_IST'!D14*0.4</f>
        <v>586104.49999999988</v>
      </c>
      <c r="E14" s="21">
        <f>'Grunddaten § 2 SPU_100%_IST'!E14*0.4</f>
        <v>16687022.9</v>
      </c>
      <c r="F14" s="21">
        <f>'Grunddaten § 2 SPU_100%_IST'!F14*0.4</f>
        <v>975726.05200000014</v>
      </c>
      <c r="G14" s="21">
        <f>'Grunddaten § 2 SPU_100%_IST'!G14*0.4</f>
        <v>5304984.3159999996</v>
      </c>
      <c r="H14" s="21">
        <f>'Grunddaten § 2 SPU_100%_IST'!H14*0.4</f>
        <v>6577.4560000000001</v>
      </c>
      <c r="I14" s="21">
        <f>'Grunddaten § 2 SPU_100%_IST'!I14*0.4</f>
        <v>29995.46</v>
      </c>
      <c r="N14" s="83">
        <f t="shared" si="0"/>
        <v>35632912.128155045</v>
      </c>
    </row>
    <row r="15" spans="1:14" ht="15.75" thickBot="1" x14ac:dyDescent="0.3">
      <c r="A15" s="85" t="s">
        <v>269</v>
      </c>
      <c r="B15" s="28">
        <f>'Grunddaten § 2 SPU_100%_IST'!B15*0.4</f>
        <v>87579.274666666664</v>
      </c>
      <c r="C15" s="85">
        <f>'Grunddaten § 2 SPU_100%_IST'!C15*0.4</f>
        <v>14453298.672000004</v>
      </c>
      <c r="D15" s="28">
        <f>'Grunddaten § 2 SPU_100%_IST'!D15*0.4</f>
        <v>436257.24000000005</v>
      </c>
      <c r="E15" s="28">
        <f>'Grunddaten § 2 SPU_100%_IST'!E15*0.4</f>
        <v>16172247.631999999</v>
      </c>
      <c r="F15" s="28">
        <f>'Grunddaten § 2 SPU_100%_IST'!F15*0.4</f>
        <v>1286661.148</v>
      </c>
      <c r="G15" s="28">
        <f>'Grunddaten § 2 SPU_100%_IST'!G15*0.4</f>
        <v>5750977.9627999999</v>
      </c>
      <c r="H15" s="28">
        <f>'Grunddaten § 2 SPU_100%_IST'!H15*0.4</f>
        <v>12757.616000000002</v>
      </c>
      <c r="I15" s="28">
        <f>'Grunddaten § 2 SPU_100%_IST'!I15*0.4</f>
        <v>29703.536</v>
      </c>
      <c r="N15" s="85">
        <f t="shared" si="0"/>
        <v>38229483.08146666</v>
      </c>
    </row>
    <row r="16" spans="1:14" x14ac:dyDescent="0.25">
      <c r="A16" s="9"/>
      <c r="B16" s="9">
        <f>SUM(B3:B15)</f>
        <v>1785151.8063961733</v>
      </c>
      <c r="C16" s="9">
        <f>SUM(C3:C15)</f>
        <v>162314521.56</v>
      </c>
      <c r="D16" s="29">
        <f t="shared" ref="D16:I16" si="1">SUM(D3:D15)</f>
        <v>5246983.9479999999</v>
      </c>
      <c r="E16" s="9">
        <f t="shared" si="1"/>
        <v>225618336.07600001</v>
      </c>
      <c r="F16" s="9">
        <f t="shared" si="1"/>
        <v>39311701.263999999</v>
      </c>
      <c r="G16" s="9">
        <f t="shared" si="1"/>
        <v>62682765.890799999</v>
      </c>
      <c r="H16" s="9">
        <f t="shared" si="1"/>
        <v>1053256.24</v>
      </c>
      <c r="I16" s="9">
        <f t="shared" si="1"/>
        <v>699237.25999999989</v>
      </c>
      <c r="K16" s="39">
        <f>SUM(B16:I16)</f>
        <v>498711954.04519624</v>
      </c>
      <c r="L16" s="82" t="s">
        <v>362</v>
      </c>
      <c r="N16" s="9">
        <f>SUM(N3:N15)</f>
        <v>498711954.04519618</v>
      </c>
    </row>
    <row r="17" spans="2:11" x14ac:dyDescent="0.25">
      <c r="K17" s="9"/>
    </row>
    <row r="18" spans="2:11" x14ac:dyDescent="0.25">
      <c r="B18" s="107">
        <f>B16/K16</f>
        <v>3.5795247976638479E-3</v>
      </c>
      <c r="D18" s="107">
        <f>SUM(C16:D16)/K16</f>
        <v>0.33598854839724696</v>
      </c>
      <c r="I18" s="107">
        <f>SUM(E16:I16)/K16</f>
        <v>0.66043192680508922</v>
      </c>
      <c r="K18" s="113"/>
    </row>
  </sheetData>
  <mergeCells count="2">
    <mergeCell ref="C1:D1"/>
    <mergeCell ref="E1:I1"/>
  </mergeCells>
  <pageMargins left="0.7" right="0.7" top="0.78740157499999996" bottom="0.78740157499999996" header="0.3" footer="0.3"/>
  <pageSetup paperSize="8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038D-3007-46B6-8073-22AC057D9BDF}">
  <sheetPr>
    <tabColor rgb="FFFFC000"/>
  </sheetPr>
  <dimension ref="A1:V299"/>
  <sheetViews>
    <sheetView topLeftCell="C258" workbookViewId="0">
      <selection activeCell="J31" sqref="J31"/>
    </sheetView>
  </sheetViews>
  <sheetFormatPr baseColWidth="10" defaultColWidth="11.42578125" defaultRowHeight="15" x14ac:dyDescent="0.25"/>
  <cols>
    <col min="1" max="1" width="10" style="82" customWidth="1"/>
    <col min="2" max="2" width="30" style="82" customWidth="1"/>
    <col min="3" max="3" width="19.85546875" style="82" bestFit="1" customWidth="1"/>
    <col min="4" max="4" width="20.42578125" style="82" customWidth="1"/>
    <col min="5" max="5" width="13.140625" style="82" customWidth="1"/>
    <col min="6" max="7" width="22.5703125" style="83" customWidth="1"/>
    <col min="8" max="8" width="22" style="83" customWidth="1"/>
    <col min="9" max="9" width="18.85546875" style="83" customWidth="1"/>
    <col min="10" max="10" width="22.140625" style="83" customWidth="1"/>
    <col min="11" max="11" width="19" style="83" customWidth="1"/>
    <col min="12" max="12" width="20.42578125" style="83" customWidth="1"/>
    <col min="13" max="13" width="22.5703125" style="83" customWidth="1"/>
    <col min="14" max="14" width="16.5703125" style="82" customWidth="1"/>
    <col min="15" max="15" width="13.7109375" style="82" customWidth="1"/>
    <col min="16" max="16" width="17.7109375" style="82" customWidth="1"/>
    <col min="17" max="16384" width="11.42578125" style="82"/>
  </cols>
  <sheetData>
    <row r="1" spans="1:22" s="20" customFormat="1" ht="22.5" customHeight="1" x14ac:dyDescent="0.25">
      <c r="B1" s="202" t="s">
        <v>347</v>
      </c>
      <c r="C1" s="202"/>
      <c r="D1" s="202"/>
      <c r="F1" s="62" t="s">
        <v>302</v>
      </c>
      <c r="G1" s="63" t="s">
        <v>304</v>
      </c>
      <c r="H1" s="63"/>
      <c r="I1" s="203" t="s">
        <v>306</v>
      </c>
      <c r="J1" s="203"/>
      <c r="K1" s="203"/>
      <c r="L1" s="203"/>
      <c r="M1" s="203"/>
    </row>
    <row r="2" spans="1:22" s="10" customFormat="1" ht="63" x14ac:dyDescent="0.25">
      <c r="A2" s="2" t="s">
        <v>0</v>
      </c>
      <c r="B2" s="2" t="s">
        <v>1</v>
      </c>
      <c r="C2" s="2" t="s">
        <v>2</v>
      </c>
      <c r="D2" s="2" t="s">
        <v>300</v>
      </c>
      <c r="E2" s="2" t="s">
        <v>301</v>
      </c>
      <c r="F2" s="74" t="s">
        <v>329</v>
      </c>
      <c r="G2" s="54" t="s">
        <v>330</v>
      </c>
      <c r="H2" s="64" t="s">
        <v>331</v>
      </c>
      <c r="I2" s="65" t="s">
        <v>318</v>
      </c>
      <c r="J2" s="57" t="s">
        <v>332</v>
      </c>
      <c r="K2" s="58" t="s">
        <v>320</v>
      </c>
      <c r="L2" s="59" t="s">
        <v>321</v>
      </c>
      <c r="M2" s="60" t="s">
        <v>322</v>
      </c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82">
        <v>60101</v>
      </c>
      <c r="B3" s="82" t="s">
        <v>3</v>
      </c>
      <c r="C3" s="16" t="s">
        <v>3</v>
      </c>
      <c r="D3" s="22">
        <v>646049147.99000001</v>
      </c>
      <c r="E3" s="11">
        <f>D3/$D$289</f>
        <v>0.30569129568451786</v>
      </c>
      <c r="F3" s="167">
        <f>$F$289*E3</f>
        <v>545705.36869080376</v>
      </c>
      <c r="G3" s="167">
        <f t="shared" ref="G3:G66" si="0">$G$289*E3</f>
        <v>49618136.404089011</v>
      </c>
      <c r="H3" s="167">
        <f>$H$289*E3</f>
        <v>1603957.3214999868</v>
      </c>
      <c r="I3" s="167">
        <f t="shared" ref="I3:I66" si="1">$I$289*E3</f>
        <v>68969561.485257447</v>
      </c>
      <c r="J3" s="167">
        <f t="shared" ref="J3:J66" si="2">$J$289*E3</f>
        <v>12017244.894954858</v>
      </c>
      <c r="K3" s="167">
        <f t="shared" ref="K3:K66" si="3">$K$289*E3</f>
        <v>19161575.922247954</v>
      </c>
      <c r="L3" s="167">
        <f t="shared" ref="L3:L66" si="4">$L$289*E3</f>
        <v>321971.2646934035</v>
      </c>
      <c r="M3" s="167">
        <f t="shared" ref="M3:M66" si="5">$M$289*E3</f>
        <v>213750.74400029206</v>
      </c>
      <c r="O3" s="167"/>
      <c r="P3" s="2"/>
      <c r="Q3" s="2"/>
      <c r="R3" s="2"/>
      <c r="S3" s="2"/>
      <c r="T3" s="2"/>
      <c r="U3" s="2"/>
      <c r="V3" s="2"/>
    </row>
    <row r="4" spans="1:22" x14ac:dyDescent="0.25">
      <c r="A4" s="82">
        <v>60305</v>
      </c>
      <c r="B4" s="82" t="s">
        <v>4</v>
      </c>
      <c r="C4" s="82" t="s">
        <v>5</v>
      </c>
      <c r="D4" s="83">
        <v>4970138.26</v>
      </c>
      <c r="E4" s="11">
        <f t="shared" ref="E4:E67" si="6">D4/$D$289</f>
        <v>2.3517220155116004E-3</v>
      </c>
      <c r="F4" s="89">
        <f t="shared" ref="F4:F67" si="7">$F$289*E4</f>
        <v>4198.1808041321829</v>
      </c>
      <c r="G4" s="89">
        <f t="shared" si="0"/>
        <v>381718.63378988433</v>
      </c>
      <c r="H4" s="89">
        <f>$H$289*E4</f>
        <v>12339.447665547574</v>
      </c>
      <c r="I4" s="89">
        <f t="shared" si="1"/>
        <v>530591.60805302439</v>
      </c>
      <c r="J4" s="89">
        <f t="shared" si="2"/>
        <v>92450.193329764006</v>
      </c>
      <c r="K4" s="89">
        <f t="shared" si="3"/>
        <v>147412.44053855396</v>
      </c>
      <c r="L4" s="89">
        <f t="shared" si="4"/>
        <v>2476.96588758297</v>
      </c>
      <c r="M4" s="89">
        <f t="shared" si="5"/>
        <v>1644.4116584080086</v>
      </c>
    </row>
    <row r="5" spans="1:22" x14ac:dyDescent="0.25">
      <c r="A5" s="82">
        <v>60318</v>
      </c>
      <c r="B5" s="82" t="s">
        <v>6</v>
      </c>
      <c r="C5" s="82" t="s">
        <v>5</v>
      </c>
      <c r="D5" s="83">
        <v>10173254.630000001</v>
      </c>
      <c r="E5" s="11">
        <f t="shared" si="6"/>
        <v>4.8136823627872921E-3</v>
      </c>
      <c r="F5" s="89">
        <f t="shared" si="7"/>
        <v>8593.1537653471332</v>
      </c>
      <c r="G5" s="89">
        <f t="shared" si="0"/>
        <v>781330.54965762969</v>
      </c>
      <c r="H5" s="89">
        <f t="shared" ref="H5:H68" si="8">$H$289*E5</f>
        <v>25257.314088315634</v>
      </c>
      <c r="I5" s="89">
        <f t="shared" si="1"/>
        <v>1086055.0050904572</v>
      </c>
      <c r="J5" s="89">
        <f t="shared" si="2"/>
        <v>189234.04302567968</v>
      </c>
      <c r="K5" s="89">
        <f t="shared" si="3"/>
        <v>301734.9246192688</v>
      </c>
      <c r="L5" s="89">
        <f t="shared" si="4"/>
        <v>5070.0409859836591</v>
      </c>
      <c r="M5" s="89">
        <f t="shared" si="5"/>
        <v>3365.9060658657118</v>
      </c>
    </row>
    <row r="6" spans="1:22" x14ac:dyDescent="0.25">
      <c r="A6" s="82">
        <v>60323</v>
      </c>
      <c r="B6" s="82" t="s">
        <v>7</v>
      </c>
      <c r="C6" s="82" t="s">
        <v>5</v>
      </c>
      <c r="D6" s="83">
        <v>2185328.2599999998</v>
      </c>
      <c r="E6" s="11">
        <f t="shared" si="6"/>
        <v>1.0340325180735834E-3</v>
      </c>
      <c r="F6" s="89">
        <f t="shared" si="7"/>
        <v>1845.9050175114412</v>
      </c>
      <c r="G6" s="89">
        <f t="shared" si="0"/>
        <v>167838.49344859575</v>
      </c>
      <c r="H6" s="89">
        <f t="shared" si="8"/>
        <v>5425.552024042112</v>
      </c>
      <c r="I6" s="89">
        <f t="shared" si="1"/>
        <v>233296.6961762383</v>
      </c>
      <c r="J6" s="89">
        <f t="shared" si="2"/>
        <v>40649.577447770389</v>
      </c>
      <c r="K6" s="89">
        <f t="shared" si="3"/>
        <v>64816.018253880851</v>
      </c>
      <c r="L6" s="89">
        <f t="shared" si="4"/>
        <v>1089.1012020239145</v>
      </c>
      <c r="M6" s="89">
        <f t="shared" si="5"/>
        <v>723.03406468867286</v>
      </c>
    </row>
    <row r="7" spans="1:22" x14ac:dyDescent="0.25">
      <c r="A7" s="82">
        <v>60324</v>
      </c>
      <c r="B7" s="82" t="s">
        <v>8</v>
      </c>
      <c r="C7" s="82" t="s">
        <v>5</v>
      </c>
      <c r="D7" s="83">
        <v>2593722.58</v>
      </c>
      <c r="E7" s="11">
        <f t="shared" si="6"/>
        <v>1.227272597747723E-3</v>
      </c>
      <c r="F7" s="89">
        <f t="shared" si="7"/>
        <v>2190.8678948098718</v>
      </c>
      <c r="G7" s="89">
        <f t="shared" si="0"/>
        <v>199204.16452712001</v>
      </c>
      <c r="H7" s="89">
        <f t="shared" si="8"/>
        <v>6439.4796202025636</v>
      </c>
      <c r="I7" s="89">
        <f t="shared" si="1"/>
        <v>276895.20141551131</v>
      </c>
      <c r="J7" s="89">
        <f t="shared" si="2"/>
        <v>48246.173732151721</v>
      </c>
      <c r="K7" s="89">
        <f t="shared" si="3"/>
        <v>76928.840928814476</v>
      </c>
      <c r="L7" s="89">
        <f t="shared" si="4"/>
        <v>1292.6325217587992</v>
      </c>
      <c r="M7" s="89">
        <f t="shared" si="5"/>
        <v>858.15472852219989</v>
      </c>
    </row>
    <row r="8" spans="1:22" x14ac:dyDescent="0.25">
      <c r="A8" s="82">
        <v>60326</v>
      </c>
      <c r="B8" s="82" t="s">
        <v>9</v>
      </c>
      <c r="C8" s="82" t="s">
        <v>5</v>
      </c>
      <c r="D8" s="83">
        <v>1967136.5</v>
      </c>
      <c r="E8" s="11">
        <f t="shared" si="6"/>
        <v>9.3079064858176308E-4</v>
      </c>
      <c r="F8" s="89">
        <f t="shared" si="7"/>
        <v>1661.6026076924002</v>
      </c>
      <c r="G8" s="89">
        <f t="shared" si="0"/>
        <v>151080.83879707096</v>
      </c>
      <c r="H8" s="89">
        <f t="shared" si="8"/>
        <v>4883.84359205702</v>
      </c>
      <c r="I8" s="89">
        <f t="shared" si="1"/>
        <v>210003.43736811823</v>
      </c>
      <c r="J8" s="89">
        <f t="shared" si="2"/>
        <v>36590.963916371074</v>
      </c>
      <c r="K8" s="89">
        <f t="shared" si="3"/>
        <v>58344.532318396545</v>
      </c>
      <c r="L8" s="89">
        <f t="shared" si="4"/>
        <v>980.36105875238911</v>
      </c>
      <c r="M8" s="89">
        <f t="shared" si="5"/>
        <v>650.84350274793485</v>
      </c>
    </row>
    <row r="9" spans="1:22" x14ac:dyDescent="0.25">
      <c r="A9" s="82">
        <v>60329</v>
      </c>
      <c r="B9" s="82" t="s">
        <v>10</v>
      </c>
      <c r="C9" s="82" t="s">
        <v>5</v>
      </c>
      <c r="D9" s="83">
        <v>1764487.07</v>
      </c>
      <c r="E9" s="11">
        <f t="shared" si="6"/>
        <v>8.3490294867663475E-4</v>
      </c>
      <c r="F9" s="89">
        <f t="shared" si="7"/>
        <v>1490.4285069955861</v>
      </c>
      <c r="G9" s="89">
        <f t="shared" si="0"/>
        <v>135516.87266348122</v>
      </c>
      <c r="H9" s="89">
        <f t="shared" si="8"/>
        <v>4380.7223698441703</v>
      </c>
      <c r="I9" s="89">
        <f t="shared" si="1"/>
        <v>188369.41406536836</v>
      </c>
      <c r="J9" s="89">
        <f t="shared" si="2"/>
        <v>32821.455302808587</v>
      </c>
      <c r="K9" s="89">
        <f t="shared" si="3"/>
        <v>52334.0260734361</v>
      </c>
      <c r="L9" s="89">
        <f t="shared" si="4"/>
        <v>879.36674048806526</v>
      </c>
      <c r="M9" s="89">
        <f t="shared" si="5"/>
        <v>583.79525019857067</v>
      </c>
    </row>
    <row r="10" spans="1:22" x14ac:dyDescent="0.25">
      <c r="A10" s="82">
        <v>60341</v>
      </c>
      <c r="B10" s="82" t="s">
        <v>11</v>
      </c>
      <c r="C10" s="82" t="s">
        <v>5</v>
      </c>
      <c r="D10" s="83">
        <v>2469054.11</v>
      </c>
      <c r="E10" s="11">
        <f t="shared" si="6"/>
        <v>1.1682831752806008E-3</v>
      </c>
      <c r="F10" s="89">
        <f t="shared" si="7"/>
        <v>2085.5628207344216</v>
      </c>
      <c r="G10" s="89">
        <f t="shared" si="0"/>
        <v>189629.32464226833</v>
      </c>
      <c r="H10" s="89">
        <f t="shared" si="8"/>
        <v>6129.9630674157825</v>
      </c>
      <c r="I10" s="89">
        <f t="shared" si="1"/>
        <v>263586.10607239499</v>
      </c>
      <c r="J10" s="89">
        <f t="shared" si="2"/>
        <v>45927.199178388328</v>
      </c>
      <c r="K10" s="89">
        <f t="shared" si="3"/>
        <v>73231.220770274362</v>
      </c>
      <c r="L10" s="89">
        <f t="shared" si="4"/>
        <v>1230.5015444513065</v>
      </c>
      <c r="M10" s="89">
        <f t="shared" si="5"/>
        <v>816.9071263873069</v>
      </c>
    </row>
    <row r="11" spans="1:22" x14ac:dyDescent="0.25">
      <c r="A11" s="82">
        <v>60344</v>
      </c>
      <c r="B11" s="82" t="s">
        <v>5</v>
      </c>
      <c r="C11" s="82" t="s">
        <v>5</v>
      </c>
      <c r="D11" s="83">
        <v>20522108.670000002</v>
      </c>
      <c r="E11" s="11">
        <f t="shared" si="6"/>
        <v>9.710453158291112E-3</v>
      </c>
      <c r="F11" s="89">
        <f t="shared" si="7"/>
        <v>17334.632996448803</v>
      </c>
      <c r="G11" s="89">
        <f t="shared" si="0"/>
        <v>1576147.5585188128</v>
      </c>
      <c r="H11" s="89">
        <f t="shared" si="8"/>
        <v>50950.591849359364</v>
      </c>
      <c r="I11" s="89">
        <f t="shared" si="1"/>
        <v>2190856.2841175799</v>
      </c>
      <c r="J11" s="89">
        <f t="shared" si="2"/>
        <v>381734.4336968055</v>
      </c>
      <c r="K11" s="89">
        <f t="shared" si="3"/>
        <v>608678.06201474124</v>
      </c>
      <c r="L11" s="89">
        <f t="shared" si="4"/>
        <v>10227.595382197822</v>
      </c>
      <c r="M11" s="89">
        <f t="shared" si="5"/>
        <v>6789.910659761822</v>
      </c>
    </row>
    <row r="12" spans="1:22" x14ac:dyDescent="0.25">
      <c r="A12" s="82">
        <v>60345</v>
      </c>
      <c r="B12" s="82" t="s">
        <v>12</v>
      </c>
      <c r="C12" s="82" t="s">
        <v>5</v>
      </c>
      <c r="D12" s="83">
        <v>8475182.8599999994</v>
      </c>
      <c r="E12" s="11">
        <f t="shared" si="6"/>
        <v>4.0102051642620842E-3</v>
      </c>
      <c r="F12" s="89">
        <f t="shared" si="7"/>
        <v>7158.8249930017228</v>
      </c>
      <c r="G12" s="89">
        <f t="shared" si="0"/>
        <v>650914.53259464144</v>
      </c>
      <c r="H12" s="89">
        <f t="shared" si="8"/>
        <v>21041.482125069859</v>
      </c>
      <c r="I12" s="89">
        <f t="shared" si="1"/>
        <v>904775.81648419367</v>
      </c>
      <c r="J12" s="89">
        <f t="shared" si="2"/>
        <v>157647.9874248211</v>
      </c>
      <c r="K12" s="89">
        <f t="shared" si="3"/>
        <v>251370.75148551736</v>
      </c>
      <c r="L12" s="89">
        <f t="shared" si="4"/>
        <v>4223.7736129392651</v>
      </c>
      <c r="M12" s="89">
        <f t="shared" si="5"/>
        <v>2804.0848710964692</v>
      </c>
    </row>
    <row r="13" spans="1:22" x14ac:dyDescent="0.25">
      <c r="A13" s="82">
        <v>60346</v>
      </c>
      <c r="B13" s="82" t="s">
        <v>13</v>
      </c>
      <c r="C13" s="82" t="s">
        <v>5</v>
      </c>
      <c r="D13" s="83">
        <v>5584255.2300000004</v>
      </c>
      <c r="E13" s="11">
        <f t="shared" si="6"/>
        <v>2.6423039516463667E-3</v>
      </c>
      <c r="F13" s="89">
        <f t="shared" si="7"/>
        <v>4716.9136723292586</v>
      </c>
      <c r="G13" s="89">
        <f t="shared" si="0"/>
        <v>428884.3017275774</v>
      </c>
      <c r="H13" s="89">
        <f t="shared" si="8"/>
        <v>13864.126420025454</v>
      </c>
      <c r="I13" s="89">
        <f t="shared" si="1"/>
        <v>596152.22097749286</v>
      </c>
      <c r="J13" s="89">
        <f t="shared" si="2"/>
        <v>103873.46359580866</v>
      </c>
      <c r="K13" s="89">
        <f t="shared" si="3"/>
        <v>165626.92001338492</v>
      </c>
      <c r="L13" s="89">
        <f t="shared" si="4"/>
        <v>2783.0231250481938</v>
      </c>
      <c r="M13" s="89">
        <f t="shared" si="5"/>
        <v>1847.5973752363777</v>
      </c>
    </row>
    <row r="14" spans="1:22" x14ac:dyDescent="0.25">
      <c r="A14" s="82">
        <v>60347</v>
      </c>
      <c r="B14" s="82" t="s">
        <v>14</v>
      </c>
      <c r="C14" s="82" t="s">
        <v>5</v>
      </c>
      <c r="D14" s="83">
        <v>4413209.58</v>
      </c>
      <c r="E14" s="11">
        <f t="shared" si="6"/>
        <v>2.0881998820597605E-3</v>
      </c>
      <c r="F14" s="89">
        <f t="shared" si="7"/>
        <v>3727.7537915752578</v>
      </c>
      <c r="G14" s="89">
        <f t="shared" si="0"/>
        <v>338945.16477817844</v>
      </c>
      <c r="H14" s="89">
        <f t="shared" si="8"/>
        <v>10956.751261383057</v>
      </c>
      <c r="I14" s="89">
        <f t="shared" si="1"/>
        <v>471136.18278442265</v>
      </c>
      <c r="J14" s="89">
        <f t="shared" si="2"/>
        <v>82090.689943053338</v>
      </c>
      <c r="K14" s="89">
        <f t="shared" si="3"/>
        <v>130894.14434034814</v>
      </c>
      <c r="L14" s="89">
        <f t="shared" si="4"/>
        <v>2199.409556146707</v>
      </c>
      <c r="M14" s="89">
        <f t="shared" si="5"/>
        <v>1460.14716386379</v>
      </c>
    </row>
    <row r="15" spans="1:22" x14ac:dyDescent="0.25">
      <c r="A15" s="82">
        <v>60348</v>
      </c>
      <c r="B15" s="82" t="s">
        <v>15</v>
      </c>
      <c r="C15" s="82" t="s">
        <v>5</v>
      </c>
      <c r="D15" s="83">
        <v>4488728.88</v>
      </c>
      <c r="E15" s="11">
        <f t="shared" si="6"/>
        <v>2.1239333749960366E-3</v>
      </c>
      <c r="F15" s="89">
        <f t="shared" si="7"/>
        <v>3791.5435010392957</v>
      </c>
      <c r="G15" s="89">
        <f t="shared" si="0"/>
        <v>344745.22958779772</v>
      </c>
      <c r="H15" s="89">
        <f t="shared" si="8"/>
        <v>11144.244325225669</v>
      </c>
      <c r="I15" s="89">
        <f t="shared" si="1"/>
        <v>479198.31400288874</v>
      </c>
      <c r="J15" s="89">
        <f t="shared" si="2"/>
        <v>83495.434342483466</v>
      </c>
      <c r="K15" s="89">
        <f t="shared" si="3"/>
        <v>133134.01851253328</v>
      </c>
      <c r="L15" s="89">
        <f t="shared" si="4"/>
        <v>2237.0460805588355</v>
      </c>
      <c r="M15" s="89">
        <f t="shared" si="5"/>
        <v>1485.1333535547808</v>
      </c>
    </row>
    <row r="16" spans="1:22" x14ac:dyDescent="0.25">
      <c r="A16" s="82">
        <v>60349</v>
      </c>
      <c r="B16" s="82" t="s">
        <v>16</v>
      </c>
      <c r="C16" s="82" t="s">
        <v>5</v>
      </c>
      <c r="D16" s="83">
        <v>5806608.8300000001</v>
      </c>
      <c r="E16" s="11">
        <f t="shared" si="6"/>
        <v>2.7475150803903505E-3</v>
      </c>
      <c r="F16" s="89">
        <f t="shared" si="7"/>
        <v>4904.7315088595615</v>
      </c>
      <c r="G16" s="89">
        <f t="shared" si="0"/>
        <v>445961.5957524447</v>
      </c>
      <c r="H16" s="89">
        <f t="shared" si="8"/>
        <v>14416.167523696098</v>
      </c>
      <c r="I16" s="89">
        <f t="shared" si="1"/>
        <v>619889.78078138828</v>
      </c>
      <c r="J16" s="89">
        <f t="shared" si="2"/>
        <v>108009.4920586404</v>
      </c>
      <c r="K16" s="89">
        <f t="shared" si="3"/>
        <v>172221.84456555088</v>
      </c>
      <c r="L16" s="89">
        <f t="shared" si="4"/>
        <v>2893.8374029152383</v>
      </c>
      <c r="M16" s="89">
        <f t="shared" si="5"/>
        <v>1921.1649166208281</v>
      </c>
    </row>
    <row r="17" spans="1:13" x14ac:dyDescent="0.25">
      <c r="A17" s="82">
        <v>60350</v>
      </c>
      <c r="B17" s="82" t="s">
        <v>17</v>
      </c>
      <c r="C17" s="82" t="s">
        <v>5</v>
      </c>
      <c r="D17" s="83">
        <v>11303763.779999999</v>
      </c>
      <c r="E17" s="11">
        <f t="shared" si="6"/>
        <v>5.3486057628442368E-3</v>
      </c>
      <c r="F17" s="89">
        <f t="shared" si="7"/>
        <v>9548.0732392423724</v>
      </c>
      <c r="G17" s="89">
        <f t="shared" si="0"/>
        <v>868156.38540912117</v>
      </c>
      <c r="H17" s="89">
        <f t="shared" si="8"/>
        <v>28064.048581824005</v>
      </c>
      <c r="I17" s="89">
        <f t="shared" si="1"/>
        <v>1206743.5325394215</v>
      </c>
      <c r="J17" s="89">
        <f t="shared" si="2"/>
        <v>210262.79192784146</v>
      </c>
      <c r="K17" s="89">
        <f t="shared" si="3"/>
        <v>335265.40287454904</v>
      </c>
      <c r="L17" s="89">
        <f t="shared" si="4"/>
        <v>5633.4523950156527</v>
      </c>
      <c r="M17" s="89">
        <f t="shared" si="5"/>
        <v>3739.9444384314133</v>
      </c>
    </row>
    <row r="18" spans="1:13" x14ac:dyDescent="0.25">
      <c r="A18" s="82">
        <v>60351</v>
      </c>
      <c r="B18" s="82" t="s">
        <v>18</v>
      </c>
      <c r="C18" s="82" t="s">
        <v>5</v>
      </c>
      <c r="D18" s="83">
        <v>5929234.2199999997</v>
      </c>
      <c r="E18" s="11">
        <f t="shared" si="6"/>
        <v>2.8055377779970959E-3</v>
      </c>
      <c r="F18" s="89">
        <f t="shared" si="7"/>
        <v>5008.3108323042215</v>
      </c>
      <c r="G18" s="89">
        <f t="shared" si="0"/>
        <v>455379.52215410414</v>
      </c>
      <c r="H18" s="89">
        <f t="shared" si="8"/>
        <v>14720.611686658349</v>
      </c>
      <c r="I18" s="89">
        <f t="shared" si="1"/>
        <v>632980.76527006307</v>
      </c>
      <c r="J18" s="89">
        <f t="shared" si="2"/>
        <v>110290.46301348819</v>
      </c>
      <c r="K18" s="89">
        <f t="shared" si="3"/>
        <v>175858.86773598718</v>
      </c>
      <c r="L18" s="89">
        <f t="shared" si="4"/>
        <v>2954.9501712311758</v>
      </c>
      <c r="M18" s="89">
        <f t="shared" si="5"/>
        <v>1961.7365487131774</v>
      </c>
    </row>
    <row r="19" spans="1:13" x14ac:dyDescent="0.25">
      <c r="A19" s="82">
        <v>60608</v>
      </c>
      <c r="B19" s="82" t="s">
        <v>19</v>
      </c>
      <c r="C19" s="82" t="s">
        <v>20</v>
      </c>
      <c r="D19" s="83">
        <v>11220805.390000001</v>
      </c>
      <c r="E19" s="11">
        <f t="shared" si="6"/>
        <v>5.3093523131556167E-3</v>
      </c>
      <c r="F19" s="89">
        <f t="shared" si="7"/>
        <v>9477.9998726234498</v>
      </c>
      <c r="G19" s="89">
        <f t="shared" si="0"/>
        <v>861784.98050333327</v>
      </c>
      <c r="H19" s="89">
        <f t="shared" si="8"/>
        <v>27858.086361404188</v>
      </c>
      <c r="I19" s="89">
        <f t="shared" si="1"/>
        <v>1197887.234535432</v>
      </c>
      <c r="J19" s="89">
        <f t="shared" si="2"/>
        <v>208719.67204010097</v>
      </c>
      <c r="K19" s="89">
        <f t="shared" si="3"/>
        <v>332804.88807731098</v>
      </c>
      <c r="L19" s="89">
        <f t="shared" si="4"/>
        <v>5592.1084541895871</v>
      </c>
      <c r="M19" s="89">
        <f t="shared" si="5"/>
        <v>3712.4969638255948</v>
      </c>
    </row>
    <row r="20" spans="1:13" x14ac:dyDescent="0.25">
      <c r="A20" s="82">
        <v>60611</v>
      </c>
      <c r="B20" s="82" t="s">
        <v>21</v>
      </c>
      <c r="C20" s="82" t="s">
        <v>20</v>
      </c>
      <c r="D20" s="83">
        <v>6416046.3499999996</v>
      </c>
      <c r="E20" s="11">
        <f t="shared" si="6"/>
        <v>3.0358828395727257E-3</v>
      </c>
      <c r="F20" s="89">
        <f t="shared" si="7"/>
        <v>5419.5117350703949</v>
      </c>
      <c r="G20" s="89">
        <f t="shared" si="0"/>
        <v>492767.87061746122</v>
      </c>
      <c r="H20" s="89">
        <f t="shared" si="8"/>
        <v>15929.228527246751</v>
      </c>
      <c r="I20" s="89">
        <f t="shared" si="1"/>
        <v>684950.83478608041</v>
      </c>
      <c r="J20" s="89">
        <f t="shared" si="2"/>
        <v>119345.71926178703</v>
      </c>
      <c r="K20" s="89">
        <f t="shared" si="3"/>
        <v>190297.5333048343</v>
      </c>
      <c r="L20" s="89">
        <f t="shared" si="4"/>
        <v>3197.5625446888921</v>
      </c>
      <c r="M20" s="89">
        <f t="shared" si="5"/>
        <v>2122.8023984238521</v>
      </c>
    </row>
    <row r="21" spans="1:13" x14ac:dyDescent="0.25">
      <c r="A21" s="82">
        <v>60613</v>
      </c>
      <c r="B21" s="82" t="s">
        <v>22</v>
      </c>
      <c r="C21" s="82" t="s">
        <v>20</v>
      </c>
      <c r="D21" s="83">
        <v>15840334.74</v>
      </c>
      <c r="E21" s="11">
        <f t="shared" si="6"/>
        <v>7.4951765911500465E-3</v>
      </c>
      <c r="F21" s="89">
        <f t="shared" si="7"/>
        <v>13380.028030949818</v>
      </c>
      <c r="G21" s="89">
        <f t="shared" si="0"/>
        <v>1216576.0024002315</v>
      </c>
      <c r="H21" s="89">
        <f t="shared" si="8"/>
        <v>39327.071261189652</v>
      </c>
      <c r="I21" s="89">
        <f t="shared" si="1"/>
        <v>1691049.2710910593</v>
      </c>
      <c r="J21" s="89">
        <f t="shared" si="2"/>
        <v>294648.14307221648</v>
      </c>
      <c r="K21" s="89">
        <f t="shared" si="3"/>
        <v>469818.39957326272</v>
      </c>
      <c r="L21" s="89">
        <f t="shared" si="4"/>
        <v>7894.3415145307154</v>
      </c>
      <c r="M21" s="89">
        <f t="shared" si="5"/>
        <v>5240.9067428118979</v>
      </c>
    </row>
    <row r="22" spans="1:13" x14ac:dyDescent="0.25">
      <c r="A22" s="82">
        <v>60617</v>
      </c>
      <c r="B22" s="82" t="s">
        <v>23</v>
      </c>
      <c r="C22" s="82" t="s">
        <v>20</v>
      </c>
      <c r="D22" s="83">
        <v>12324971.41</v>
      </c>
      <c r="E22" s="11">
        <f t="shared" si="6"/>
        <v>5.831810925406339E-3</v>
      </c>
      <c r="F22" s="89">
        <f t="shared" si="7"/>
        <v>10410.667808050066</v>
      </c>
      <c r="G22" s="89">
        <f t="shared" si="0"/>
        <v>946587.60018571082</v>
      </c>
      <c r="H22" s="89">
        <f t="shared" si="8"/>
        <v>30599.418313378086</v>
      </c>
      <c r="I22" s="89">
        <f t="shared" si="1"/>
        <v>1315763.477300016</v>
      </c>
      <c r="J22" s="89">
        <f t="shared" si="2"/>
        <v>229258.40892770537</v>
      </c>
      <c r="K22" s="89">
        <f t="shared" si="3"/>
        <v>365554.03895665525</v>
      </c>
      <c r="L22" s="89">
        <f t="shared" si="4"/>
        <v>6142.3912476844007</v>
      </c>
      <c r="M22" s="89">
        <f t="shared" si="5"/>
        <v>4077.8194923191922</v>
      </c>
    </row>
    <row r="23" spans="1:13" x14ac:dyDescent="0.25">
      <c r="A23" s="82">
        <v>60618</v>
      </c>
      <c r="B23" s="82" t="s">
        <v>24</v>
      </c>
      <c r="C23" s="82" t="s">
        <v>20</v>
      </c>
      <c r="D23" s="83">
        <v>1939537.31</v>
      </c>
      <c r="E23" s="11">
        <f t="shared" si="6"/>
        <v>9.1773153043697177E-4</v>
      </c>
      <c r="F23" s="89">
        <f t="shared" si="7"/>
        <v>1638.2900993462849</v>
      </c>
      <c r="G23" s="89">
        <f t="shared" si="0"/>
        <v>148961.15428340365</v>
      </c>
      <c r="H23" s="89">
        <f t="shared" si="8"/>
        <v>4815.3226087762641</v>
      </c>
      <c r="I23" s="89">
        <f t="shared" si="1"/>
        <v>207057.06086167053</v>
      </c>
      <c r="J23" s="89">
        <f t="shared" si="2"/>
        <v>36077.587765091754</v>
      </c>
      <c r="K23" s="89">
        <f t="shared" si="3"/>
        <v>57525.950672986299</v>
      </c>
      <c r="L23" s="89">
        <f t="shared" si="4"/>
        <v>966.60646107749039</v>
      </c>
      <c r="M23" s="89">
        <f t="shared" si="5"/>
        <v>641.71208075835466</v>
      </c>
    </row>
    <row r="24" spans="1:13" x14ac:dyDescent="0.25">
      <c r="A24" s="82">
        <v>60619</v>
      </c>
      <c r="B24" s="82" t="s">
        <v>25</v>
      </c>
      <c r="C24" s="82" t="s">
        <v>20</v>
      </c>
      <c r="D24" s="83">
        <v>5030501.01</v>
      </c>
      <c r="E24" s="11">
        <f t="shared" si="6"/>
        <v>2.3802838785153516E-3</v>
      </c>
      <c r="F24" s="89">
        <f t="shared" si="7"/>
        <v>4249.1680654673692</v>
      </c>
      <c r="G24" s="89">
        <f t="shared" si="0"/>
        <v>386354.63891820045</v>
      </c>
      <c r="H24" s="89">
        <f t="shared" si="8"/>
        <v>12489.311302253231</v>
      </c>
      <c r="I24" s="89">
        <f t="shared" si="1"/>
        <v>537035.68805916142</v>
      </c>
      <c r="J24" s="89">
        <f t="shared" si="2"/>
        <v>93573.008755710762</v>
      </c>
      <c r="K24" s="89">
        <f t="shared" si="3"/>
        <v>149202.7771106232</v>
      </c>
      <c r="L24" s="89">
        <f t="shared" si="4"/>
        <v>2507.0488480176959</v>
      </c>
      <c r="M24" s="89">
        <f t="shared" si="5"/>
        <v>1664.3831772352471</v>
      </c>
    </row>
    <row r="25" spans="1:13" x14ac:dyDescent="0.25">
      <c r="A25" s="82">
        <v>60623</v>
      </c>
      <c r="B25" s="82" t="s">
        <v>26</v>
      </c>
      <c r="C25" s="82" t="s">
        <v>20</v>
      </c>
      <c r="D25" s="83">
        <v>3222069.15</v>
      </c>
      <c r="E25" s="11">
        <f t="shared" si="6"/>
        <v>1.5245875585673846E-3</v>
      </c>
      <c r="F25" s="89">
        <f t="shared" si="7"/>
        <v>2721.6202341856983</v>
      </c>
      <c r="G25" s="89">
        <f t="shared" si="0"/>
        <v>247462.70014519352</v>
      </c>
      <c r="H25" s="89">
        <f t="shared" si="8"/>
        <v>7999.4864471235769</v>
      </c>
      <c r="I25" s="89">
        <f t="shared" si="1"/>
        <v>343974.90816614451</v>
      </c>
      <c r="J25" s="89">
        <f t="shared" si="2"/>
        <v>59934.130653212123</v>
      </c>
      <c r="K25" s="89">
        <f t="shared" si="3"/>
        <v>95565.365013705697</v>
      </c>
      <c r="L25" s="89">
        <f t="shared" si="4"/>
        <v>1605.7813594874633</v>
      </c>
      <c r="M25" s="89">
        <f t="shared" si="5"/>
        <v>1066.0484270827474</v>
      </c>
    </row>
    <row r="26" spans="1:13" x14ac:dyDescent="0.25">
      <c r="A26" s="82">
        <v>60624</v>
      </c>
      <c r="B26" s="82" t="s">
        <v>27</v>
      </c>
      <c r="C26" s="82" t="s">
        <v>20</v>
      </c>
      <c r="D26" s="83">
        <v>15459558</v>
      </c>
      <c r="E26" s="11">
        <f t="shared" si="6"/>
        <v>7.3150043312232701E-3</v>
      </c>
      <c r="F26" s="89">
        <f t="shared" si="7"/>
        <v>13058.393195679053</v>
      </c>
      <c r="G26" s="89">
        <f t="shared" si="0"/>
        <v>1187331.4282318328</v>
      </c>
      <c r="H26" s="89">
        <f t="shared" si="8"/>
        <v>38381.71030547897</v>
      </c>
      <c r="I26" s="89">
        <f t="shared" si="1"/>
        <v>1650399.1055993275</v>
      </c>
      <c r="J26" s="89">
        <f t="shared" si="2"/>
        <v>287565.26501391531</v>
      </c>
      <c r="K26" s="89">
        <f t="shared" si="3"/>
        <v>458524.70398425625</v>
      </c>
      <c r="L26" s="89">
        <f t="shared" si="4"/>
        <v>7704.5739574879362</v>
      </c>
      <c r="M26" s="89">
        <f t="shared" si="5"/>
        <v>5114.9235854526914</v>
      </c>
    </row>
    <row r="27" spans="1:13" x14ac:dyDescent="0.25">
      <c r="A27" s="82">
        <v>60626</v>
      </c>
      <c r="B27" s="82" t="s">
        <v>28</v>
      </c>
      <c r="C27" s="82" t="s">
        <v>20</v>
      </c>
      <c r="D27" s="83">
        <v>4706233.84</v>
      </c>
      <c r="E27" s="11">
        <f t="shared" si="6"/>
        <v>2.226850271097629E-3</v>
      </c>
      <c r="F27" s="89">
        <f t="shared" si="7"/>
        <v>3975.2657840237407</v>
      </c>
      <c r="G27" s="89">
        <f t="shared" si="0"/>
        <v>361450.13633896795</v>
      </c>
      <c r="H27" s="89">
        <f t="shared" si="8"/>
        <v>11684.247627048708</v>
      </c>
      <c r="I27" s="89">
        <f t="shared" si="1"/>
        <v>502418.25285543659</v>
      </c>
      <c r="J27" s="89">
        <f t="shared" si="2"/>
        <v>87541.272617047405</v>
      </c>
      <c r="K27" s="89">
        <f t="shared" si="3"/>
        <v>139585.1342170772</v>
      </c>
      <c r="L27" s="89">
        <f t="shared" si="4"/>
        <v>2345.4439435792692</v>
      </c>
      <c r="M27" s="89">
        <f t="shared" si="5"/>
        <v>1557.0966819925632</v>
      </c>
    </row>
    <row r="28" spans="1:13" x14ac:dyDescent="0.25">
      <c r="A28" s="82">
        <v>60628</v>
      </c>
      <c r="B28" s="82" t="s">
        <v>29</v>
      </c>
      <c r="C28" s="82" t="s">
        <v>20</v>
      </c>
      <c r="D28" s="83">
        <v>4155788.85</v>
      </c>
      <c r="E28" s="11">
        <f t="shared" si="6"/>
        <v>1.9663960274543019E-3</v>
      </c>
      <c r="F28" s="89">
        <f t="shared" si="7"/>
        <v>3510.3154205003061</v>
      </c>
      <c r="G28" s="89">
        <f t="shared" si="0"/>
        <v>319174.63039372966</v>
      </c>
      <c r="H28" s="89">
        <f t="shared" si="8"/>
        <v>10317.648391463688</v>
      </c>
      <c r="I28" s="89">
        <f t="shared" si="1"/>
        <v>443654.999780696</v>
      </c>
      <c r="J28" s="89">
        <f t="shared" si="2"/>
        <v>77302.373197999856</v>
      </c>
      <c r="K28" s="89">
        <f t="shared" si="3"/>
        <v>123259.14183751713</v>
      </c>
      <c r="L28" s="89">
        <f t="shared" si="4"/>
        <v>2071.1188862274548</v>
      </c>
      <c r="M28" s="89">
        <f t="shared" si="5"/>
        <v>1374.9773703120306</v>
      </c>
    </row>
    <row r="29" spans="1:13" x14ac:dyDescent="0.25">
      <c r="A29" s="82">
        <v>60629</v>
      </c>
      <c r="B29" s="82" t="s">
        <v>30</v>
      </c>
      <c r="C29" s="82" t="s">
        <v>20</v>
      </c>
      <c r="D29" s="83">
        <v>8583718.3100000005</v>
      </c>
      <c r="E29" s="11">
        <f t="shared" si="6"/>
        <v>4.0615609201537645E-3</v>
      </c>
      <c r="F29" s="89">
        <f t="shared" si="7"/>
        <v>7250.5028134005961</v>
      </c>
      <c r="G29" s="89">
        <f t="shared" si="0"/>
        <v>659250.31754155166</v>
      </c>
      <c r="H29" s="89">
        <f t="shared" si="8"/>
        <v>21310.944951870912</v>
      </c>
      <c r="I29" s="89">
        <f t="shared" si="1"/>
        <v>916362.61667639983</v>
      </c>
      <c r="J29" s="89">
        <f t="shared" si="2"/>
        <v>159666.86955862175</v>
      </c>
      <c r="K29" s="89">
        <f t="shared" si="3"/>
        <v>254589.87230922063</v>
      </c>
      <c r="L29" s="89">
        <f t="shared" si="4"/>
        <v>4277.8643832920943</v>
      </c>
      <c r="M29" s="89">
        <f t="shared" si="5"/>
        <v>2839.9947291313965</v>
      </c>
    </row>
    <row r="30" spans="1:13" x14ac:dyDescent="0.25">
      <c r="A30" s="82">
        <v>60632</v>
      </c>
      <c r="B30" s="82" t="s">
        <v>31</v>
      </c>
      <c r="C30" s="82" t="s">
        <v>20</v>
      </c>
      <c r="D30" s="83">
        <v>4528459.4000000004</v>
      </c>
      <c r="E30" s="11">
        <f t="shared" si="6"/>
        <v>2.142732678694225E-3</v>
      </c>
      <c r="F30" s="89">
        <f t="shared" si="7"/>
        <v>3825.1031119951072</v>
      </c>
      <c r="G30" s="89">
        <f t="shared" si="0"/>
        <v>347796.62957323034</v>
      </c>
      <c r="H30" s="89">
        <f t="shared" si="8"/>
        <v>11242.883969963639</v>
      </c>
      <c r="I30" s="89">
        <f t="shared" si="1"/>
        <v>483439.78162266139</v>
      </c>
      <c r="J30" s="89">
        <f t="shared" si="2"/>
        <v>84234.466953437863</v>
      </c>
      <c r="K30" s="89">
        <f t="shared" si="3"/>
        <v>134312.41086515688</v>
      </c>
      <c r="L30" s="89">
        <f t="shared" si="4"/>
        <v>2256.8465644866073</v>
      </c>
      <c r="M30" s="89">
        <f t="shared" si="5"/>
        <v>1498.2785271626101</v>
      </c>
    </row>
    <row r="31" spans="1:13" x14ac:dyDescent="0.25">
      <c r="A31" s="82">
        <v>60639</v>
      </c>
      <c r="B31" s="82" t="s">
        <v>32</v>
      </c>
      <c r="C31" s="82" t="s">
        <v>20</v>
      </c>
      <c r="D31" s="83">
        <v>1886560.93</v>
      </c>
      <c r="E31" s="11">
        <f t="shared" si="6"/>
        <v>8.9266467864518501E-4</v>
      </c>
      <c r="F31" s="89">
        <f t="shared" si="7"/>
        <v>1593.5419635895116</v>
      </c>
      <c r="G31" s="89">
        <f t="shared" si="0"/>
        <v>144892.44022780436</v>
      </c>
      <c r="H31" s="89">
        <f t="shared" si="8"/>
        <v>4683.7972397978638</v>
      </c>
      <c r="I31" s="89">
        <f t="shared" si="1"/>
        <v>201401.51946974389</v>
      </c>
      <c r="J31" s="89">
        <f t="shared" si="2"/>
        <v>35092.16717582407</v>
      </c>
      <c r="K31" s="89">
        <f t="shared" si="3"/>
        <v>55954.691070502347</v>
      </c>
      <c r="L31" s="89">
        <f t="shared" si="4"/>
        <v>940.20464301063589</v>
      </c>
      <c r="M31" s="89">
        <f t="shared" si="5"/>
        <v>624.18440399463964</v>
      </c>
    </row>
    <row r="32" spans="1:13" x14ac:dyDescent="0.25">
      <c r="A32" s="82">
        <v>60641</v>
      </c>
      <c r="B32" s="82" t="s">
        <v>33</v>
      </c>
      <c r="C32" s="82" t="s">
        <v>20</v>
      </c>
      <c r="D32" s="83">
        <v>1412356.83</v>
      </c>
      <c r="E32" s="11">
        <f t="shared" si="6"/>
        <v>6.682853629245266E-4</v>
      </c>
      <c r="F32" s="89">
        <f t="shared" si="7"/>
        <v>1192.9908228128409</v>
      </c>
      <c r="G32" s="89">
        <f t="shared" si="0"/>
        <v>108472.4189486455</v>
      </c>
      <c r="H32" s="89">
        <f t="shared" si="8"/>
        <v>3506.4825719483451</v>
      </c>
      <c r="I32" s="89">
        <f t="shared" si="1"/>
        <v>150777.43160697748</v>
      </c>
      <c r="J32" s="89">
        <f t="shared" si="2"/>
        <v>26271.434546392811</v>
      </c>
      <c r="K32" s="89">
        <f t="shared" si="3"/>
        <v>41889.974952446413</v>
      </c>
      <c r="L32" s="89">
        <f t="shared" si="4"/>
        <v>703.87572860092223</v>
      </c>
      <c r="M32" s="89">
        <f t="shared" si="5"/>
        <v>467.29002606945147</v>
      </c>
    </row>
    <row r="33" spans="1:13" x14ac:dyDescent="0.25">
      <c r="A33" s="82">
        <v>60642</v>
      </c>
      <c r="B33" s="82" t="s">
        <v>34</v>
      </c>
      <c r="C33" s="82" t="s">
        <v>20</v>
      </c>
      <c r="D33" s="83">
        <v>2848061.13</v>
      </c>
      <c r="E33" s="11">
        <f t="shared" si="6"/>
        <v>1.3476180561914279E-3</v>
      </c>
      <c r="F33" s="89">
        <f t="shared" si="7"/>
        <v>2405.7028073422275</v>
      </c>
      <c r="G33" s="89">
        <f t="shared" si="0"/>
        <v>218737.98003632881</v>
      </c>
      <c r="H33" s="89">
        <f t="shared" si="8"/>
        <v>7070.9303088713841</v>
      </c>
      <c r="I33" s="89">
        <f t="shared" si="1"/>
        <v>304047.34350388346</v>
      </c>
      <c r="J33" s="89">
        <f t="shared" si="2"/>
        <v>52977.158442969776</v>
      </c>
      <c r="K33" s="89">
        <f t="shared" si="3"/>
        <v>84472.427126462237</v>
      </c>
      <c r="L33" s="89">
        <f t="shared" si="4"/>
        <v>1419.387126820292</v>
      </c>
      <c r="M33" s="89">
        <f t="shared" si="5"/>
        <v>942.30475713781993</v>
      </c>
    </row>
    <row r="34" spans="1:13" x14ac:dyDescent="0.25">
      <c r="A34" s="82">
        <v>60645</v>
      </c>
      <c r="B34" s="82" t="s">
        <v>35</v>
      </c>
      <c r="C34" s="82" t="s">
        <v>20</v>
      </c>
      <c r="D34" s="83">
        <v>4191606.92</v>
      </c>
      <c r="E34" s="11">
        <f t="shared" si="6"/>
        <v>1.9833440758516788E-3</v>
      </c>
      <c r="F34" s="89">
        <f t="shared" si="7"/>
        <v>3540.5702597117734</v>
      </c>
      <c r="G34" s="89">
        <f t="shared" si="0"/>
        <v>321925.54476072558</v>
      </c>
      <c r="H34" s="89">
        <f t="shared" si="8"/>
        <v>10406.574529354653</v>
      </c>
      <c r="I34" s="89">
        <f t="shared" si="1"/>
        <v>447478.79025984771</v>
      </c>
      <c r="J34" s="89">
        <f t="shared" si="2"/>
        <v>77968.629813605352</v>
      </c>
      <c r="K34" s="89">
        <f t="shared" si="3"/>
        <v>124321.49238751586</v>
      </c>
      <c r="L34" s="89">
        <f t="shared" si="4"/>
        <v>2088.9695239578141</v>
      </c>
      <c r="M34" s="89">
        <f t="shared" si="5"/>
        <v>1386.8280772357598</v>
      </c>
    </row>
    <row r="35" spans="1:13" x14ac:dyDescent="0.25">
      <c r="A35" s="82">
        <v>60646</v>
      </c>
      <c r="B35" s="82" t="s">
        <v>36</v>
      </c>
      <c r="C35" s="82" t="s">
        <v>20</v>
      </c>
      <c r="D35" s="83">
        <v>3454498.27</v>
      </c>
      <c r="E35" s="11">
        <f t="shared" si="6"/>
        <v>1.6345661245459472E-3</v>
      </c>
      <c r="F35" s="89">
        <f t="shared" si="7"/>
        <v>2917.9486699071899</v>
      </c>
      <c r="G35" s="89">
        <f t="shared" si="0"/>
        <v>265313.8184638588</v>
      </c>
      <c r="H35" s="89">
        <f t="shared" si="8"/>
        <v>8576.5422174371542</v>
      </c>
      <c r="I35" s="89">
        <f t="shared" si="1"/>
        <v>368788.0892262524</v>
      </c>
      <c r="J35" s="89">
        <f t="shared" si="2"/>
        <v>64257.575184404493</v>
      </c>
      <c r="K35" s="89">
        <f t="shared" si="3"/>
        <v>102459.12571794585</v>
      </c>
      <c r="L35" s="89">
        <f t="shared" si="4"/>
        <v>1721.616970370636</v>
      </c>
      <c r="M35" s="89">
        <f t="shared" si="5"/>
        <v>1142.9495382163266</v>
      </c>
    </row>
    <row r="36" spans="1:13" x14ac:dyDescent="0.25">
      <c r="A36" s="82">
        <v>60647</v>
      </c>
      <c r="B36" s="82" t="s">
        <v>37</v>
      </c>
      <c r="C36" s="82" t="s">
        <v>20</v>
      </c>
      <c r="D36" s="83">
        <v>786820.26</v>
      </c>
      <c r="E36" s="11">
        <f t="shared" si="6"/>
        <v>3.7230001076319383E-4</v>
      </c>
      <c r="F36" s="89">
        <f t="shared" si="7"/>
        <v>664.61203673523028</v>
      </c>
      <c r="G36" s="89">
        <f t="shared" si="0"/>
        <v>60429.69812381066</v>
      </c>
      <c r="H36" s="89">
        <f t="shared" si="8"/>
        <v>1953.4521803147052</v>
      </c>
      <c r="I36" s="89">
        <f t="shared" si="1"/>
        <v>83997.708949468681</v>
      </c>
      <c r="J36" s="89">
        <f t="shared" si="2"/>
        <v>14635.746803706659</v>
      </c>
      <c r="K36" s="89">
        <f t="shared" si="3"/>
        <v>23336.794415811597</v>
      </c>
      <c r="L36" s="89">
        <f t="shared" si="4"/>
        <v>392.12730948840107</v>
      </c>
      <c r="M36" s="89">
        <f t="shared" si="5"/>
        <v>260.32603942402613</v>
      </c>
    </row>
    <row r="37" spans="1:13" x14ac:dyDescent="0.25">
      <c r="A37" s="82">
        <v>60648</v>
      </c>
      <c r="B37" s="82" t="s">
        <v>38</v>
      </c>
      <c r="C37" s="82" t="s">
        <v>20</v>
      </c>
      <c r="D37" s="83">
        <v>2779457.83</v>
      </c>
      <c r="E37" s="11">
        <f t="shared" si="6"/>
        <v>1.3151570093338006E-3</v>
      </c>
      <c r="F37" s="89">
        <f t="shared" si="7"/>
        <v>2347.7549109068232</v>
      </c>
      <c r="G37" s="89">
        <f t="shared" si="0"/>
        <v>213469.0807462963</v>
      </c>
      <c r="H37" s="89">
        <f t="shared" si="8"/>
        <v>6900.6077170741382</v>
      </c>
      <c r="I37" s="89">
        <f t="shared" si="1"/>
        <v>296723.53612458048</v>
      </c>
      <c r="J37" s="89">
        <f t="shared" si="2"/>
        <v>51701.05946618603</v>
      </c>
      <c r="K37" s="89">
        <f t="shared" si="3"/>
        <v>82437.6789257153</v>
      </c>
      <c r="L37" s="89">
        <f t="shared" si="4"/>
        <v>1385.1973266605637</v>
      </c>
      <c r="M37" s="89">
        <f t="shared" si="5"/>
        <v>919.60678367636103</v>
      </c>
    </row>
    <row r="38" spans="1:13" x14ac:dyDescent="0.25">
      <c r="A38" s="82">
        <v>60651</v>
      </c>
      <c r="B38" s="82" t="s">
        <v>39</v>
      </c>
      <c r="C38" s="82" t="s">
        <v>20</v>
      </c>
      <c r="D38" s="83">
        <v>2945190.75</v>
      </c>
      <c r="E38" s="11">
        <f t="shared" si="6"/>
        <v>1.3935769116121374E-3</v>
      </c>
      <c r="F38" s="89">
        <f t="shared" si="7"/>
        <v>2487.7463411164076</v>
      </c>
      <c r="G38" s="89">
        <f t="shared" si="0"/>
        <v>226197.7696653865</v>
      </c>
      <c r="H38" s="89">
        <f t="shared" si="8"/>
        <v>7312.0756855322998</v>
      </c>
      <c r="I38" s="89">
        <f t="shared" si="1"/>
        <v>314416.50399186136</v>
      </c>
      <c r="J38" s="89">
        <f t="shared" si="2"/>
        <v>54783.879237704081</v>
      </c>
      <c r="K38" s="89">
        <f t="shared" si="3"/>
        <v>87353.255301407698</v>
      </c>
      <c r="L38" s="89">
        <f t="shared" si="4"/>
        <v>1467.7935780754121</v>
      </c>
      <c r="M38" s="89">
        <f t="shared" si="5"/>
        <v>974.44090127493303</v>
      </c>
    </row>
    <row r="39" spans="1:13" x14ac:dyDescent="0.25">
      <c r="A39" s="82">
        <v>60653</v>
      </c>
      <c r="B39" s="82" t="s">
        <v>40</v>
      </c>
      <c r="C39" s="82" t="s">
        <v>20</v>
      </c>
      <c r="D39" s="83">
        <v>5503226.3899999997</v>
      </c>
      <c r="E39" s="11">
        <f t="shared" si="6"/>
        <v>2.603963507789304E-3</v>
      </c>
      <c r="F39" s="89">
        <f t="shared" si="7"/>
        <v>4648.4701597197918</v>
      </c>
      <c r="G39" s="89">
        <f t="shared" si="0"/>
        <v>422661.09092652024</v>
      </c>
      <c r="H39" s="89">
        <f t="shared" si="8"/>
        <v>13662.954726548251</v>
      </c>
      <c r="I39" s="89">
        <f t="shared" si="1"/>
        <v>587501.91383004701</v>
      </c>
      <c r="J39" s="89">
        <f t="shared" si="2"/>
        <v>102366.23552057066</v>
      </c>
      <c r="K39" s="89">
        <f t="shared" si="3"/>
        <v>163223.63494694332</v>
      </c>
      <c r="L39" s="89">
        <f t="shared" si="4"/>
        <v>2742.6408133113732</v>
      </c>
      <c r="M39" s="89">
        <f t="shared" si="5"/>
        <v>1820.7883083265813</v>
      </c>
    </row>
    <row r="40" spans="1:13" x14ac:dyDescent="0.25">
      <c r="A40" s="82">
        <v>60654</v>
      </c>
      <c r="B40" s="82" t="s">
        <v>41</v>
      </c>
      <c r="C40" s="82" t="s">
        <v>20</v>
      </c>
      <c r="D40" s="83">
        <v>3330401.72</v>
      </c>
      <c r="E40" s="11">
        <f t="shared" si="6"/>
        <v>1.575847317660274E-3</v>
      </c>
      <c r="F40" s="89">
        <f t="shared" si="7"/>
        <v>2813.1266857258024</v>
      </c>
      <c r="G40" s="89">
        <f t="shared" si="0"/>
        <v>255782.9034176367</v>
      </c>
      <c r="H40" s="89">
        <f t="shared" si="8"/>
        <v>8268.4455802623143</v>
      </c>
      <c r="I40" s="89">
        <f t="shared" si="1"/>
        <v>355540.04972033884</v>
      </c>
      <c r="J40" s="89">
        <f t="shared" si="2"/>
        <v>61949.238989536396</v>
      </c>
      <c r="K40" s="89">
        <f t="shared" si="3"/>
        <v>98778.468492544096</v>
      </c>
      <c r="L40" s="89">
        <f t="shared" si="4"/>
        <v>1659.7710206129457</v>
      </c>
      <c r="M40" s="89">
        <f t="shared" si="5"/>
        <v>1101.8911605791195</v>
      </c>
    </row>
    <row r="41" spans="1:13" x14ac:dyDescent="0.25">
      <c r="A41" s="82">
        <v>60655</v>
      </c>
      <c r="B41" s="82" t="s">
        <v>42</v>
      </c>
      <c r="C41" s="82" t="s">
        <v>20</v>
      </c>
      <c r="D41" s="83">
        <v>4989498.25</v>
      </c>
      <c r="E41" s="11">
        <f t="shared" si="6"/>
        <v>2.3608825885824761E-3</v>
      </c>
      <c r="F41" s="89">
        <f t="shared" si="7"/>
        <v>4214.5338176972809</v>
      </c>
      <c r="G41" s="89">
        <f t="shared" si="0"/>
        <v>383205.52782509895</v>
      </c>
      <c r="H41" s="89">
        <f t="shared" si="8"/>
        <v>12387.513045404939</v>
      </c>
      <c r="I41" s="89">
        <f t="shared" si="1"/>
        <v>532658.40130677796</v>
      </c>
      <c r="J41" s="89">
        <f t="shared" si="2"/>
        <v>92810.311041733308</v>
      </c>
      <c r="K41" s="89">
        <f t="shared" si="3"/>
        <v>147986.65059578125</v>
      </c>
      <c r="L41" s="89">
        <f t="shared" si="4"/>
        <v>2486.6143183318459</v>
      </c>
      <c r="M41" s="89">
        <f t="shared" si="5"/>
        <v>1650.8170724221177</v>
      </c>
    </row>
    <row r="42" spans="1:13" x14ac:dyDescent="0.25">
      <c r="A42" s="82">
        <v>60656</v>
      </c>
      <c r="B42" s="82" t="s">
        <v>43</v>
      </c>
      <c r="C42" s="82" t="s">
        <v>20</v>
      </c>
      <c r="D42" s="83">
        <v>3661507.68</v>
      </c>
      <c r="E42" s="11">
        <f t="shared" si="6"/>
        <v>1.7325168376746132E-3</v>
      </c>
      <c r="F42" s="89">
        <f t="shared" si="7"/>
        <v>3092.8055623866217</v>
      </c>
      <c r="G42" s="89">
        <f t="shared" si="0"/>
        <v>281212.641601799</v>
      </c>
      <c r="H42" s="89">
        <f t="shared" si="8"/>
        <v>9090.4880369184175</v>
      </c>
      <c r="I42" s="89">
        <f t="shared" si="1"/>
        <v>390887.5661397996</v>
      </c>
      <c r="J42" s="89">
        <f t="shared" si="2"/>
        <v>68108.184357514372</v>
      </c>
      <c r="K42" s="89">
        <f t="shared" si="3"/>
        <v>108598.94733782692</v>
      </c>
      <c r="L42" s="89">
        <f t="shared" si="4"/>
        <v>1824.7841701858533</v>
      </c>
      <c r="M42" s="89">
        <f t="shared" si="5"/>
        <v>1211.4403264794612</v>
      </c>
    </row>
    <row r="43" spans="1:13" x14ac:dyDescent="0.25">
      <c r="A43" s="82">
        <v>60659</v>
      </c>
      <c r="B43" s="82" t="s">
        <v>44</v>
      </c>
      <c r="C43" s="82" t="s">
        <v>20</v>
      </c>
      <c r="D43" s="83">
        <v>5419895.1399999997</v>
      </c>
      <c r="E43" s="11">
        <f t="shared" si="6"/>
        <v>2.5645336318073225E-3</v>
      </c>
      <c r="F43" s="89">
        <f t="shared" si="7"/>
        <v>4578.0818453845804</v>
      </c>
      <c r="G43" s="89">
        <f t="shared" si="0"/>
        <v>416261.04947133479</v>
      </c>
      <c r="H43" s="89">
        <f t="shared" si="8"/>
        <v>13456.066800199163</v>
      </c>
      <c r="I43" s="89">
        <f t="shared" si="1"/>
        <v>578605.81081930932</v>
      </c>
      <c r="J43" s="89">
        <f t="shared" si="2"/>
        <v>100816.18001509043</v>
      </c>
      <c r="K43" s="89">
        <f t="shared" si="3"/>
        <v>160752.06126166147</v>
      </c>
      <c r="L43" s="89">
        <f t="shared" si="4"/>
        <v>2701.1110503909249</v>
      </c>
      <c r="M43" s="89">
        <f t="shared" si="5"/>
        <v>1793.2174698828007</v>
      </c>
    </row>
    <row r="44" spans="1:13" x14ac:dyDescent="0.25">
      <c r="A44" s="82">
        <v>60660</v>
      </c>
      <c r="B44" s="82" t="s">
        <v>45</v>
      </c>
      <c r="C44" s="82" t="s">
        <v>20</v>
      </c>
      <c r="D44" s="83">
        <v>6248591.1200000001</v>
      </c>
      <c r="E44" s="11">
        <f t="shared" si="6"/>
        <v>2.9566479912843087E-3</v>
      </c>
      <c r="F44" s="89">
        <f t="shared" si="7"/>
        <v>5278.0655025188007</v>
      </c>
      <c r="G44" s="89">
        <f t="shared" si="0"/>
        <v>479906.90412664763</v>
      </c>
      <c r="H44" s="89">
        <f t="shared" si="8"/>
        <v>15513.484550155212</v>
      </c>
      <c r="I44" s="89">
        <f t="shared" si="1"/>
        <v>667074.00015601353</v>
      </c>
      <c r="J44" s="89">
        <f t="shared" si="2"/>
        <v>116230.86257617442</v>
      </c>
      <c r="K44" s="89">
        <f t="shared" si="3"/>
        <v>185330.87385917839</v>
      </c>
      <c r="L44" s="89">
        <f t="shared" si="4"/>
        <v>3114.1079463036635</v>
      </c>
      <c r="M44" s="89">
        <f t="shared" si="5"/>
        <v>2067.3984402101437</v>
      </c>
    </row>
    <row r="45" spans="1:13" x14ac:dyDescent="0.25">
      <c r="A45" s="82">
        <v>60661</v>
      </c>
      <c r="B45" s="82" t="s">
        <v>46</v>
      </c>
      <c r="C45" s="82" t="s">
        <v>20</v>
      </c>
      <c r="D45" s="83">
        <v>8456734.1600000001</v>
      </c>
      <c r="E45" s="11">
        <f t="shared" si="6"/>
        <v>4.0014757865912973E-3</v>
      </c>
      <c r="F45" s="89">
        <f t="shared" si="7"/>
        <v>7143.2417286840027</v>
      </c>
      <c r="G45" s="89">
        <f t="shared" si="0"/>
        <v>649497.62783449108</v>
      </c>
      <c r="H45" s="89">
        <f t="shared" si="8"/>
        <v>20995.679220555208</v>
      </c>
      <c r="I45" s="89">
        <f t="shared" si="1"/>
        <v>902806.30881913181</v>
      </c>
      <c r="J45" s="89">
        <f t="shared" si="2"/>
        <v>157304.8207376065</v>
      </c>
      <c r="K45" s="89">
        <f t="shared" si="3"/>
        <v>250823.56994860707</v>
      </c>
      <c r="L45" s="89">
        <f t="shared" si="4"/>
        <v>4214.5793414361924</v>
      </c>
      <c r="M45" s="89">
        <f t="shared" si="5"/>
        <v>2797.980964972443</v>
      </c>
    </row>
    <row r="46" spans="1:13" x14ac:dyDescent="0.25">
      <c r="A46" s="82">
        <v>60662</v>
      </c>
      <c r="B46" s="82" t="s">
        <v>47</v>
      </c>
      <c r="C46" s="82" t="s">
        <v>20</v>
      </c>
      <c r="D46" s="83">
        <v>6663730.6699999999</v>
      </c>
      <c r="E46" s="11">
        <f t="shared" si="6"/>
        <v>3.1530797137379568E-3</v>
      </c>
      <c r="F46" s="89">
        <f t="shared" si="7"/>
        <v>5628.7259466904425</v>
      </c>
      <c r="G46" s="89">
        <f t="shared" si="0"/>
        <v>511790.62517591822</v>
      </c>
      <c r="H46" s="89">
        <f t="shared" si="8"/>
        <v>16544.158644747495</v>
      </c>
      <c r="I46" s="89">
        <f t="shared" si="1"/>
        <v>711392.59852854826</v>
      </c>
      <c r="J46" s="89">
        <f t="shared" si="2"/>
        <v>123952.92776804519</v>
      </c>
      <c r="K46" s="89">
        <f t="shared" si="3"/>
        <v>197643.75753126704</v>
      </c>
      <c r="L46" s="89">
        <f t="shared" si="4"/>
        <v>3321.0008837119167</v>
      </c>
      <c r="M46" s="89">
        <f t="shared" si="5"/>
        <v>2204.750819595713</v>
      </c>
    </row>
    <row r="47" spans="1:13" x14ac:dyDescent="0.25">
      <c r="A47" s="82">
        <v>60663</v>
      </c>
      <c r="B47" s="82" t="s">
        <v>48</v>
      </c>
      <c r="C47" s="82" t="s">
        <v>20</v>
      </c>
      <c r="D47" s="83">
        <v>10266972.859999999</v>
      </c>
      <c r="E47" s="11">
        <f t="shared" si="6"/>
        <v>4.8580270496382727E-3</v>
      </c>
      <c r="F47" s="89">
        <f t="shared" si="7"/>
        <v>8672.3157631832346</v>
      </c>
      <c r="G47" s="89">
        <f t="shared" si="0"/>
        <v>788528.33628757461</v>
      </c>
      <c r="H47" s="89">
        <f t="shared" si="8"/>
        <v>25489.989948401817</v>
      </c>
      <c r="I47" s="89">
        <f t="shared" si="1"/>
        <v>1096059.9795515866</v>
      </c>
      <c r="J47" s="89">
        <f t="shared" si="2"/>
        <v>190977.30810781106</v>
      </c>
      <c r="K47" s="89">
        <f t="shared" si="3"/>
        <v>304514.57224364969</v>
      </c>
      <c r="L47" s="89">
        <f t="shared" si="4"/>
        <v>5116.7473041203002</v>
      </c>
      <c r="M47" s="89">
        <f t="shared" si="5"/>
        <v>3396.9135231949494</v>
      </c>
    </row>
    <row r="48" spans="1:13" x14ac:dyDescent="0.25">
      <c r="A48" s="82">
        <v>60664</v>
      </c>
      <c r="B48" s="82" t="s">
        <v>49</v>
      </c>
      <c r="C48" s="82" t="s">
        <v>20</v>
      </c>
      <c r="D48" s="83">
        <v>18117558.84</v>
      </c>
      <c r="E48" s="11">
        <f t="shared" si="6"/>
        <v>8.5726914951767992E-3</v>
      </c>
      <c r="F48" s="89">
        <f t="shared" si="7"/>
        <v>15303.555708291975</v>
      </c>
      <c r="G48" s="89">
        <f t="shared" si="0"/>
        <v>1391472.3185211031</v>
      </c>
      <c r="H48" s="89">
        <f t="shared" si="8"/>
        <v>44980.774666348785</v>
      </c>
      <c r="I48" s="89">
        <f t="shared" si="1"/>
        <v>1934156.3908346661</v>
      </c>
      <c r="J48" s="89">
        <f t="shared" si="2"/>
        <v>337007.08708682383</v>
      </c>
      <c r="K48" s="89">
        <f t="shared" si="3"/>
        <v>537360.01404621953</v>
      </c>
      <c r="L48" s="89">
        <f t="shared" si="4"/>
        <v>9029.2408108898944</v>
      </c>
      <c r="M48" s="89">
        <f t="shared" si="5"/>
        <v>5994.3453119127271</v>
      </c>
    </row>
    <row r="49" spans="1:13" x14ac:dyDescent="0.25">
      <c r="A49" s="82">
        <v>60665</v>
      </c>
      <c r="B49" s="82" t="s">
        <v>50</v>
      </c>
      <c r="C49" s="82" t="s">
        <v>20</v>
      </c>
      <c r="D49" s="83">
        <v>8468593.7800000012</v>
      </c>
      <c r="E49" s="11">
        <f t="shared" si="6"/>
        <v>4.00708740703133E-3</v>
      </c>
      <c r="F49" s="89">
        <f t="shared" si="7"/>
        <v>7153.2593230493367</v>
      </c>
      <c r="G49" s="89">
        <f t="shared" si="0"/>
        <v>650408.47532139136</v>
      </c>
      <c r="H49" s="89">
        <f t="shared" si="8"/>
        <v>21025.123302926331</v>
      </c>
      <c r="I49" s="89">
        <f t="shared" si="1"/>
        <v>904072.39328550198</v>
      </c>
      <c r="J49" s="89">
        <f t="shared" si="2"/>
        <v>157525.42308395202</v>
      </c>
      <c r="K49" s="89">
        <f t="shared" si="3"/>
        <v>251175.32183891768</v>
      </c>
      <c r="L49" s="89">
        <f t="shared" si="4"/>
        <v>4220.4898156811678</v>
      </c>
      <c r="M49" s="89">
        <f t="shared" si="5"/>
        <v>2801.9048190730914</v>
      </c>
    </row>
    <row r="50" spans="1:13" x14ac:dyDescent="0.25">
      <c r="A50" s="82">
        <v>60666</v>
      </c>
      <c r="B50" s="82" t="s">
        <v>51</v>
      </c>
      <c r="C50" s="82" t="s">
        <v>20</v>
      </c>
      <c r="D50" s="83">
        <v>3214080.52</v>
      </c>
      <c r="E50" s="11">
        <f t="shared" si="6"/>
        <v>1.5208075757858239E-3</v>
      </c>
      <c r="F50" s="89">
        <f t="shared" si="7"/>
        <v>2714.8723910950489</v>
      </c>
      <c r="G50" s="89">
        <f t="shared" si="0"/>
        <v>246849.15404849945</v>
      </c>
      <c r="H50" s="89">
        <f t="shared" si="8"/>
        <v>7979.6529381450109</v>
      </c>
      <c r="I50" s="89">
        <f t="shared" si="1"/>
        <v>343122.07474057283</v>
      </c>
      <c r="J50" s="89">
        <f t="shared" si="2"/>
        <v>59785.533099320346</v>
      </c>
      <c r="K50" s="89">
        <f t="shared" si="3"/>
        <v>95328.425237937874</v>
      </c>
      <c r="L50" s="89">
        <f t="shared" si="4"/>
        <v>1601.8000690356919</v>
      </c>
      <c r="M50" s="89">
        <f t="shared" si="5"/>
        <v>1063.4053222797218</v>
      </c>
    </row>
    <row r="51" spans="1:13" x14ac:dyDescent="0.25">
      <c r="A51" s="82">
        <v>60667</v>
      </c>
      <c r="B51" s="82" t="s">
        <v>52</v>
      </c>
      <c r="C51" s="82" t="s">
        <v>20</v>
      </c>
      <c r="D51" s="83">
        <v>15797655.67</v>
      </c>
      <c r="E51" s="11">
        <f t="shared" si="6"/>
        <v>7.474982121042778E-3</v>
      </c>
      <c r="F51" s="89">
        <f t="shared" si="7"/>
        <v>13343.977836158614</v>
      </c>
      <c r="G51" s="89">
        <f t="shared" si="0"/>
        <v>1213298.1466466126</v>
      </c>
      <c r="H51" s="89">
        <f t="shared" si="8"/>
        <v>39221.111200698448</v>
      </c>
      <c r="I51" s="89">
        <f t="shared" si="1"/>
        <v>1686493.0283475209</v>
      </c>
      <c r="J51" s="89">
        <f t="shared" si="2"/>
        <v>293854.2640961748</v>
      </c>
      <c r="K51" s="89">
        <f t="shared" si="3"/>
        <v>468552.55433124007</v>
      </c>
      <c r="L51" s="89">
        <f t="shared" si="4"/>
        <v>7873.0715628767412</v>
      </c>
      <c r="M51" s="89">
        <f t="shared" si="5"/>
        <v>5226.7860168669395</v>
      </c>
    </row>
    <row r="52" spans="1:13" x14ac:dyDescent="0.25">
      <c r="A52" s="82">
        <v>60668</v>
      </c>
      <c r="B52" s="82" t="s">
        <v>53</v>
      </c>
      <c r="C52" s="82" t="s">
        <v>20</v>
      </c>
      <c r="D52" s="83">
        <v>4332337.22</v>
      </c>
      <c r="E52" s="11">
        <f t="shared" si="6"/>
        <v>2.0499334798976645E-3</v>
      </c>
      <c r="F52" s="89">
        <f t="shared" si="7"/>
        <v>3659.4424546313094</v>
      </c>
      <c r="G52" s="89">
        <f t="shared" si="0"/>
        <v>332733.97201941529</v>
      </c>
      <c r="H52" s="89">
        <f t="shared" si="8"/>
        <v>10755.968063490825</v>
      </c>
      <c r="I52" s="89">
        <f t="shared" si="1"/>
        <v>462502.58080099546</v>
      </c>
      <c r="J52" s="89">
        <f t="shared" si="2"/>
        <v>80586.372572808934</v>
      </c>
      <c r="K52" s="89">
        <f t="shared" si="3"/>
        <v>128495.50041213827</v>
      </c>
      <c r="L52" s="89">
        <f t="shared" si="4"/>
        <v>2159.1052292871295</v>
      </c>
      <c r="M52" s="89">
        <f t="shared" si="5"/>
        <v>1433.3898696659078</v>
      </c>
    </row>
    <row r="53" spans="1:13" x14ac:dyDescent="0.25">
      <c r="A53" s="82">
        <v>60669</v>
      </c>
      <c r="B53" s="82" t="s">
        <v>54</v>
      </c>
      <c r="C53" s="82" t="s">
        <v>20</v>
      </c>
      <c r="D53" s="83">
        <v>21985867.09</v>
      </c>
      <c r="E53" s="11">
        <f t="shared" si="6"/>
        <v>1.0403060229086054E-2</v>
      </c>
      <c r="F53" s="89">
        <f t="shared" si="7"/>
        <v>18571.041760001157</v>
      </c>
      <c r="G53" s="89">
        <f t="shared" si="0"/>
        <v>1688567.7438439669</v>
      </c>
      <c r="H53" s="89">
        <f t="shared" si="8"/>
        <v>54584.690032091727</v>
      </c>
      <c r="I53" s="89">
        <f t="shared" si="1"/>
        <v>2347121.1389848068</v>
      </c>
      <c r="J53" s="89">
        <f t="shared" si="2"/>
        <v>408961.99595723033</v>
      </c>
      <c r="K53" s="89">
        <f t="shared" si="3"/>
        <v>652092.58888769336</v>
      </c>
      <c r="L53" s="89">
        <f t="shared" si="4"/>
        <v>10957.088101380716</v>
      </c>
      <c r="M53" s="89">
        <f t="shared" si="5"/>
        <v>7274.207330201104</v>
      </c>
    </row>
    <row r="54" spans="1:13" x14ac:dyDescent="0.25">
      <c r="A54" s="82">
        <v>60670</v>
      </c>
      <c r="B54" s="82" t="s">
        <v>55</v>
      </c>
      <c r="C54" s="82" t="s">
        <v>20</v>
      </c>
      <c r="D54" s="83">
        <v>17410083.359999999</v>
      </c>
      <c r="E54" s="11">
        <f t="shared" si="6"/>
        <v>8.237935081026132E-3</v>
      </c>
      <c r="F54" s="89">
        <f t="shared" si="7"/>
        <v>14705.964690868206</v>
      </c>
      <c r="G54" s="89">
        <f t="shared" si="0"/>
        <v>1337136.4913190964</v>
      </c>
      <c r="H54" s="89">
        <f t="shared" si="8"/>
        <v>43224.313134810196</v>
      </c>
      <c r="I54" s="89">
        <f t="shared" si="1"/>
        <v>1858629.2056832241</v>
      </c>
      <c r="J54" s="89">
        <f t="shared" si="2"/>
        <v>323847.24293752492</v>
      </c>
      <c r="K54" s="89">
        <f t="shared" si="3"/>
        <v>516376.55610756954</v>
      </c>
      <c r="L54" s="89">
        <f t="shared" si="4"/>
        <v>8676.656528805679</v>
      </c>
      <c r="M54" s="89">
        <f t="shared" si="5"/>
        <v>5760.27115411459</v>
      </c>
    </row>
    <row r="55" spans="1:13" x14ac:dyDescent="0.25">
      <c r="A55" s="82">
        <v>61001</v>
      </c>
      <c r="B55" s="82" t="s">
        <v>56</v>
      </c>
      <c r="C55" s="82" t="s">
        <v>57</v>
      </c>
      <c r="D55" s="83">
        <v>1880313.23</v>
      </c>
      <c r="E55" s="11">
        <f t="shared" si="6"/>
        <v>8.8970845230545504E-4</v>
      </c>
      <c r="F55" s="89">
        <f t="shared" si="7"/>
        <v>1588.2646507990266</v>
      </c>
      <c r="G55" s="89">
        <f t="shared" si="0"/>
        <v>144412.60176384801</v>
      </c>
      <c r="H55" s="89">
        <f t="shared" si="8"/>
        <v>4668.285967646646</v>
      </c>
      <c r="I55" s="89">
        <f t="shared" si="1"/>
        <v>200734.54060190998</v>
      </c>
      <c r="J55" s="89">
        <f t="shared" si="2"/>
        <v>34975.952889087843</v>
      </c>
      <c r="K55" s="89">
        <f t="shared" si="3"/>
        <v>55769.386626928834</v>
      </c>
      <c r="L55" s="89">
        <f t="shared" si="4"/>
        <v>937.09097917146289</v>
      </c>
      <c r="M55" s="89">
        <f t="shared" si="5"/>
        <v>622.11730038890698</v>
      </c>
    </row>
    <row r="56" spans="1:13" x14ac:dyDescent="0.25">
      <c r="A56" s="82">
        <v>61002</v>
      </c>
      <c r="B56" s="82" t="s">
        <v>58</v>
      </c>
      <c r="C56" s="82" t="s">
        <v>57</v>
      </c>
      <c r="D56" s="83">
        <v>1319199.08</v>
      </c>
      <c r="E56" s="11">
        <f t="shared" si="6"/>
        <v>6.2420587858629287E-4</v>
      </c>
      <c r="F56" s="89">
        <f t="shared" si="7"/>
        <v>1114.3022517214313</v>
      </c>
      <c r="G56" s="89">
        <f t="shared" si="0"/>
        <v>101317.67853767358</v>
      </c>
      <c r="H56" s="89">
        <f t="shared" si="8"/>
        <v>3275.1982251895156</v>
      </c>
      <c r="I56" s="89">
        <f t="shared" si="1"/>
        <v>140832.29169549709</v>
      </c>
      <c r="J56" s="89">
        <f t="shared" si="2"/>
        <v>24538.595026217001</v>
      </c>
      <c r="K56" s="89">
        <f t="shared" si="3"/>
        <v>39126.950955085726</v>
      </c>
      <c r="L56" s="89">
        <f t="shared" si="4"/>
        <v>657.44873666569538</v>
      </c>
      <c r="M56" s="89">
        <f t="shared" si="5"/>
        <v>436.46800821857204</v>
      </c>
    </row>
    <row r="57" spans="1:13" x14ac:dyDescent="0.25">
      <c r="A57" s="82">
        <v>61007</v>
      </c>
      <c r="B57" s="82" t="s">
        <v>59</v>
      </c>
      <c r="C57" s="82" t="s">
        <v>57</v>
      </c>
      <c r="D57" s="83">
        <v>1665131.93</v>
      </c>
      <c r="E57" s="11">
        <f t="shared" si="6"/>
        <v>7.8789104319852883E-4</v>
      </c>
      <c r="F57" s="89">
        <f t="shared" si="7"/>
        <v>1406.5051190092192</v>
      </c>
      <c r="G57" s="89">
        <f t="shared" si="0"/>
        <v>127886.1577181785</v>
      </c>
      <c r="H57" s="89">
        <f t="shared" si="8"/>
        <v>4134.0516564356549</v>
      </c>
      <c r="I57" s="89">
        <f t="shared" si="1"/>
        <v>177762.66617563591</v>
      </c>
      <c r="J57" s="89">
        <f t="shared" si="2"/>
        <v>30973.337318801885</v>
      </c>
      <c r="K57" s="89">
        <f t="shared" si="3"/>
        <v>49387.189808271571</v>
      </c>
      <c r="L57" s="89">
        <f t="shared" si="4"/>
        <v>829.85115768896003</v>
      </c>
      <c r="M57" s="89">
        <f t="shared" si="5"/>
        <v>550.92277422468089</v>
      </c>
    </row>
    <row r="58" spans="1:13" x14ac:dyDescent="0.25">
      <c r="A58" s="82">
        <v>61008</v>
      </c>
      <c r="B58" s="82" t="s">
        <v>60</v>
      </c>
      <c r="C58" s="82" t="s">
        <v>57</v>
      </c>
      <c r="D58" s="83">
        <v>2211350.2799999998</v>
      </c>
      <c r="E58" s="11">
        <f t="shared" si="6"/>
        <v>1.0463453661515929E-3</v>
      </c>
      <c r="F58" s="89">
        <f t="shared" si="7"/>
        <v>1867.8853204997815</v>
      </c>
      <c r="G58" s="89">
        <f t="shared" si="0"/>
        <v>169837.04749341882</v>
      </c>
      <c r="H58" s="89">
        <f t="shared" si="8"/>
        <v>5490.1573402615904</v>
      </c>
      <c r="I58" s="89">
        <f t="shared" si="1"/>
        <v>236074.70047195538</v>
      </c>
      <c r="J58" s="89">
        <f t="shared" si="2"/>
        <v>41133.616453122115</v>
      </c>
      <c r="K58" s="89">
        <f t="shared" si="3"/>
        <v>65587.821627403711</v>
      </c>
      <c r="L58" s="89">
        <f t="shared" si="4"/>
        <v>1102.06978609425</v>
      </c>
      <c r="M58" s="89">
        <f t="shared" si="5"/>
        <v>731.64366684153651</v>
      </c>
    </row>
    <row r="59" spans="1:13" x14ac:dyDescent="0.25">
      <c r="A59" s="82">
        <v>61012</v>
      </c>
      <c r="B59" s="82" t="s">
        <v>61</v>
      </c>
      <c r="C59" s="82" t="s">
        <v>57</v>
      </c>
      <c r="D59" s="83">
        <v>3787959.79</v>
      </c>
      <c r="E59" s="11">
        <f t="shared" si="6"/>
        <v>1.7923502256888321E-3</v>
      </c>
      <c r="F59" s="89">
        <f t="shared" si="7"/>
        <v>3199.6172430830075</v>
      </c>
      <c r="G59" s="89">
        <f t="shared" si="0"/>
        <v>290924.46935064078</v>
      </c>
      <c r="H59" s="89">
        <f t="shared" si="8"/>
        <v>9404.4328633834793</v>
      </c>
      <c r="I59" s="89">
        <f t="shared" si="1"/>
        <v>404387.07558535738</v>
      </c>
      <c r="J59" s="89">
        <f t="shared" si="2"/>
        <v>70460.336632742343</v>
      </c>
      <c r="K59" s="89">
        <f t="shared" si="3"/>
        <v>112349.4695911756</v>
      </c>
      <c r="L59" s="89">
        <f t="shared" si="4"/>
        <v>1887.8040594721706</v>
      </c>
      <c r="M59" s="89">
        <f t="shared" si="5"/>
        <v>1253.2780607710404</v>
      </c>
    </row>
    <row r="60" spans="1:13" x14ac:dyDescent="0.25">
      <c r="A60" s="82">
        <v>61013</v>
      </c>
      <c r="B60" s="82" t="s">
        <v>62</v>
      </c>
      <c r="C60" s="82" t="s">
        <v>57</v>
      </c>
      <c r="D60" s="83">
        <v>2900084.79</v>
      </c>
      <c r="E60" s="11">
        <f t="shared" si="6"/>
        <v>1.3722341091358969E-3</v>
      </c>
      <c r="F60" s="89">
        <f t="shared" si="7"/>
        <v>2449.6461987223902</v>
      </c>
      <c r="G60" s="89">
        <f t="shared" si="0"/>
        <v>222733.52289270592</v>
      </c>
      <c r="H60" s="89">
        <f t="shared" si="8"/>
        <v>7200.0903435341306</v>
      </c>
      <c r="I60" s="89">
        <f t="shared" si="1"/>
        <v>309601.17640997324</v>
      </c>
      <c r="J60" s="89">
        <f t="shared" si="2"/>
        <v>53944.857362621551</v>
      </c>
      <c r="K60" s="89">
        <f t="shared" si="3"/>
        <v>86015.429410335928</v>
      </c>
      <c r="L60" s="89">
        <f t="shared" si="4"/>
        <v>1445.3141381882244</v>
      </c>
      <c r="M60" s="89">
        <f t="shared" si="5"/>
        <v>959.51721855072537</v>
      </c>
    </row>
    <row r="61" spans="1:13" x14ac:dyDescent="0.25">
      <c r="A61" s="82">
        <v>61016</v>
      </c>
      <c r="B61" s="82" t="s">
        <v>63</v>
      </c>
      <c r="C61" s="82" t="s">
        <v>57</v>
      </c>
      <c r="D61" s="83">
        <v>2517275.34</v>
      </c>
      <c r="E61" s="11">
        <f t="shared" si="6"/>
        <v>1.1911000311251802E-3</v>
      </c>
      <c r="F61" s="89">
        <f t="shared" si="7"/>
        <v>2126.2943721616539</v>
      </c>
      <c r="G61" s="89">
        <f t="shared" si="0"/>
        <v>193332.83168218474</v>
      </c>
      <c r="H61" s="89">
        <f t="shared" si="8"/>
        <v>6249.6827437761203</v>
      </c>
      <c r="I61" s="89">
        <f t="shared" si="1"/>
        <v>268734.00712253497</v>
      </c>
      <c r="J61" s="89">
        <f t="shared" si="2"/>
        <v>46824.16859913418</v>
      </c>
      <c r="K61" s="89">
        <f t="shared" si="3"/>
        <v>74661.444403544258</v>
      </c>
      <c r="L61" s="89">
        <f t="shared" si="4"/>
        <v>1254.5335402467902</v>
      </c>
      <c r="M61" s="89">
        <f t="shared" si="5"/>
        <v>832.86152214988556</v>
      </c>
    </row>
    <row r="62" spans="1:13" x14ac:dyDescent="0.25">
      <c r="A62" s="82">
        <v>61017</v>
      </c>
      <c r="B62" s="82" t="s">
        <v>64</v>
      </c>
      <c r="C62" s="82" t="s">
        <v>57</v>
      </c>
      <c r="D62" s="83">
        <v>1752775.17</v>
      </c>
      <c r="E62" s="11">
        <f t="shared" si="6"/>
        <v>8.2936122495938134E-4</v>
      </c>
      <c r="F62" s="89">
        <f t="shared" si="7"/>
        <v>1480.5356888911826</v>
      </c>
      <c r="G62" s="89">
        <f t="shared" si="0"/>
        <v>134617.3704296975</v>
      </c>
      <c r="H62" s="89">
        <f t="shared" si="8"/>
        <v>4351.6450344554905</v>
      </c>
      <c r="I62" s="89">
        <f t="shared" si="1"/>
        <v>187119.09958128876</v>
      </c>
      <c r="J62" s="89">
        <f t="shared" si="2"/>
        <v>32603.600715548298</v>
      </c>
      <c r="K62" s="89">
        <f t="shared" si="3"/>
        <v>51986.65550303601</v>
      </c>
      <c r="L62" s="89">
        <f t="shared" si="4"/>
        <v>873.52988540251215</v>
      </c>
      <c r="M62" s="89">
        <f t="shared" si="5"/>
        <v>579.92027049084129</v>
      </c>
    </row>
    <row r="63" spans="1:13" x14ac:dyDescent="0.25">
      <c r="A63" s="82">
        <v>61019</v>
      </c>
      <c r="B63" s="82" t="s">
        <v>65</v>
      </c>
      <c r="C63" s="82" t="s">
        <v>57</v>
      </c>
      <c r="D63" s="83">
        <v>2200720.67</v>
      </c>
      <c r="E63" s="11">
        <f t="shared" si="6"/>
        <v>1.0413157499627463E-3</v>
      </c>
      <c r="F63" s="89">
        <f t="shared" si="7"/>
        <v>1858.9066920747825</v>
      </c>
      <c r="G63" s="89">
        <f t="shared" si="0"/>
        <v>169020.66774809576</v>
      </c>
      <c r="H63" s="89">
        <f t="shared" si="8"/>
        <v>5463.7670248541117</v>
      </c>
      <c r="I63" s="89">
        <f t="shared" si="1"/>
        <v>234939.92683632689</v>
      </c>
      <c r="J63" s="89">
        <f t="shared" si="2"/>
        <v>40935.893684033603</v>
      </c>
      <c r="K63" s="89">
        <f t="shared" si="3"/>
        <v>65272.551373317656</v>
      </c>
      <c r="L63" s="89">
        <f t="shared" si="4"/>
        <v>1096.7723114585424</v>
      </c>
      <c r="M63" s="89">
        <f t="shared" si="5"/>
        <v>728.12677179879574</v>
      </c>
    </row>
    <row r="64" spans="1:13" x14ac:dyDescent="0.25">
      <c r="A64" s="82">
        <v>61020</v>
      </c>
      <c r="B64" s="82" t="s">
        <v>66</v>
      </c>
      <c r="C64" s="82" t="s">
        <v>57</v>
      </c>
      <c r="D64" s="83">
        <v>1979582.26</v>
      </c>
      <c r="E64" s="11">
        <f t="shared" si="6"/>
        <v>9.3667961308549377E-4</v>
      </c>
      <c r="F64" s="89">
        <f t="shared" si="7"/>
        <v>1672.1153033140379</v>
      </c>
      <c r="G64" s="89">
        <f t="shared" si="0"/>
        <v>152036.70325297784</v>
      </c>
      <c r="H64" s="89">
        <f t="shared" si="8"/>
        <v>4914.7428942784363</v>
      </c>
      <c r="I64" s="89">
        <f t="shared" si="1"/>
        <v>211332.09574066059</v>
      </c>
      <c r="J64" s="89">
        <f t="shared" si="2"/>
        <v>36822.469129696037</v>
      </c>
      <c r="K64" s="89">
        <f t="shared" si="3"/>
        <v>58713.668901723133</v>
      </c>
      <c r="L64" s="89">
        <f t="shared" si="4"/>
        <v>986.56364736308194</v>
      </c>
      <c r="M64" s="89">
        <f t="shared" si="5"/>
        <v>654.96128615176076</v>
      </c>
    </row>
    <row r="65" spans="1:13" x14ac:dyDescent="0.25">
      <c r="A65" s="82">
        <v>61021</v>
      </c>
      <c r="B65" s="82" t="s">
        <v>67</v>
      </c>
      <c r="C65" s="82" t="s">
        <v>57</v>
      </c>
      <c r="D65" s="83">
        <v>4978589.37</v>
      </c>
      <c r="E65" s="11">
        <f t="shared" si="6"/>
        <v>2.3557208301124865E-3</v>
      </c>
      <c r="F65" s="89">
        <f t="shared" si="7"/>
        <v>4205.3192952403979</v>
      </c>
      <c r="G65" s="89">
        <f t="shared" si="0"/>
        <v>382367.69946863427</v>
      </c>
      <c r="H65" s="89">
        <f t="shared" si="8"/>
        <v>12360.429381569451</v>
      </c>
      <c r="I65" s="89">
        <f t="shared" si="1"/>
        <v>531493.81394955271</v>
      </c>
      <c r="J65" s="89">
        <f t="shared" si="2"/>
        <v>92607.393534764167</v>
      </c>
      <c r="K65" s="89">
        <f t="shared" si="3"/>
        <v>147663.09729802204</v>
      </c>
      <c r="L65" s="89">
        <f t="shared" si="4"/>
        <v>2481.1776640139565</v>
      </c>
      <c r="M65" s="89">
        <f t="shared" si="5"/>
        <v>1647.2077785727804</v>
      </c>
    </row>
    <row r="66" spans="1:13" x14ac:dyDescent="0.25">
      <c r="A66" s="82">
        <v>61024</v>
      </c>
      <c r="B66" s="82" t="s">
        <v>68</v>
      </c>
      <c r="C66" s="82" t="s">
        <v>57</v>
      </c>
      <c r="D66" s="83">
        <v>2577071.71</v>
      </c>
      <c r="E66" s="11">
        <f t="shared" si="6"/>
        <v>1.2193938999111721E-3</v>
      </c>
      <c r="F66" s="89">
        <f t="shared" si="7"/>
        <v>2176.8032231349034</v>
      </c>
      <c r="G66" s="89">
        <f t="shared" si="0"/>
        <v>197925.33745726442</v>
      </c>
      <c r="H66" s="89">
        <f t="shared" si="8"/>
        <v>6398.1402191230382</v>
      </c>
      <c r="I66" s="89">
        <f t="shared" si="1"/>
        <v>275117.62271918316</v>
      </c>
      <c r="J66" s="89">
        <f t="shared" si="2"/>
        <v>47936.448716451909</v>
      </c>
      <c r="K66" s="89">
        <f t="shared" si="3"/>
        <v>76434.9823568016</v>
      </c>
      <c r="L66" s="89">
        <f t="shared" si="4"/>
        <v>1284.3342340993775</v>
      </c>
      <c r="M66" s="89">
        <f t="shared" si="5"/>
        <v>852.64564943460209</v>
      </c>
    </row>
    <row r="67" spans="1:13" x14ac:dyDescent="0.25">
      <c r="A67" s="82">
        <v>61027</v>
      </c>
      <c r="B67" s="82" t="s">
        <v>69</v>
      </c>
      <c r="C67" s="82" t="s">
        <v>57</v>
      </c>
      <c r="D67" s="83">
        <v>2064703.63</v>
      </c>
      <c r="E67" s="11">
        <f t="shared" si="6"/>
        <v>9.7695652075838169E-4</v>
      </c>
      <c r="F67" s="89">
        <f t="shared" si="7"/>
        <v>1744.0156978023456</v>
      </c>
      <c r="G67" s="89">
        <f t="shared" ref="G67:G130" si="9">$G$289*E67</f>
        <v>158574.23025181892</v>
      </c>
      <c r="H67" s="89">
        <f t="shared" si="8"/>
        <v>5126.0751823131577</v>
      </c>
      <c r="I67" s="89">
        <f t="shared" ref="I67:I130" si="10">$I$289*E67</f>
        <v>220419.30463210423</v>
      </c>
      <c r="J67" s="89">
        <f t="shared" ref="J67:J130" si="11">$J$289*E67</f>
        <v>38405.822891970318</v>
      </c>
      <c r="K67" s="89">
        <f t="shared" ref="K67:K130" si="12">$K$289*E67</f>
        <v>61238.336876188128</v>
      </c>
      <c r="L67" s="89">
        <f t="shared" ref="L67:L130" si="13">$L$289*E67</f>
        <v>1028.9855516974551</v>
      </c>
      <c r="M67" s="89">
        <f t="shared" ref="M67:M130" si="14">$M$289*E67</f>
        <v>683.12440071422384</v>
      </c>
    </row>
    <row r="68" spans="1:13" x14ac:dyDescent="0.25">
      <c r="A68" s="82">
        <v>61030</v>
      </c>
      <c r="B68" s="82" t="s">
        <v>70</v>
      </c>
      <c r="C68" s="82" t="s">
        <v>57</v>
      </c>
      <c r="D68" s="83">
        <v>2054516.78</v>
      </c>
      <c r="E68" s="11">
        <f t="shared" ref="E68:E131" si="15">D68/$D$289</f>
        <v>9.7213640546973501E-4</v>
      </c>
      <c r="F68" s="89">
        <f t="shared" ref="F68:F131" si="16">$F$289*E68</f>
        <v>1735.4110602877802</v>
      </c>
      <c r="G68" s="89">
        <f t="shared" si="9"/>
        <v>157791.8555448782</v>
      </c>
      <c r="H68" s="89">
        <f t="shared" si="8"/>
        <v>5100.7841147661193</v>
      </c>
      <c r="I68" s="89">
        <f t="shared" si="10"/>
        <v>219331.79824098528</v>
      </c>
      <c r="J68" s="89">
        <f t="shared" si="11"/>
        <v>38216.335959684999</v>
      </c>
      <c r="K68" s="89">
        <f t="shared" si="12"/>
        <v>60936.198717983221</v>
      </c>
      <c r="L68" s="89">
        <f t="shared" si="13"/>
        <v>1023.9087351921685</v>
      </c>
      <c r="M68" s="89">
        <f t="shared" si="14"/>
        <v>679.75399650690645</v>
      </c>
    </row>
    <row r="69" spans="1:13" x14ac:dyDescent="0.25">
      <c r="A69" s="82">
        <v>61032</v>
      </c>
      <c r="B69" s="82" t="s">
        <v>71</v>
      </c>
      <c r="C69" s="82" t="s">
        <v>57</v>
      </c>
      <c r="D69" s="83">
        <v>2452261.09</v>
      </c>
      <c r="E69" s="11">
        <f t="shared" si="15"/>
        <v>1.1603372162800707E-3</v>
      </c>
      <c r="F69" s="89">
        <f t="shared" si="16"/>
        <v>2071.3780776710755</v>
      </c>
      <c r="G69" s="89">
        <f t="shared" si="9"/>
        <v>188339.5801087619</v>
      </c>
      <c r="H69" s="89">
        <f t="shared" ref="H69:H132" si="17">$H$289*E69</f>
        <v>6088.2707480885347</v>
      </c>
      <c r="I69" s="89">
        <f t="shared" si="10"/>
        <v>261793.35202416728</v>
      </c>
      <c r="J69" s="89">
        <f t="shared" si="11"/>
        <v>45614.830011903498</v>
      </c>
      <c r="K69" s="89">
        <f t="shared" si="12"/>
        <v>72733.146082466235</v>
      </c>
      <c r="L69" s="89">
        <f t="shared" si="13"/>
        <v>1222.1324135512141</v>
      </c>
      <c r="M69" s="89">
        <f t="shared" si="14"/>
        <v>811.35101578770389</v>
      </c>
    </row>
    <row r="70" spans="1:13" x14ac:dyDescent="0.25">
      <c r="A70" s="82">
        <v>61033</v>
      </c>
      <c r="B70" s="82" t="s">
        <v>72</v>
      </c>
      <c r="C70" s="82" t="s">
        <v>57</v>
      </c>
      <c r="D70" s="83">
        <v>2758501.36</v>
      </c>
      <c r="E70" s="11">
        <f t="shared" si="15"/>
        <v>1.3052410292768576E-3</v>
      </c>
      <c r="F70" s="89">
        <f t="shared" si="16"/>
        <v>2330.0533811959826</v>
      </c>
      <c r="G70" s="89">
        <f t="shared" si="9"/>
        <v>211859.5731875551</v>
      </c>
      <c r="H70" s="89">
        <f t="shared" si="17"/>
        <v>6848.5787288866695</v>
      </c>
      <c r="I70" s="89">
        <f t="shared" si="10"/>
        <v>294486.30920357024</v>
      </c>
      <c r="J70" s="89">
        <f t="shared" si="11"/>
        <v>51311.245420447704</v>
      </c>
      <c r="K70" s="89">
        <f t="shared" si="12"/>
        <v>81816.117869228096</v>
      </c>
      <c r="L70" s="89">
        <f t="shared" si="13"/>
        <v>1374.7532587898729</v>
      </c>
      <c r="M70" s="89">
        <f t="shared" si="14"/>
        <v>912.67316095112949</v>
      </c>
    </row>
    <row r="71" spans="1:13" x14ac:dyDescent="0.25">
      <c r="A71" s="82">
        <v>61043</v>
      </c>
      <c r="B71" s="82" t="s">
        <v>73</v>
      </c>
      <c r="C71" s="82" t="s">
        <v>57</v>
      </c>
      <c r="D71" s="83">
        <v>4958516.5999999996</v>
      </c>
      <c r="E71" s="11">
        <f t="shared" si="15"/>
        <v>2.3462229906859224E-3</v>
      </c>
      <c r="F71" s="89">
        <f t="shared" si="16"/>
        <v>4188.3642100312063</v>
      </c>
      <c r="G71" s="89">
        <f t="shared" si="9"/>
        <v>380826.06220625783</v>
      </c>
      <c r="H71" s="89">
        <f t="shared" si="17"/>
        <v>12310.594370557588</v>
      </c>
      <c r="I71" s="89">
        <f t="shared" si="10"/>
        <v>529350.92722181429</v>
      </c>
      <c r="J71" s="89">
        <f t="shared" si="11"/>
        <v>92234.017308573631</v>
      </c>
      <c r="K71" s="89">
        <f t="shared" si="12"/>
        <v>147067.74645277832</v>
      </c>
      <c r="L71" s="89">
        <f t="shared" si="13"/>
        <v>2471.1740053714097</v>
      </c>
      <c r="M71" s="89">
        <f t="shared" si="14"/>
        <v>1640.5665353562297</v>
      </c>
    </row>
    <row r="72" spans="1:13" x14ac:dyDescent="0.25">
      <c r="A72" s="82">
        <v>61045</v>
      </c>
      <c r="B72" s="82" t="s">
        <v>74</v>
      </c>
      <c r="C72" s="82" t="s">
        <v>57</v>
      </c>
      <c r="D72" s="83">
        <v>7959839.54</v>
      </c>
      <c r="E72" s="11">
        <f t="shared" si="15"/>
        <v>3.7663599897838113E-3</v>
      </c>
      <c r="F72" s="89">
        <f t="shared" si="16"/>
        <v>6723.5243393008432</v>
      </c>
      <c r="G72" s="89">
        <f t="shared" si="9"/>
        <v>611334.91976448579</v>
      </c>
      <c r="H72" s="89">
        <f t="shared" si="17"/>
        <v>19762.0304087851</v>
      </c>
      <c r="I72" s="89">
        <f t="shared" si="10"/>
        <v>849759.87395824387</v>
      </c>
      <c r="J72" s="89">
        <f t="shared" si="11"/>
        <v>148062.01877106327</v>
      </c>
      <c r="K72" s="89">
        <f t="shared" si="12"/>
        <v>236085.86150009453</v>
      </c>
      <c r="L72" s="89">
        <f t="shared" si="13"/>
        <v>3966.9421613261356</v>
      </c>
      <c r="M72" s="89">
        <f t="shared" si="14"/>
        <v>2633.5792394300597</v>
      </c>
    </row>
    <row r="73" spans="1:13" x14ac:dyDescent="0.25">
      <c r="A73" s="82">
        <v>61049</v>
      </c>
      <c r="B73" s="82" t="s">
        <v>75</v>
      </c>
      <c r="C73" s="82" t="s">
        <v>57</v>
      </c>
      <c r="D73" s="83">
        <v>3592704.77</v>
      </c>
      <c r="E73" s="11">
        <f t="shared" si="15"/>
        <v>1.6999613412852102E-3</v>
      </c>
      <c r="F73" s="89">
        <f t="shared" si="16"/>
        <v>3034.6890591989545</v>
      </c>
      <c r="G73" s="89">
        <f t="shared" si="9"/>
        <v>275928.41178120475</v>
      </c>
      <c r="H73" s="89">
        <f t="shared" si="17"/>
        <v>8919.6698699440476</v>
      </c>
      <c r="I73" s="89">
        <f t="shared" si="10"/>
        <v>383542.44921429432</v>
      </c>
      <c r="J73" s="89">
        <f t="shared" si="11"/>
        <v>66828.372408952928</v>
      </c>
      <c r="K73" s="89">
        <f t="shared" si="12"/>
        <v>106558.2787791912</v>
      </c>
      <c r="L73" s="89">
        <f t="shared" si="13"/>
        <v>1790.4948904674172</v>
      </c>
      <c r="M73" s="89">
        <f t="shared" si="14"/>
        <v>1188.6763103861952</v>
      </c>
    </row>
    <row r="74" spans="1:13" x14ac:dyDescent="0.25">
      <c r="A74" s="82">
        <v>61050</v>
      </c>
      <c r="B74" s="82" t="s">
        <v>76</v>
      </c>
      <c r="C74" s="82" t="s">
        <v>57</v>
      </c>
      <c r="D74" s="83">
        <v>4428907.84</v>
      </c>
      <c r="E74" s="11">
        <f t="shared" si="15"/>
        <v>2.0956278330977311E-3</v>
      </c>
      <c r="F74" s="89">
        <f t="shared" si="16"/>
        <v>3741.0138117885131</v>
      </c>
      <c r="G74" s="89">
        <f t="shared" si="9"/>
        <v>340150.82909707777</v>
      </c>
      <c r="H74" s="89">
        <f t="shared" si="17"/>
        <v>10995.725601245818</v>
      </c>
      <c r="I74" s="89">
        <f t="shared" si="10"/>
        <v>472812.06473806355</v>
      </c>
      <c r="J74" s="89">
        <f t="shared" si="11"/>
        <v>82382.695335261655</v>
      </c>
      <c r="K74" s="89">
        <f t="shared" si="12"/>
        <v>131359.74885630957</v>
      </c>
      <c r="L74" s="89">
        <f t="shared" si="13"/>
        <v>2207.2330919278638</v>
      </c>
      <c r="M74" s="89">
        <f t="shared" si="14"/>
        <v>1465.3410639949946</v>
      </c>
    </row>
    <row r="75" spans="1:13" x14ac:dyDescent="0.25">
      <c r="A75" s="82">
        <v>61051</v>
      </c>
      <c r="B75" s="82" t="s">
        <v>77</v>
      </c>
      <c r="C75" s="82" t="s">
        <v>57</v>
      </c>
      <c r="D75" s="83">
        <v>4078553.61</v>
      </c>
      <c r="E75" s="11">
        <f t="shared" si="15"/>
        <v>1.9298506026030177E-3</v>
      </c>
      <c r="F75" s="89">
        <f t="shared" si="16"/>
        <v>3445.0762893115207</v>
      </c>
      <c r="G75" s="89">
        <f t="shared" si="9"/>
        <v>313242.77724378649</v>
      </c>
      <c r="H75" s="89">
        <f t="shared" si="17"/>
        <v>10125.895133896161</v>
      </c>
      <c r="I75" s="89">
        <f t="shared" si="10"/>
        <v>435409.68183455878</v>
      </c>
      <c r="J75" s="89">
        <f t="shared" si="11"/>
        <v>75865.710373680209</v>
      </c>
      <c r="K75" s="89">
        <f t="shared" si="12"/>
        <v>120968.37352718426</v>
      </c>
      <c r="L75" s="89">
        <f t="shared" si="13"/>
        <v>2032.6271894593885</v>
      </c>
      <c r="M75" s="89">
        <f t="shared" si="14"/>
        <v>1349.4234475734827</v>
      </c>
    </row>
    <row r="76" spans="1:13" x14ac:dyDescent="0.25">
      <c r="A76" s="82">
        <v>61052</v>
      </c>
      <c r="B76" s="82" t="s">
        <v>78</v>
      </c>
      <c r="C76" s="82" t="s">
        <v>57</v>
      </c>
      <c r="D76" s="83">
        <v>3410503.03</v>
      </c>
      <c r="E76" s="11">
        <f t="shared" si="15"/>
        <v>1.613748881830909E-3</v>
      </c>
      <c r="F76" s="89">
        <f t="shared" si="16"/>
        <v>2880.7867314702521</v>
      </c>
      <c r="G76" s="89">
        <f t="shared" si="9"/>
        <v>261934.87767236898</v>
      </c>
      <c r="H76" s="89">
        <f t="shared" si="17"/>
        <v>8467.3144790697279</v>
      </c>
      <c r="I76" s="89">
        <f t="shared" si="10"/>
        <v>364091.33756319527</v>
      </c>
      <c r="J76" s="89">
        <f t="shared" si="11"/>
        <v>63439.213957650732</v>
      </c>
      <c r="K76" s="89">
        <f t="shared" si="12"/>
        <v>101154.24336634715</v>
      </c>
      <c r="L76" s="89">
        <f t="shared" si="13"/>
        <v>1699.6910795814274</v>
      </c>
      <c r="M76" s="89">
        <f t="shared" si="14"/>
        <v>1128.3933464595084</v>
      </c>
    </row>
    <row r="77" spans="1:13" x14ac:dyDescent="0.25">
      <c r="A77" s="82">
        <v>61053</v>
      </c>
      <c r="B77" s="82" t="s">
        <v>57</v>
      </c>
      <c r="C77" s="82" t="s">
        <v>57</v>
      </c>
      <c r="D77" s="83">
        <v>20904197.43</v>
      </c>
      <c r="E77" s="11">
        <f t="shared" si="15"/>
        <v>9.8912462271687415E-3</v>
      </c>
      <c r="F77" s="89">
        <f t="shared" si="16"/>
        <v>17657.376069939612</v>
      </c>
      <c r="G77" s="89">
        <f t="shared" si="9"/>
        <v>1605492.8989950493</v>
      </c>
      <c r="H77" s="89">
        <f t="shared" si="17"/>
        <v>51899.21017966995</v>
      </c>
      <c r="I77" s="89">
        <f t="shared" si="10"/>
        <v>2231646.5154918241</v>
      </c>
      <c r="J77" s="89">
        <f t="shared" si="11"/>
        <v>388841.71681112464</v>
      </c>
      <c r="K77" s="89">
        <f t="shared" si="12"/>
        <v>620010.67162587692</v>
      </c>
      <c r="L77" s="89">
        <f t="shared" si="13"/>
        <v>10418.016810141935</v>
      </c>
      <c r="M77" s="89">
        <f t="shared" si="14"/>
        <v>6916.3279098708072</v>
      </c>
    </row>
    <row r="78" spans="1:13" x14ac:dyDescent="0.25">
      <c r="A78" s="82">
        <v>61054</v>
      </c>
      <c r="B78" s="82" t="s">
        <v>79</v>
      </c>
      <c r="C78" s="82" t="s">
        <v>57</v>
      </c>
      <c r="D78" s="83">
        <v>4612047.8099999996</v>
      </c>
      <c r="E78" s="11">
        <f t="shared" si="15"/>
        <v>2.1822842351611085E-3</v>
      </c>
      <c r="F78" s="89">
        <f t="shared" si="16"/>
        <v>3895.7086444677443</v>
      </c>
      <c r="G78" s="89">
        <f t="shared" si="9"/>
        <v>354216.42153810587</v>
      </c>
      <c r="H78" s="89">
        <f t="shared" si="17"/>
        <v>11450.410351863793</v>
      </c>
      <c r="I78" s="89">
        <f t="shared" si="10"/>
        <v>492363.33798193559</v>
      </c>
      <c r="J78" s="89">
        <f t="shared" si="11"/>
        <v>85789.30592579022</v>
      </c>
      <c r="K78" s="89">
        <f t="shared" si="12"/>
        <v>136791.6118197873</v>
      </c>
      <c r="L78" s="89">
        <f t="shared" si="13"/>
        <v>2298.504488137065</v>
      </c>
      <c r="M78" s="89">
        <f t="shared" si="14"/>
        <v>1525.934449135249</v>
      </c>
    </row>
    <row r="79" spans="1:13" x14ac:dyDescent="0.25">
      <c r="A79" s="82">
        <v>61055</v>
      </c>
      <c r="B79" s="82" t="s">
        <v>80</v>
      </c>
      <c r="C79" s="82" t="s">
        <v>57</v>
      </c>
      <c r="D79" s="83">
        <v>1858188.89</v>
      </c>
      <c r="E79" s="11">
        <f t="shared" si="15"/>
        <v>8.7923987080231912E-4</v>
      </c>
      <c r="F79" s="89">
        <f t="shared" si="16"/>
        <v>1569.576643618298</v>
      </c>
      <c r="G79" s="89">
        <f t="shared" si="9"/>
        <v>142713.39896575463</v>
      </c>
      <c r="H79" s="89">
        <f t="shared" si="17"/>
        <v>4613.3574885413618</v>
      </c>
      <c r="I79" s="89">
        <f t="shared" si="10"/>
        <v>198372.63666209645</v>
      </c>
      <c r="J79" s="89">
        <f t="shared" si="11"/>
        <v>34564.415140378725</v>
      </c>
      <c r="K79" s="89">
        <f t="shared" si="12"/>
        <v>55113.18698335901</v>
      </c>
      <c r="L79" s="89">
        <f t="shared" si="13"/>
        <v>926.06488037933639</v>
      </c>
      <c r="M79" s="89">
        <f t="shared" si="14"/>
        <v>614.79727814256751</v>
      </c>
    </row>
    <row r="80" spans="1:13" x14ac:dyDescent="0.25">
      <c r="A80" s="82">
        <v>61057</v>
      </c>
      <c r="B80" s="82" t="s">
        <v>81</v>
      </c>
      <c r="C80" s="82" t="s">
        <v>57</v>
      </c>
      <c r="D80" s="83">
        <v>3508249.51</v>
      </c>
      <c r="E80" s="11">
        <f t="shared" si="15"/>
        <v>1.6599996171081936E-3</v>
      </c>
      <c r="F80" s="89">
        <f t="shared" si="16"/>
        <v>2963.3513150976478</v>
      </c>
      <c r="G80" s="89">
        <f t="shared" si="9"/>
        <v>269442.04364069965</v>
      </c>
      <c r="H80" s="89">
        <f t="shared" si="17"/>
        <v>8709.9913446528371</v>
      </c>
      <c r="I80" s="89">
        <f t="shared" si="10"/>
        <v>374526.35149874777</v>
      </c>
      <c r="J80" s="89">
        <f t="shared" si="11"/>
        <v>65257.409046111687</v>
      </c>
      <c r="K80" s="89">
        <f t="shared" si="12"/>
        <v>104053.36737801055</v>
      </c>
      <c r="L80" s="89">
        <f t="shared" si="13"/>
        <v>1748.4049551168157</v>
      </c>
      <c r="M80" s="89">
        <f t="shared" si="14"/>
        <v>1160.7335838677823</v>
      </c>
    </row>
    <row r="81" spans="1:13" x14ac:dyDescent="0.25">
      <c r="A81" s="82">
        <v>61059</v>
      </c>
      <c r="B81" s="82" t="s">
        <v>82</v>
      </c>
      <c r="C81" s="82" t="s">
        <v>57</v>
      </c>
      <c r="D81" s="83">
        <v>7587862.25</v>
      </c>
      <c r="E81" s="11">
        <f t="shared" si="15"/>
        <v>3.5903513686145199E-3</v>
      </c>
      <c r="F81" s="89">
        <f t="shared" si="16"/>
        <v>6409.3222312791831</v>
      </c>
      <c r="G81" s="89">
        <f t="shared" si="9"/>
        <v>582766.16462895705</v>
      </c>
      <c r="H81" s="89">
        <f t="shared" si="17"/>
        <v>18838.515998800216</v>
      </c>
      <c r="I81" s="89">
        <f t="shared" si="10"/>
        <v>810049.10171499732</v>
      </c>
      <c r="J81" s="89">
        <f t="shared" si="11"/>
        <v>141142.82043576756</v>
      </c>
      <c r="K81" s="89">
        <f t="shared" si="12"/>
        <v>225053.15430457733</v>
      </c>
      <c r="L81" s="89">
        <f t="shared" si="13"/>
        <v>3781.5599827857832</v>
      </c>
      <c r="M81" s="89">
        <f t="shared" si="14"/>
        <v>2510.5074534272667</v>
      </c>
    </row>
    <row r="82" spans="1:13" x14ac:dyDescent="0.25">
      <c r="A82" s="82">
        <v>61060</v>
      </c>
      <c r="B82" s="82" t="s">
        <v>83</v>
      </c>
      <c r="C82" s="82" t="s">
        <v>57</v>
      </c>
      <c r="D82" s="83">
        <v>5589193.7199999997</v>
      </c>
      <c r="E82" s="11">
        <f t="shared" si="15"/>
        <v>2.6446406986439003E-3</v>
      </c>
      <c r="F82" s="89">
        <f t="shared" si="16"/>
        <v>4721.0851204529963</v>
      </c>
      <c r="G82" s="89">
        <f t="shared" si="9"/>
        <v>429263.58969848882</v>
      </c>
      <c r="H82" s="89">
        <f t="shared" si="17"/>
        <v>13876.387294012049</v>
      </c>
      <c r="I82" s="89">
        <f t="shared" si="10"/>
        <v>596679.43394690694</v>
      </c>
      <c r="J82" s="89">
        <f t="shared" si="11"/>
        <v>103965.32509570525</v>
      </c>
      <c r="K82" s="89">
        <f t="shared" si="12"/>
        <v>165773.39377837736</v>
      </c>
      <c r="L82" s="89">
        <f t="shared" si="13"/>
        <v>2785.4843184046476</v>
      </c>
      <c r="M82" s="89">
        <f t="shared" si="14"/>
        <v>1849.2313158042464</v>
      </c>
    </row>
    <row r="83" spans="1:13" x14ac:dyDescent="0.25">
      <c r="A83" s="82">
        <v>61061</v>
      </c>
      <c r="B83" s="82" t="s">
        <v>84</v>
      </c>
      <c r="C83" s="82" t="s">
        <v>57</v>
      </c>
      <c r="D83" s="83">
        <v>8738705.6500000004</v>
      </c>
      <c r="E83" s="11">
        <f t="shared" si="15"/>
        <v>4.1348963326788037E-3</v>
      </c>
      <c r="F83" s="89">
        <f t="shared" si="16"/>
        <v>7381.417657542479</v>
      </c>
      <c r="G83" s="89">
        <f t="shared" si="9"/>
        <v>671153.71993895865</v>
      </c>
      <c r="H83" s="89">
        <f t="shared" si="17"/>
        <v>21695.73468420975</v>
      </c>
      <c r="I83" s="89">
        <f t="shared" si="10"/>
        <v>932908.43042574625</v>
      </c>
      <c r="J83" s="89">
        <f t="shared" si="11"/>
        <v>162549.80938787828</v>
      </c>
      <c r="K83" s="89">
        <f t="shared" si="12"/>
        <v>259186.73880403291</v>
      </c>
      <c r="L83" s="89">
        <f t="shared" si="13"/>
        <v>4355.1053641470662</v>
      </c>
      <c r="M83" s="89">
        <f t="shared" si="14"/>
        <v>2891.2735820463745</v>
      </c>
    </row>
    <row r="84" spans="1:13" x14ac:dyDescent="0.25">
      <c r="A84" s="82">
        <v>61101</v>
      </c>
      <c r="B84" s="82" t="s">
        <v>85</v>
      </c>
      <c r="C84" s="82" t="s">
        <v>86</v>
      </c>
      <c r="D84" s="83">
        <v>5499062.9500000002</v>
      </c>
      <c r="E84" s="11">
        <f t="shared" si="15"/>
        <v>2.6019934914645951E-3</v>
      </c>
      <c r="F84" s="89">
        <f t="shared" si="16"/>
        <v>4644.953381519108</v>
      </c>
      <c r="G84" s="89">
        <f t="shared" si="9"/>
        <v>422341.32866930967</v>
      </c>
      <c r="H84" s="89">
        <f t="shared" si="17"/>
        <v>13652.618082515204</v>
      </c>
      <c r="I84" s="89">
        <f t="shared" si="10"/>
        <v>587057.44202482363</v>
      </c>
      <c r="J84" s="89">
        <f t="shared" si="11"/>
        <v>102288.79082732848</v>
      </c>
      <c r="K84" s="89">
        <f t="shared" si="12"/>
        <v>163100.14887486052</v>
      </c>
      <c r="L84" s="89">
        <f t="shared" si="13"/>
        <v>2740.5658813244713</v>
      </c>
      <c r="M84" s="89">
        <f t="shared" si="14"/>
        <v>1819.4107995095367</v>
      </c>
    </row>
    <row r="85" spans="1:13" x14ac:dyDescent="0.25">
      <c r="A85" s="82">
        <v>61105</v>
      </c>
      <c r="B85" s="82" t="s">
        <v>87</v>
      </c>
      <c r="C85" s="82" t="s">
        <v>86</v>
      </c>
      <c r="D85" s="83">
        <v>1387884.5</v>
      </c>
      <c r="E85" s="11">
        <f t="shared" si="15"/>
        <v>6.5670578219232669E-4</v>
      </c>
      <c r="F85" s="89">
        <f t="shared" si="16"/>
        <v>1172.3195133514439</v>
      </c>
      <c r="G85" s="89">
        <f t="shared" si="9"/>
        <v>106592.88484223308</v>
      </c>
      <c r="H85" s="89">
        <f t="shared" si="17"/>
        <v>3445.7246977219224</v>
      </c>
      <c r="I85" s="89">
        <f t="shared" si="10"/>
        <v>148164.86586972082</v>
      </c>
      <c r="J85" s="89">
        <f t="shared" si="11"/>
        <v>25816.221527886199</v>
      </c>
      <c r="K85" s="89">
        <f t="shared" si="12"/>
        <v>41164.134804296307</v>
      </c>
      <c r="L85" s="89">
        <f t="shared" si="13"/>
        <v>691.67946293814896</v>
      </c>
      <c r="M85" s="89">
        <f t="shared" si="14"/>
        <v>459.19315176631926</v>
      </c>
    </row>
    <row r="86" spans="1:13" x14ac:dyDescent="0.25">
      <c r="A86" s="82">
        <v>61106</v>
      </c>
      <c r="B86" s="82" t="s">
        <v>88</v>
      </c>
      <c r="C86" s="82" t="s">
        <v>86</v>
      </c>
      <c r="D86" s="83">
        <v>2161181</v>
      </c>
      <c r="E86" s="11">
        <f t="shared" si="15"/>
        <v>1.0226067508241463E-3</v>
      </c>
      <c r="F86" s="89">
        <f t="shared" si="16"/>
        <v>1825.5082884666463</v>
      </c>
      <c r="G86" s="89">
        <f t="shared" si="9"/>
        <v>165983.92550404742</v>
      </c>
      <c r="H86" s="89">
        <f t="shared" si="17"/>
        <v>5365.6012066907306</v>
      </c>
      <c r="I86" s="89">
        <f t="shared" si="10"/>
        <v>230718.83358102862</v>
      </c>
      <c r="J86" s="89">
        <f t="shared" si="11"/>
        <v>40200.41109894852</v>
      </c>
      <c r="K86" s="89">
        <f t="shared" si="12"/>
        <v>64099.819560261611</v>
      </c>
      <c r="L86" s="89">
        <f t="shared" si="13"/>
        <v>1077.0669413716571</v>
      </c>
      <c r="M86" s="89">
        <f t="shared" si="14"/>
        <v>715.04474250377871</v>
      </c>
    </row>
    <row r="87" spans="1:13" x14ac:dyDescent="0.25">
      <c r="A87" s="82">
        <v>61107</v>
      </c>
      <c r="B87" s="82" t="s">
        <v>89</v>
      </c>
      <c r="C87" s="82" t="s">
        <v>86</v>
      </c>
      <c r="D87" s="83">
        <v>1647269.96</v>
      </c>
      <c r="E87" s="11">
        <f t="shared" si="15"/>
        <v>7.7943928876194148E-4</v>
      </c>
      <c r="F87" s="89">
        <f t="shared" si="16"/>
        <v>1391.4174543095285</v>
      </c>
      <c r="G87" s="89">
        <f t="shared" si="9"/>
        <v>126514.31524046122</v>
      </c>
      <c r="H87" s="89">
        <f t="shared" si="17"/>
        <v>4089.7054365744439</v>
      </c>
      <c r="I87" s="89">
        <f t="shared" si="10"/>
        <v>175855.79540273012</v>
      </c>
      <c r="J87" s="89">
        <f t="shared" si="11"/>
        <v>30641.084473234074</v>
      </c>
      <c r="K87" s="89">
        <f t="shared" si="12"/>
        <v>48857.410463556436</v>
      </c>
      <c r="L87" s="89">
        <f t="shared" si="13"/>
        <v>820.9492945896767</v>
      </c>
      <c r="M87" s="89">
        <f t="shared" si="14"/>
        <v>545.01299261024872</v>
      </c>
    </row>
    <row r="88" spans="1:13" x14ac:dyDescent="0.25">
      <c r="A88" s="82">
        <v>61108</v>
      </c>
      <c r="B88" s="82" t="s">
        <v>86</v>
      </c>
      <c r="C88" s="82" t="s">
        <v>86</v>
      </c>
      <c r="D88" s="83">
        <v>52432549.020000003</v>
      </c>
      <c r="E88" s="11">
        <f t="shared" si="15"/>
        <v>2.4809527101510694E-2</v>
      </c>
      <c r="F88" s="89">
        <f t="shared" si="16"/>
        <v>44288.772121096634</v>
      </c>
      <c r="G88" s="89">
        <f t="shared" si="9"/>
        <v>4026946.521611562</v>
      </c>
      <c r="H88" s="89">
        <f t="shared" si="17"/>
        <v>130175.19045909758</v>
      </c>
      <c r="I88" s="89">
        <f t="shared" si="10"/>
        <v>5597484.22347527</v>
      </c>
      <c r="J88" s="89">
        <f t="shared" si="11"/>
        <v>975304.71791570017</v>
      </c>
      <c r="K88" s="89">
        <f t="shared" si="12"/>
        <v>1555129.7791654526</v>
      </c>
      <c r="L88" s="89">
        <f t="shared" si="13"/>
        <v>26130.78923111525</v>
      </c>
      <c r="M88" s="89">
        <f t="shared" si="14"/>
        <v>17347.745752356077</v>
      </c>
    </row>
    <row r="89" spans="1:13" x14ac:dyDescent="0.25">
      <c r="A89" s="82">
        <v>61109</v>
      </c>
      <c r="B89" s="82" t="s">
        <v>90</v>
      </c>
      <c r="C89" s="82" t="s">
        <v>86</v>
      </c>
      <c r="D89" s="83">
        <v>2274819.23</v>
      </c>
      <c r="E89" s="11">
        <f t="shared" si="15"/>
        <v>1.07637699086869E-3</v>
      </c>
      <c r="F89" s="89">
        <f t="shared" si="16"/>
        <v>1921.4963296125193</v>
      </c>
      <c r="G89" s="89">
        <f t="shared" si="9"/>
        <v>174711.6162910439</v>
      </c>
      <c r="H89" s="89">
        <f t="shared" si="17"/>
        <v>5647.7327930845586</v>
      </c>
      <c r="I89" s="89">
        <f t="shared" si="10"/>
        <v>242850.3856702857</v>
      </c>
      <c r="J89" s="89">
        <f t="shared" si="11"/>
        <v>42314.210712473199</v>
      </c>
      <c r="K89" s="89">
        <f t="shared" si="12"/>
        <v>67470.286928865869</v>
      </c>
      <c r="L89" s="89">
        <f t="shared" si="13"/>
        <v>1133.7007822248709</v>
      </c>
      <c r="M89" s="89">
        <f t="shared" si="14"/>
        <v>752.64289782206777</v>
      </c>
    </row>
    <row r="90" spans="1:13" x14ac:dyDescent="0.25">
      <c r="A90" s="82">
        <v>61110</v>
      </c>
      <c r="B90" s="82" t="s">
        <v>91</v>
      </c>
      <c r="C90" s="82" t="s">
        <v>86</v>
      </c>
      <c r="D90" s="83">
        <v>4233082.55</v>
      </c>
      <c r="E90" s="11">
        <f t="shared" si="15"/>
        <v>2.0029691138437234E-3</v>
      </c>
      <c r="F90" s="89">
        <f t="shared" si="16"/>
        <v>3575.6039317338655</v>
      </c>
      <c r="G90" s="89">
        <f t="shared" si="9"/>
        <v>325110.97341300111</v>
      </c>
      <c r="H90" s="89">
        <f t="shared" si="17"/>
        <v>10509.546788677801</v>
      </c>
      <c r="I90" s="89">
        <f t="shared" si="10"/>
        <v>451906.55867704109</v>
      </c>
      <c r="J90" s="89">
        <f t="shared" si="11"/>
        <v>78740.123444443263</v>
      </c>
      <c r="K90" s="89">
        <f t="shared" si="12"/>
        <v>125551.64404956924</v>
      </c>
      <c r="L90" s="89">
        <f t="shared" si="13"/>
        <v>2109.639717683172</v>
      </c>
      <c r="M90" s="89">
        <f t="shared" si="14"/>
        <v>1400.550635028713</v>
      </c>
    </row>
    <row r="91" spans="1:13" x14ac:dyDescent="0.25">
      <c r="A91" s="82">
        <v>61111</v>
      </c>
      <c r="B91" s="82" t="s">
        <v>92</v>
      </c>
      <c r="C91" s="82" t="s">
        <v>86</v>
      </c>
      <c r="D91" s="83">
        <v>1839677.33</v>
      </c>
      <c r="E91" s="11">
        <f t="shared" si="15"/>
        <v>8.7048074964389413E-4</v>
      </c>
      <c r="F91" s="89">
        <f t="shared" si="16"/>
        <v>1553.9402826598928</v>
      </c>
      <c r="G91" s="89">
        <f t="shared" si="9"/>
        <v>141291.66640563883</v>
      </c>
      <c r="H91" s="89">
        <f t="shared" si="17"/>
        <v>4567.3985204245191</v>
      </c>
      <c r="I91" s="89">
        <f t="shared" si="10"/>
        <v>196396.41832084453</v>
      </c>
      <c r="J91" s="89">
        <f t="shared" si="11"/>
        <v>34220.079186063536</v>
      </c>
      <c r="K91" s="89">
        <f t="shared" si="12"/>
        <v>54564.141042376301</v>
      </c>
      <c r="L91" s="89">
        <f t="shared" si="13"/>
        <v>916.83928136230929</v>
      </c>
      <c r="M91" s="89">
        <f t="shared" si="14"/>
        <v>608.67257426374238</v>
      </c>
    </row>
    <row r="92" spans="1:13" x14ac:dyDescent="0.25">
      <c r="A92" s="82">
        <v>61112</v>
      </c>
      <c r="B92" s="82" t="s">
        <v>93</v>
      </c>
      <c r="C92" s="82" t="s">
        <v>86</v>
      </c>
      <c r="D92" s="83">
        <v>655250.52</v>
      </c>
      <c r="E92" s="11">
        <f t="shared" si="15"/>
        <v>3.1004511201654665E-4</v>
      </c>
      <c r="F92" s="89">
        <f t="shared" si="16"/>
        <v>553.47759178064211</v>
      </c>
      <c r="G92" s="89">
        <f t="shared" si="9"/>
        <v>50324.824018982377</v>
      </c>
      <c r="H92" s="89">
        <f t="shared" si="17"/>
        <v>1626.8017259066821</v>
      </c>
      <c r="I92" s="89">
        <f t="shared" si="10"/>
        <v>69951.862281670285</v>
      </c>
      <c r="J92" s="89">
        <f t="shared" si="11"/>
        <v>12188.400821957897</v>
      </c>
      <c r="K92" s="89">
        <f t="shared" si="12"/>
        <v>19434.485172120054</v>
      </c>
      <c r="L92" s="89">
        <f t="shared" si="13"/>
        <v>326.55694891292671</v>
      </c>
      <c r="M92" s="89">
        <f t="shared" si="14"/>
        <v>216.79509460284311</v>
      </c>
    </row>
    <row r="93" spans="1:13" x14ac:dyDescent="0.25">
      <c r="A93" s="82">
        <v>61113</v>
      </c>
      <c r="B93" s="82" t="s">
        <v>94</v>
      </c>
      <c r="C93" s="82" t="s">
        <v>86</v>
      </c>
      <c r="D93" s="83">
        <v>4072890.11</v>
      </c>
      <c r="E93" s="11">
        <f t="shared" si="15"/>
        <v>1.9271708023765246E-3</v>
      </c>
      <c r="F93" s="89">
        <f t="shared" si="16"/>
        <v>3440.2924390964154</v>
      </c>
      <c r="G93" s="89">
        <f t="shared" si="9"/>
        <v>312807.80675214692</v>
      </c>
      <c r="H93" s="89">
        <f t="shared" si="17"/>
        <v>10111.834265123904</v>
      </c>
      <c r="I93" s="89">
        <f t="shared" si="10"/>
        <v>434805.0697664413</v>
      </c>
      <c r="J93" s="89">
        <f t="shared" si="11"/>
        <v>75760.362867729113</v>
      </c>
      <c r="K93" s="89">
        <f t="shared" si="12"/>
        <v>120800.39623695287</v>
      </c>
      <c r="L93" s="89">
        <f t="shared" si="13"/>
        <v>2029.8046731488814</v>
      </c>
      <c r="M93" s="89">
        <f t="shared" si="14"/>
        <v>1347.5496314057623</v>
      </c>
    </row>
    <row r="94" spans="1:13" x14ac:dyDescent="0.25">
      <c r="A94" s="82">
        <v>61114</v>
      </c>
      <c r="B94" s="82" t="s">
        <v>95</v>
      </c>
      <c r="C94" s="82" t="s">
        <v>86</v>
      </c>
      <c r="D94" s="83">
        <v>3733747.02</v>
      </c>
      <c r="E94" s="11">
        <f t="shared" si="15"/>
        <v>1.766698350819084E-3</v>
      </c>
      <c r="F94" s="89">
        <f t="shared" si="16"/>
        <v>3153.8247523218283</v>
      </c>
      <c r="G94" s="89">
        <f t="shared" si="9"/>
        <v>286760.79755404068</v>
      </c>
      <c r="H94" s="89">
        <f t="shared" si="17"/>
        <v>9269.8378877058058</v>
      </c>
      <c r="I94" s="89">
        <f t="shared" si="10"/>
        <v>398599.54226001503</v>
      </c>
      <c r="J94" s="89">
        <f t="shared" si="11"/>
        <v>69451.917791001295</v>
      </c>
      <c r="K94" s="89">
        <f t="shared" si="12"/>
        <v>110741.5391240551</v>
      </c>
      <c r="L94" s="89">
        <f t="shared" si="13"/>
        <v>1860.7860621979094</v>
      </c>
      <c r="M94" s="89">
        <f t="shared" si="14"/>
        <v>1235.3413140732548</v>
      </c>
    </row>
    <row r="95" spans="1:13" x14ac:dyDescent="0.25">
      <c r="A95" s="82">
        <v>61115</v>
      </c>
      <c r="B95" s="82" t="s">
        <v>96</v>
      </c>
      <c r="C95" s="82" t="s">
        <v>86</v>
      </c>
      <c r="D95" s="83">
        <v>2353434.7400000002</v>
      </c>
      <c r="E95" s="11">
        <f t="shared" si="15"/>
        <v>1.1135755185466046E-3</v>
      </c>
      <c r="F95" s="89">
        <f t="shared" si="16"/>
        <v>1987.9013484920267</v>
      </c>
      <c r="G95" s="89">
        <f t="shared" si="9"/>
        <v>180749.47751382104</v>
      </c>
      <c r="H95" s="89">
        <f t="shared" si="17"/>
        <v>5842.9128706998108</v>
      </c>
      <c r="I95" s="89">
        <f t="shared" si="10"/>
        <v>251243.05558945381</v>
      </c>
      <c r="J95" s="89">
        <f t="shared" si="11"/>
        <v>43776.54812000801</v>
      </c>
      <c r="K95" s="89">
        <f t="shared" si="12"/>
        <v>69801.993530783031</v>
      </c>
      <c r="L95" s="89">
        <f t="shared" si="13"/>
        <v>1172.880363620447</v>
      </c>
      <c r="M95" s="89">
        <f t="shared" si="14"/>
        <v>778.65349439160684</v>
      </c>
    </row>
    <row r="96" spans="1:13" x14ac:dyDescent="0.25">
      <c r="A96" s="82">
        <v>61116</v>
      </c>
      <c r="B96" s="82" t="s">
        <v>97</v>
      </c>
      <c r="C96" s="82" t="s">
        <v>86</v>
      </c>
      <c r="D96" s="83">
        <v>2804667.99</v>
      </c>
      <c r="E96" s="11">
        <f t="shared" si="15"/>
        <v>1.3270857093387316E-3</v>
      </c>
      <c r="F96" s="89">
        <f t="shared" si="16"/>
        <v>2369.0494512685837</v>
      </c>
      <c r="G96" s="89">
        <f t="shared" si="9"/>
        <v>215405.28198042946</v>
      </c>
      <c r="H96" s="89">
        <f t="shared" si="17"/>
        <v>6963.1974145205186</v>
      </c>
      <c r="I96" s="89">
        <f t="shared" si="10"/>
        <v>299414.86957124283</v>
      </c>
      <c r="J96" s="89">
        <f t="shared" si="11"/>
        <v>52169.996957247749</v>
      </c>
      <c r="K96" s="89">
        <f t="shared" si="12"/>
        <v>83185.402835505971</v>
      </c>
      <c r="L96" s="89">
        <f t="shared" si="13"/>
        <v>1397.7613043758454</v>
      </c>
      <c r="M96" s="89">
        <f t="shared" si="14"/>
        <v>927.94777518317096</v>
      </c>
    </row>
    <row r="97" spans="1:13" x14ac:dyDescent="0.25">
      <c r="A97" s="82">
        <v>61118</v>
      </c>
      <c r="B97" s="82" t="s">
        <v>98</v>
      </c>
      <c r="C97" s="82" t="s">
        <v>86</v>
      </c>
      <c r="D97" s="83">
        <v>1314475.6399999999</v>
      </c>
      <c r="E97" s="11">
        <f t="shared" si="15"/>
        <v>6.2197088687059997E-4</v>
      </c>
      <c r="F97" s="89">
        <f t="shared" si="16"/>
        <v>1110.3124522228816</v>
      </c>
      <c r="G97" s="89">
        <f t="shared" si="9"/>
        <v>100954.90692665032</v>
      </c>
      <c r="H97" s="89">
        <f t="shared" si="17"/>
        <v>3263.4712595333617</v>
      </c>
      <c r="I97" s="89">
        <f t="shared" si="10"/>
        <v>140328.0365834588</v>
      </c>
      <c r="J97" s="89">
        <f t="shared" si="11"/>
        <v>24450.733699562166</v>
      </c>
      <c r="K97" s="89">
        <f t="shared" si="12"/>
        <v>38986.85549260307</v>
      </c>
      <c r="L97" s="89">
        <f t="shared" si="13"/>
        <v>655.09471769479353</v>
      </c>
      <c r="M97" s="89">
        <f t="shared" si="14"/>
        <v>434.90521873516821</v>
      </c>
    </row>
    <row r="98" spans="1:13" x14ac:dyDescent="0.25">
      <c r="A98" s="82">
        <v>61119</v>
      </c>
      <c r="B98" s="82" t="s">
        <v>99</v>
      </c>
      <c r="C98" s="82" t="s">
        <v>86</v>
      </c>
      <c r="D98" s="83">
        <v>741949.7</v>
      </c>
      <c r="E98" s="11">
        <f t="shared" si="15"/>
        <v>3.5106859258523469E-4</v>
      </c>
      <c r="F98" s="89">
        <f t="shared" si="16"/>
        <v>626.7107322224939</v>
      </c>
      <c r="G98" s="89">
        <f t="shared" si="9"/>
        <v>56983.530640214929</v>
      </c>
      <c r="H98" s="89">
        <f t="shared" si="17"/>
        <v>1842.0512699416781</v>
      </c>
      <c r="I98" s="89">
        <f t="shared" si="10"/>
        <v>79207.511707623809</v>
      </c>
      <c r="J98" s="89">
        <f t="shared" si="11"/>
        <v>13801.103634883671</v>
      </c>
      <c r="K98" s="89">
        <f t="shared" si="12"/>
        <v>22005.950400632912</v>
      </c>
      <c r="L98" s="89">
        <f t="shared" si="13"/>
        <v>369.76518580841616</v>
      </c>
      <c r="M98" s="89">
        <f t="shared" si="14"/>
        <v>245.48024075135578</v>
      </c>
    </row>
    <row r="99" spans="1:13" x14ac:dyDescent="0.25">
      <c r="A99" s="82">
        <v>61120</v>
      </c>
      <c r="B99" s="82" t="s">
        <v>100</v>
      </c>
      <c r="C99" s="82" t="s">
        <v>86</v>
      </c>
      <c r="D99" s="83">
        <v>15527852.99</v>
      </c>
      <c r="E99" s="11">
        <f t="shared" si="15"/>
        <v>7.3473194949330509E-3</v>
      </c>
      <c r="F99" s="89">
        <f t="shared" si="16"/>
        <v>13116.080668549555</v>
      </c>
      <c r="G99" s="89">
        <f t="shared" si="9"/>
        <v>1192576.6485685189</v>
      </c>
      <c r="H99" s="89">
        <f t="shared" si="17"/>
        <v>38551.267450741187</v>
      </c>
      <c r="I99" s="89">
        <f t="shared" si="10"/>
        <v>1657689.9990655517</v>
      </c>
      <c r="J99" s="89">
        <f t="shared" si="11"/>
        <v>288835.62907597143</v>
      </c>
      <c r="K99" s="89">
        <f t="shared" si="12"/>
        <v>460550.30782579933</v>
      </c>
      <c r="L99" s="89">
        <f t="shared" si="13"/>
        <v>7738.6101053118846</v>
      </c>
      <c r="M99" s="89">
        <f t="shared" si="14"/>
        <v>5137.5195519815697</v>
      </c>
    </row>
    <row r="100" spans="1:13" x14ac:dyDescent="0.25">
      <c r="A100" s="82">
        <v>61203</v>
      </c>
      <c r="B100" s="82" t="s">
        <v>101</v>
      </c>
      <c r="C100" s="82" t="s">
        <v>102</v>
      </c>
      <c r="D100" s="83">
        <v>3484180.97</v>
      </c>
      <c r="E100" s="11">
        <f t="shared" si="15"/>
        <v>1.6486110978280036E-3</v>
      </c>
      <c r="F100" s="89">
        <f t="shared" si="16"/>
        <v>2943.0210793324391</v>
      </c>
      <c r="G100" s="89">
        <f t="shared" si="9"/>
        <v>267593.52158245875</v>
      </c>
      <c r="H100" s="89">
        <f t="shared" si="17"/>
        <v>8650.2359667981927</v>
      </c>
      <c r="I100" s="89">
        <f t="shared" si="10"/>
        <v>371956.89272838185</v>
      </c>
      <c r="J100" s="89">
        <f t="shared" si="11"/>
        <v>64809.706978329559</v>
      </c>
      <c r="K100" s="89">
        <f t="shared" si="12"/>
        <v>103339.50349012752</v>
      </c>
      <c r="L100" s="89">
        <f t="shared" si="13"/>
        <v>1736.4099261205952</v>
      </c>
      <c r="M100" s="89">
        <f t="shared" si="14"/>
        <v>1152.7703068508451</v>
      </c>
    </row>
    <row r="101" spans="1:13" x14ac:dyDescent="0.25">
      <c r="A101" s="82">
        <v>61204</v>
      </c>
      <c r="B101" s="82" t="s">
        <v>103</v>
      </c>
      <c r="C101" s="82" t="s">
        <v>102</v>
      </c>
      <c r="D101" s="83">
        <v>3163745.21</v>
      </c>
      <c r="E101" s="11">
        <f t="shared" si="15"/>
        <v>1.4969903999866537E-3</v>
      </c>
      <c r="F101" s="89">
        <f t="shared" si="16"/>
        <v>2672.3551166939051</v>
      </c>
      <c r="G101" s="89">
        <f t="shared" si="9"/>
        <v>242983.28055374674</v>
      </c>
      <c r="H101" s="89">
        <f t="shared" si="17"/>
        <v>7854.6845990400716</v>
      </c>
      <c r="I101" s="89">
        <f t="shared" si="10"/>
        <v>337748.48316673451</v>
      </c>
      <c r="J101" s="89">
        <f t="shared" si="11"/>
        <v>58849.239399351201</v>
      </c>
      <c r="K101" s="89">
        <f t="shared" si="12"/>
        <v>93835.498783138464</v>
      </c>
      <c r="L101" s="89">
        <f t="shared" si="13"/>
        <v>1576.7144800060389</v>
      </c>
      <c r="M101" s="89">
        <f t="shared" si="14"/>
        <v>1046.7514655329717</v>
      </c>
    </row>
    <row r="102" spans="1:13" x14ac:dyDescent="0.25">
      <c r="A102" s="82">
        <v>61205</v>
      </c>
      <c r="B102" s="82" t="s">
        <v>104</v>
      </c>
      <c r="C102" s="82" t="s">
        <v>102</v>
      </c>
      <c r="D102" s="83">
        <v>1960698.01</v>
      </c>
      <c r="E102" s="11">
        <f t="shared" si="15"/>
        <v>9.2774414607266556E-4</v>
      </c>
      <c r="F102" s="89">
        <f t="shared" si="16"/>
        <v>1656.1641382350942</v>
      </c>
      <c r="G102" s="89">
        <f t="shared" si="9"/>
        <v>150586.34719987545</v>
      </c>
      <c r="H102" s="89">
        <f t="shared" si="17"/>
        <v>4867.8586422942435</v>
      </c>
      <c r="I102" s="89">
        <f t="shared" si="10"/>
        <v>209316.0905411643</v>
      </c>
      <c r="J102" s="89">
        <f t="shared" si="11"/>
        <v>36471.200719833403</v>
      </c>
      <c r="K102" s="89">
        <f t="shared" si="12"/>
        <v>58153.569114833052</v>
      </c>
      <c r="L102" s="89">
        <f t="shared" si="13"/>
        <v>977.15231097450646</v>
      </c>
      <c r="M102" s="89">
        <f t="shared" si="14"/>
        <v>648.71327468089032</v>
      </c>
    </row>
    <row r="103" spans="1:13" x14ac:dyDescent="0.25">
      <c r="A103" s="82">
        <v>61206</v>
      </c>
      <c r="B103" s="82" t="s">
        <v>105</v>
      </c>
      <c r="C103" s="82" t="s">
        <v>102</v>
      </c>
      <c r="D103" s="83">
        <v>1561612.86</v>
      </c>
      <c r="E103" s="11">
        <f t="shared" si="15"/>
        <v>7.3890888954224686E-4</v>
      </c>
      <c r="F103" s="89">
        <f t="shared" si="16"/>
        <v>1319.0645389285326</v>
      </c>
      <c r="G103" s="89">
        <f t="shared" si="9"/>
        <v>119935.64288248069</v>
      </c>
      <c r="H103" s="89">
        <f t="shared" si="17"/>
        <v>3877.0430824626742</v>
      </c>
      <c r="I103" s="89">
        <f t="shared" si="10"/>
        <v>166711.39417028663</v>
      </c>
      <c r="J103" s="89">
        <f t="shared" si="11"/>
        <v>29047.765526998781</v>
      </c>
      <c r="K103" s="89">
        <f t="shared" si="12"/>
        <v>46316.852937807656</v>
      </c>
      <c r="L103" s="89">
        <f t="shared" si="13"/>
        <v>778.26039870184229</v>
      </c>
      <c r="M103" s="89">
        <f t="shared" si="14"/>
        <v>516.67262731316328</v>
      </c>
    </row>
    <row r="104" spans="1:13" x14ac:dyDescent="0.25">
      <c r="A104" s="82">
        <v>61207</v>
      </c>
      <c r="B104" s="82" t="s">
        <v>106</v>
      </c>
      <c r="C104" s="82" t="s">
        <v>102</v>
      </c>
      <c r="D104" s="83">
        <v>7472826.9199999999</v>
      </c>
      <c r="E104" s="11">
        <f t="shared" si="15"/>
        <v>3.5359200622865055E-3</v>
      </c>
      <c r="F104" s="89">
        <f t="shared" si="16"/>
        <v>6312.1540864632252</v>
      </c>
      <c r="G104" s="89">
        <f t="shared" si="9"/>
        <v>573931.17318443954</v>
      </c>
      <c r="H104" s="89">
        <f t="shared" si="17"/>
        <v>18552.915808228456</v>
      </c>
      <c r="I104" s="89">
        <f t="shared" si="10"/>
        <v>797768.40095082764</v>
      </c>
      <c r="J104" s="89">
        <f t="shared" si="11"/>
        <v>139003.03318199137</v>
      </c>
      <c r="K104" s="89">
        <f t="shared" si="12"/>
        <v>221641.24947288798</v>
      </c>
      <c r="L104" s="89">
        <f t="shared" si="13"/>
        <v>3724.2298697444508</v>
      </c>
      <c r="M104" s="89">
        <f t="shared" si="14"/>
        <v>2472.4470559322449</v>
      </c>
    </row>
    <row r="105" spans="1:13" x14ac:dyDescent="0.25">
      <c r="A105" s="82">
        <v>61213</v>
      </c>
      <c r="B105" s="82" t="s">
        <v>107</v>
      </c>
      <c r="C105" s="82" t="s">
        <v>102</v>
      </c>
      <c r="D105" s="83">
        <v>4743350.25</v>
      </c>
      <c r="E105" s="11">
        <f t="shared" si="15"/>
        <v>2.2444126554755951E-3</v>
      </c>
      <c r="F105" s="89">
        <f t="shared" si="16"/>
        <v>4006.6173062206908</v>
      </c>
      <c r="G105" s="89">
        <f t="shared" si="9"/>
        <v>364300.76635673037</v>
      </c>
      <c r="H105" s="89">
        <f t="shared" si="17"/>
        <v>11776.397175968501</v>
      </c>
      <c r="I105" s="89">
        <f t="shared" si="10"/>
        <v>506380.64879632043</v>
      </c>
      <c r="J105" s="89">
        <f t="shared" si="11"/>
        <v>88231.679825197542</v>
      </c>
      <c r="K105" s="89">
        <f t="shared" si="12"/>
        <v>140685.99304552548</v>
      </c>
      <c r="L105" s="89">
        <f t="shared" si="13"/>
        <v>2363.9416345146406</v>
      </c>
      <c r="M105" s="89">
        <f t="shared" si="14"/>
        <v>1569.376955524079</v>
      </c>
    </row>
    <row r="106" spans="1:13" x14ac:dyDescent="0.25">
      <c r="A106" s="82">
        <v>61215</v>
      </c>
      <c r="B106" s="82" t="s">
        <v>108</v>
      </c>
      <c r="C106" s="82" t="s">
        <v>102</v>
      </c>
      <c r="D106" s="83">
        <v>1937977.69</v>
      </c>
      <c r="E106" s="11">
        <f t="shared" si="15"/>
        <v>9.1699356450967529E-4</v>
      </c>
      <c r="F106" s="89">
        <f t="shared" si="16"/>
        <v>1636.9727181381127</v>
      </c>
      <c r="G106" s="89">
        <f t="shared" si="9"/>
        <v>148841.37169698696</v>
      </c>
      <c r="H106" s="89">
        <f t="shared" si="17"/>
        <v>4811.450513401569</v>
      </c>
      <c r="I106" s="89">
        <f t="shared" si="10"/>
        <v>206890.56221707311</v>
      </c>
      <c r="J106" s="89">
        <f t="shared" si="11"/>
        <v>36048.577069014864</v>
      </c>
      <c r="K106" s="89">
        <f t="shared" si="12"/>
        <v>57479.692927530181</v>
      </c>
      <c r="L106" s="89">
        <f t="shared" si="13"/>
        <v>965.82919385965806</v>
      </c>
      <c r="M106" s="89">
        <f t="shared" si="14"/>
        <v>641.19606748537853</v>
      </c>
    </row>
    <row r="107" spans="1:13" x14ac:dyDescent="0.25">
      <c r="A107" s="82">
        <v>61217</v>
      </c>
      <c r="B107" s="82" t="s">
        <v>109</v>
      </c>
      <c r="C107" s="82" t="s">
        <v>102</v>
      </c>
      <c r="D107" s="83">
        <v>4259888</v>
      </c>
      <c r="E107" s="11">
        <f t="shared" si="15"/>
        <v>2.0156526577620156E-3</v>
      </c>
      <c r="F107" s="89">
        <f t="shared" si="16"/>
        <v>3598.24598307111</v>
      </c>
      <c r="G107" s="89">
        <f t="shared" si="9"/>
        <v>327169.69677578396</v>
      </c>
      <c r="H107" s="89">
        <f t="shared" si="17"/>
        <v>10576.097140020833</v>
      </c>
      <c r="I107" s="89">
        <f t="shared" si="10"/>
        <v>454768.19875143305</v>
      </c>
      <c r="J107" s="89">
        <f t="shared" si="11"/>
        <v>79238.735133927985</v>
      </c>
      <c r="K107" s="89">
        <f t="shared" si="12"/>
        <v>126346.68366366523</v>
      </c>
      <c r="L107" s="89">
        <f t="shared" si="13"/>
        <v>2122.9987394604273</v>
      </c>
      <c r="M107" s="89">
        <f t="shared" si="14"/>
        <v>1409.4194415252293</v>
      </c>
    </row>
    <row r="108" spans="1:13" x14ac:dyDescent="0.25">
      <c r="A108" s="82">
        <v>61222</v>
      </c>
      <c r="B108" s="82" t="s">
        <v>110</v>
      </c>
      <c r="C108" s="82" t="s">
        <v>102</v>
      </c>
      <c r="D108" s="83">
        <v>2155782.2599999998</v>
      </c>
      <c r="E108" s="11">
        <f t="shared" si="15"/>
        <v>1.0200522271771476E-3</v>
      </c>
      <c r="F108" s="89">
        <f t="shared" si="16"/>
        <v>1820.9480759637247</v>
      </c>
      <c r="G108" s="89">
        <f t="shared" si="9"/>
        <v>165569.28922047114</v>
      </c>
      <c r="H108" s="89">
        <f t="shared" si="17"/>
        <v>5352.197662120142</v>
      </c>
      <c r="I108" s="89">
        <f t="shared" si="10"/>
        <v>230142.48620632599</v>
      </c>
      <c r="J108" s="89">
        <f t="shared" si="11"/>
        <v>40099.988428465884</v>
      </c>
      <c r="K108" s="89">
        <f t="shared" si="12"/>
        <v>63939.694952534279</v>
      </c>
      <c r="L108" s="89">
        <f t="shared" si="13"/>
        <v>1074.3763734002282</v>
      </c>
      <c r="M108" s="89">
        <f t="shared" si="14"/>
        <v>713.25852438824609</v>
      </c>
    </row>
    <row r="109" spans="1:13" x14ac:dyDescent="0.25">
      <c r="A109" s="82">
        <v>61236</v>
      </c>
      <c r="B109" s="82" t="s">
        <v>111</v>
      </c>
      <c r="C109" s="82" t="s">
        <v>102</v>
      </c>
      <c r="D109" s="83">
        <v>4802245</v>
      </c>
      <c r="E109" s="11">
        <f t="shared" si="15"/>
        <v>2.2722799044186965E-3</v>
      </c>
      <c r="F109" s="89">
        <f t="shared" si="16"/>
        <v>4056.3645760107602</v>
      </c>
      <c r="G109" s="89">
        <f t="shared" si="9"/>
        <v>368824.02553612326</v>
      </c>
      <c r="H109" s="89">
        <f t="shared" si="17"/>
        <v>11922.616183847875</v>
      </c>
      <c r="I109" s="89">
        <f t="shared" si="10"/>
        <v>512668.01113387861</v>
      </c>
      <c r="J109" s="89">
        <f t="shared" si="11"/>
        <v>89327.188790698274</v>
      </c>
      <c r="K109" s="89">
        <f t="shared" si="12"/>
        <v>142432.78928704656</v>
      </c>
      <c r="L109" s="89">
        <f t="shared" si="13"/>
        <v>2393.2929883555958</v>
      </c>
      <c r="M109" s="89">
        <f t="shared" si="14"/>
        <v>1588.862774318791</v>
      </c>
    </row>
    <row r="110" spans="1:13" x14ac:dyDescent="0.25">
      <c r="A110" s="82">
        <v>61243</v>
      </c>
      <c r="B110" s="82" t="s">
        <v>112</v>
      </c>
      <c r="C110" s="82" t="s">
        <v>102</v>
      </c>
      <c r="D110" s="83">
        <v>1966900.32</v>
      </c>
      <c r="E110" s="11">
        <f t="shared" si="15"/>
        <v>9.306788952106157E-4</v>
      </c>
      <c r="F110" s="89">
        <f t="shared" si="16"/>
        <v>1661.4031109600255</v>
      </c>
      <c r="G110" s="89">
        <f t="shared" si="9"/>
        <v>151062.69960210047</v>
      </c>
      <c r="H110" s="89">
        <f t="shared" si="17"/>
        <v>4883.2572239124747</v>
      </c>
      <c r="I110" s="89">
        <f t="shared" si="10"/>
        <v>209978.22375846907</v>
      </c>
      <c r="J110" s="89">
        <f t="shared" si="11"/>
        <v>36586.570701229284</v>
      </c>
      <c r="K110" s="89">
        <f t="shared" si="12"/>
        <v>58337.527307995406</v>
      </c>
      <c r="L110" s="89">
        <f t="shared" si="13"/>
        <v>980.24335381688707</v>
      </c>
      <c r="M110" s="89">
        <f t="shared" si="14"/>
        <v>650.76536062689797</v>
      </c>
    </row>
    <row r="111" spans="1:13" x14ac:dyDescent="0.25">
      <c r="A111" s="82">
        <v>61247</v>
      </c>
      <c r="B111" s="82" t="s">
        <v>113</v>
      </c>
      <c r="C111" s="82" t="s">
        <v>102</v>
      </c>
      <c r="D111" s="83">
        <v>4968290.34</v>
      </c>
      <c r="E111" s="11">
        <f t="shared" si="15"/>
        <v>2.3508476345749816E-3</v>
      </c>
      <c r="F111" s="89">
        <f t="shared" si="16"/>
        <v>4196.6199014237</v>
      </c>
      <c r="G111" s="89">
        <f t="shared" si="9"/>
        <v>381576.70906649588</v>
      </c>
      <c r="H111" s="89">
        <f t="shared" si="17"/>
        <v>12334.859802808698</v>
      </c>
      <c r="I111" s="89">
        <f t="shared" si="10"/>
        <v>530394.33168100787</v>
      </c>
      <c r="J111" s="89">
        <f t="shared" si="11"/>
        <v>92415.819927592718</v>
      </c>
      <c r="K111" s="89">
        <f t="shared" si="12"/>
        <v>147357.63192300452</v>
      </c>
      <c r="L111" s="89">
        <f t="shared" si="13"/>
        <v>2476.0449404053393</v>
      </c>
      <c r="M111" s="89">
        <f t="shared" si="14"/>
        <v>1643.8002586776911</v>
      </c>
    </row>
    <row r="112" spans="1:13" x14ac:dyDescent="0.25">
      <c r="A112" s="82">
        <v>61251</v>
      </c>
      <c r="B112" s="82" t="s">
        <v>114</v>
      </c>
      <c r="C112" s="82" t="s">
        <v>102</v>
      </c>
      <c r="D112" s="83">
        <v>707180.33</v>
      </c>
      <c r="E112" s="11">
        <f t="shared" si="15"/>
        <v>3.3461675792450862E-4</v>
      </c>
      <c r="F112" s="89">
        <f t="shared" si="16"/>
        <v>597.3417098593676</v>
      </c>
      <c r="G112" s="89">
        <f t="shared" si="9"/>
        <v>54313.158968474956</v>
      </c>
      <c r="H112" s="89">
        <f t="shared" si="17"/>
        <v>1755.7287575616986</v>
      </c>
      <c r="I112" s="89">
        <f t="shared" si="10"/>
        <v>75495.676146073325</v>
      </c>
      <c r="J112" s="89">
        <f t="shared" si="11"/>
        <v>13154.354025456487</v>
      </c>
      <c r="K112" s="89">
        <f t="shared" si="12"/>
        <v>20974.703900120468</v>
      </c>
      <c r="L112" s="89">
        <f t="shared" si="13"/>
        <v>352.43718829255818</v>
      </c>
      <c r="M112" s="89">
        <f t="shared" si="14"/>
        <v>233.97650496121665</v>
      </c>
    </row>
    <row r="113" spans="1:13" x14ac:dyDescent="0.25">
      <c r="A113" s="82">
        <v>61252</v>
      </c>
      <c r="B113" s="82" t="s">
        <v>115</v>
      </c>
      <c r="C113" s="82" t="s">
        <v>102</v>
      </c>
      <c r="D113" s="83">
        <v>1490339.03</v>
      </c>
      <c r="E113" s="11">
        <f t="shared" si="15"/>
        <v>7.0518422709375567E-4</v>
      </c>
      <c r="F113" s="89">
        <f t="shared" si="16"/>
        <v>1258.8608968385072</v>
      </c>
      <c r="G113" s="89">
        <f t="shared" si="9"/>
        <v>114461.64043238135</v>
      </c>
      <c r="H113" s="89">
        <f t="shared" si="17"/>
        <v>3700.0903199437225</v>
      </c>
      <c r="I113" s="89">
        <f t="shared" si="10"/>
        <v>159102.49194393327</v>
      </c>
      <c r="J113" s="89">
        <f t="shared" si="11"/>
        <v>27721.991671594456</v>
      </c>
      <c r="K113" s="89">
        <f t="shared" si="12"/>
        <v>44202.89781680263</v>
      </c>
      <c r="L113" s="89">
        <f t="shared" si="13"/>
        <v>742.73968753607517</v>
      </c>
      <c r="M113" s="89">
        <f t="shared" si="14"/>
        <v>493.09108674825541</v>
      </c>
    </row>
    <row r="114" spans="1:13" x14ac:dyDescent="0.25">
      <c r="A114" s="82">
        <v>61253</v>
      </c>
      <c r="B114" s="82" t="s">
        <v>116</v>
      </c>
      <c r="C114" s="82" t="s">
        <v>102</v>
      </c>
      <c r="D114" s="83">
        <v>6782686.3499999996</v>
      </c>
      <c r="E114" s="11">
        <f t="shared" si="15"/>
        <v>3.2093660134124759E-3</v>
      </c>
      <c r="F114" s="89">
        <f t="shared" si="16"/>
        <v>5729.2055362297669</v>
      </c>
      <c r="G114" s="89">
        <f t="shared" si="9"/>
        <v>520926.70897797059</v>
      </c>
      <c r="H114" s="89">
        <f t="shared" si="17"/>
        <v>16839.491955632013</v>
      </c>
      <c r="I114" s="89">
        <f t="shared" si="10"/>
        <v>724091.81980498834</v>
      </c>
      <c r="J114" s="89">
        <f t="shared" si="11"/>
        <v>126165.63796610586</v>
      </c>
      <c r="K114" s="89">
        <f t="shared" si="12"/>
        <v>201171.93847662432</v>
      </c>
      <c r="L114" s="89">
        <f t="shared" si="13"/>
        <v>3380.284780070614</v>
      </c>
      <c r="M114" s="89">
        <f t="shared" si="14"/>
        <v>2244.1082975556624</v>
      </c>
    </row>
    <row r="115" spans="1:13" x14ac:dyDescent="0.25">
      <c r="A115" s="82">
        <v>61254</v>
      </c>
      <c r="B115" s="82" t="s">
        <v>117</v>
      </c>
      <c r="C115" s="82" t="s">
        <v>102</v>
      </c>
      <c r="D115" s="83">
        <v>1768640.19</v>
      </c>
      <c r="E115" s="11">
        <f t="shared" si="15"/>
        <v>8.3686808188342425E-4</v>
      </c>
      <c r="F115" s="89">
        <f t="shared" si="16"/>
        <v>1493.9365680894955</v>
      </c>
      <c r="G115" s="89">
        <f t="shared" si="9"/>
        <v>135835.84231974292</v>
      </c>
      <c r="H115" s="89">
        <f t="shared" si="17"/>
        <v>4391.0333922358768</v>
      </c>
      <c r="I115" s="89">
        <f t="shared" si="10"/>
        <v>188812.78414965191</v>
      </c>
      <c r="J115" s="89">
        <f t="shared" si="11"/>
        <v>32898.708032377865</v>
      </c>
      <c r="K115" s="89">
        <f t="shared" si="12"/>
        <v>52457.206058181524</v>
      </c>
      <c r="L115" s="89">
        <f t="shared" si="13"/>
        <v>881.43652930054748</v>
      </c>
      <c r="M115" s="89">
        <f t="shared" si="14"/>
        <v>585.16934455762112</v>
      </c>
    </row>
    <row r="116" spans="1:13" x14ac:dyDescent="0.25">
      <c r="A116" s="82">
        <v>61255</v>
      </c>
      <c r="B116" s="82" t="s">
        <v>118</v>
      </c>
      <c r="C116" s="82" t="s">
        <v>102</v>
      </c>
      <c r="D116" s="83">
        <v>7846021.9000000004</v>
      </c>
      <c r="E116" s="11">
        <f t="shared" si="15"/>
        <v>3.7125048582483814E-3</v>
      </c>
      <c r="F116" s="89">
        <f t="shared" si="16"/>
        <v>6627.3847539566677</v>
      </c>
      <c r="G116" s="89">
        <f t="shared" si="9"/>
        <v>602593.4498557616</v>
      </c>
      <c r="H116" s="89">
        <f t="shared" si="17"/>
        <v>19479.453398101272</v>
      </c>
      <c r="I116" s="89">
        <f t="shared" si="10"/>
        <v>837609.16879206605</v>
      </c>
      <c r="J116" s="89">
        <f t="shared" si="11"/>
        <v>145944.88192860904</v>
      </c>
      <c r="K116" s="89">
        <f t="shared" si="12"/>
        <v>232710.07289804093</v>
      </c>
      <c r="L116" s="89">
        <f t="shared" si="13"/>
        <v>3910.218907980423</v>
      </c>
      <c r="M116" s="89">
        <f t="shared" si="14"/>
        <v>2595.9217248182863</v>
      </c>
    </row>
    <row r="117" spans="1:13" x14ac:dyDescent="0.25">
      <c r="A117" s="82">
        <v>61256</v>
      </c>
      <c r="B117" s="82" t="s">
        <v>119</v>
      </c>
      <c r="C117" s="82" t="s">
        <v>102</v>
      </c>
      <c r="D117" s="83">
        <v>1949509.75</v>
      </c>
      <c r="E117" s="11">
        <f t="shared" si="15"/>
        <v>9.2245019327279567E-4</v>
      </c>
      <c r="F117" s="89">
        <f t="shared" si="16"/>
        <v>1646.7136288314305</v>
      </c>
      <c r="G117" s="89">
        <f t="shared" si="9"/>
        <v>149727.06178400337</v>
      </c>
      <c r="H117" s="89">
        <f t="shared" si="17"/>
        <v>4840.0813569318561</v>
      </c>
      <c r="I117" s="89">
        <f t="shared" si="10"/>
        <v>208121.67771919278</v>
      </c>
      <c r="J117" s="89">
        <f t="shared" si="11"/>
        <v>36263.086428859206</v>
      </c>
      <c r="K117" s="89">
        <f t="shared" si="12"/>
        <v>57821.729510841862</v>
      </c>
      <c r="L117" s="89">
        <f t="shared" si="13"/>
        <v>971.57642215377803</v>
      </c>
      <c r="M117" s="89">
        <f t="shared" si="14"/>
        <v>645.01154563054001</v>
      </c>
    </row>
    <row r="118" spans="1:13" x14ac:dyDescent="0.25">
      <c r="A118" s="82">
        <v>61257</v>
      </c>
      <c r="B118" s="82" t="s">
        <v>120</v>
      </c>
      <c r="C118" s="82" t="s">
        <v>102</v>
      </c>
      <c r="D118" s="83">
        <v>5597163.0099999998</v>
      </c>
      <c r="E118" s="11">
        <f t="shared" si="15"/>
        <v>2.6484115303110653E-3</v>
      </c>
      <c r="F118" s="89">
        <f t="shared" si="16"/>
        <v>4727.8166274152518</v>
      </c>
      <c r="G118" s="89">
        <f t="shared" si="9"/>
        <v>429875.65043642803</v>
      </c>
      <c r="H118" s="89">
        <f t="shared" si="17"/>
        <v>13896.172787240275</v>
      </c>
      <c r="I118" s="89">
        <f t="shared" si="10"/>
        <v>597530.20271327544</v>
      </c>
      <c r="J118" s="89">
        <f t="shared" si="11"/>
        <v>104113.56290372167</v>
      </c>
      <c r="K118" s="89">
        <f t="shared" si="12"/>
        <v>166009.75993698387</v>
      </c>
      <c r="L118" s="89">
        <f t="shared" si="13"/>
        <v>2789.4559703880786</v>
      </c>
      <c r="M118" s="89">
        <f t="shared" si="14"/>
        <v>1851.8680218071158</v>
      </c>
    </row>
    <row r="119" spans="1:13" x14ac:dyDescent="0.25">
      <c r="A119" s="82">
        <v>61258</v>
      </c>
      <c r="B119" s="82" t="s">
        <v>121</v>
      </c>
      <c r="C119" s="82" t="s">
        <v>102</v>
      </c>
      <c r="D119" s="83">
        <v>3608093.79</v>
      </c>
      <c r="E119" s="11">
        <f t="shared" si="15"/>
        <v>1.707242969126917E-3</v>
      </c>
      <c r="F119" s="89">
        <f t="shared" si="16"/>
        <v>3047.6878702940821</v>
      </c>
      <c r="G119" s="89">
        <f t="shared" si="9"/>
        <v>277110.3257205094</v>
      </c>
      <c r="H119" s="89">
        <f t="shared" si="17"/>
        <v>8957.8764543447924</v>
      </c>
      <c r="I119" s="89">
        <f t="shared" si="10"/>
        <v>385185.31797186489</v>
      </c>
      <c r="J119" s="89">
        <f t="shared" si="11"/>
        <v>67114.625587381728</v>
      </c>
      <c r="K119" s="89">
        <f t="shared" si="12"/>
        <v>107014.71135249683</v>
      </c>
      <c r="L119" s="89">
        <f t="shared" si="13"/>
        <v>1798.1643104290526</v>
      </c>
      <c r="M119" s="89">
        <f t="shared" si="14"/>
        <v>1193.7678958865699</v>
      </c>
    </row>
    <row r="120" spans="1:13" x14ac:dyDescent="0.25">
      <c r="A120" s="82">
        <v>61259</v>
      </c>
      <c r="B120" s="82" t="s">
        <v>102</v>
      </c>
      <c r="C120" s="82" t="s">
        <v>102</v>
      </c>
      <c r="D120" s="83">
        <v>14484289.1</v>
      </c>
      <c r="E120" s="11">
        <f t="shared" si="15"/>
        <v>6.8535360132023181E-3</v>
      </c>
      <c r="F120" s="89">
        <f t="shared" si="16"/>
        <v>12234.602194169345</v>
      </c>
      <c r="G120" s="89">
        <f t="shared" si="9"/>
        <v>1112428.4189771642</v>
      </c>
      <c r="H120" s="89">
        <f t="shared" si="17"/>
        <v>35960.393448312476</v>
      </c>
      <c r="I120" s="89">
        <f t="shared" si="10"/>
        <v>1546283.3915356498</v>
      </c>
      <c r="J120" s="89">
        <f t="shared" si="11"/>
        <v>269424.16035307507</v>
      </c>
      <c r="K120" s="89">
        <f t="shared" si="12"/>
        <v>429598.59343972767</v>
      </c>
      <c r="L120" s="89">
        <f t="shared" si="13"/>
        <v>7218.5295719700634</v>
      </c>
      <c r="M120" s="89">
        <f t="shared" si="14"/>
        <v>4792.247743182912</v>
      </c>
    </row>
    <row r="121" spans="1:13" x14ac:dyDescent="0.25">
      <c r="A121" s="82">
        <v>61260</v>
      </c>
      <c r="B121" s="82" t="s">
        <v>122</v>
      </c>
      <c r="C121" s="82" t="s">
        <v>102</v>
      </c>
      <c r="D121" s="83">
        <v>1802667.29</v>
      </c>
      <c r="E121" s="11">
        <f t="shared" si="15"/>
        <v>8.5296869639510484E-4</v>
      </c>
      <c r="F121" s="89">
        <f t="shared" si="16"/>
        <v>1522.6786091691106</v>
      </c>
      <c r="G121" s="89">
        <f t="shared" si="9"/>
        <v>138449.20586102834</v>
      </c>
      <c r="H121" s="89">
        <f t="shared" si="17"/>
        <v>4475.5130581316007</v>
      </c>
      <c r="I121" s="89">
        <f t="shared" si="10"/>
        <v>192445.37800557839</v>
      </c>
      <c r="J121" s="89">
        <f t="shared" si="11"/>
        <v>33531.650580227877</v>
      </c>
      <c r="K121" s="89">
        <f t="shared" si="12"/>
        <v>53466.437108315215</v>
      </c>
      <c r="L121" s="89">
        <f t="shared" si="13"/>
        <v>898.39460200280962</v>
      </c>
      <c r="M121" s="89">
        <f t="shared" si="14"/>
        <v>596.42749413308491</v>
      </c>
    </row>
    <row r="122" spans="1:13" x14ac:dyDescent="0.25">
      <c r="A122" s="82">
        <v>61261</v>
      </c>
      <c r="B122" s="82" t="s">
        <v>123</v>
      </c>
      <c r="C122" s="82" t="s">
        <v>102</v>
      </c>
      <c r="D122" s="83">
        <v>2545237.44</v>
      </c>
      <c r="E122" s="11">
        <f t="shared" si="15"/>
        <v>1.2043308675184392E-3</v>
      </c>
      <c r="F122" s="89">
        <f t="shared" si="16"/>
        <v>2149.9134236492123</v>
      </c>
      <c r="G122" s="89">
        <f t="shared" si="9"/>
        <v>195480.3885611952</v>
      </c>
      <c r="H122" s="89">
        <f t="shared" si="17"/>
        <v>6319.1047299501652</v>
      </c>
      <c r="I122" s="89">
        <f t="shared" si="10"/>
        <v>271719.12641447585</v>
      </c>
      <c r="J122" s="89">
        <f t="shared" si="11"/>
        <v>47344.295286898843</v>
      </c>
      <c r="K122" s="89">
        <f t="shared" si="12"/>
        <v>75490.7898237224</v>
      </c>
      <c r="L122" s="89">
        <f t="shared" si="13"/>
        <v>1268.4690012384094</v>
      </c>
      <c r="M122" s="89">
        <f t="shared" si="14"/>
        <v>842.11301593701637</v>
      </c>
    </row>
    <row r="123" spans="1:13" x14ac:dyDescent="0.25">
      <c r="A123" s="82">
        <v>61262</v>
      </c>
      <c r="B123" s="82" t="s">
        <v>124</v>
      </c>
      <c r="C123" s="82" t="s">
        <v>102</v>
      </c>
      <c r="D123" s="83">
        <v>2540086.0299999998</v>
      </c>
      <c r="E123" s="11">
        <f t="shared" si="15"/>
        <v>1.2018933730918904E-3</v>
      </c>
      <c r="F123" s="89">
        <f t="shared" si="16"/>
        <v>2145.562126070578</v>
      </c>
      <c r="G123" s="89">
        <f t="shared" si="9"/>
        <v>195084.74781954478</v>
      </c>
      <c r="H123" s="89">
        <f t="shared" si="17"/>
        <v>6306.3152358207235</v>
      </c>
      <c r="I123" s="89">
        <f t="shared" si="10"/>
        <v>271169.18297776341</v>
      </c>
      <c r="J123" s="89">
        <f t="shared" si="11"/>
        <v>47248.473234169687</v>
      </c>
      <c r="K123" s="89">
        <f t="shared" si="12"/>
        <v>75338.000931222909</v>
      </c>
      <c r="L123" s="89">
        <f t="shared" si="13"/>
        <v>1265.9016950236817</v>
      </c>
      <c r="M123" s="89">
        <f t="shared" si="14"/>
        <v>840.40862901293099</v>
      </c>
    </row>
    <row r="124" spans="1:13" x14ac:dyDescent="0.25">
      <c r="A124" s="82">
        <v>61263</v>
      </c>
      <c r="B124" s="82" t="s">
        <v>125</v>
      </c>
      <c r="C124" s="82" t="s">
        <v>102</v>
      </c>
      <c r="D124" s="83">
        <v>8359712.7699999996</v>
      </c>
      <c r="E124" s="11">
        <f t="shared" si="15"/>
        <v>3.9555681423965984E-3</v>
      </c>
      <c r="F124" s="89">
        <f t="shared" si="16"/>
        <v>7061.2896147224437</v>
      </c>
      <c r="G124" s="89">
        <f t="shared" si="9"/>
        <v>642046.15053108183</v>
      </c>
      <c r="H124" s="89">
        <f t="shared" si="17"/>
        <v>20754.80254837513</v>
      </c>
      <c r="I124" s="89">
        <f t="shared" si="10"/>
        <v>892448.70252275479</v>
      </c>
      <c r="J124" s="89">
        <f t="shared" si="11"/>
        <v>155500.11314329048</v>
      </c>
      <c r="K124" s="89">
        <f t="shared" si="12"/>
        <v>247945.9518349526</v>
      </c>
      <c r="L124" s="89">
        <f t="shared" si="13"/>
        <v>4166.226828724426</v>
      </c>
      <c r="M124" s="89">
        <f t="shared" si="14"/>
        <v>2765.880629632687</v>
      </c>
    </row>
    <row r="125" spans="1:13" x14ac:dyDescent="0.25">
      <c r="A125" s="82">
        <v>61264</v>
      </c>
      <c r="B125" s="82" t="s">
        <v>126</v>
      </c>
      <c r="C125" s="82" t="s">
        <v>102</v>
      </c>
      <c r="D125" s="83">
        <v>2706381.09</v>
      </c>
      <c r="E125" s="11">
        <f t="shared" si="15"/>
        <v>1.2805792633457408E-3</v>
      </c>
      <c r="F125" s="89">
        <f t="shared" si="16"/>
        <v>2286.0283851951303</v>
      </c>
      <c r="G125" s="89">
        <f t="shared" si="9"/>
        <v>207856.61044962116</v>
      </c>
      <c r="H125" s="89">
        <f t="shared" si="17"/>
        <v>6719.1788389167668</v>
      </c>
      <c r="I125" s="89">
        <f t="shared" si="10"/>
        <v>288922.16260949586</v>
      </c>
      <c r="J125" s="89">
        <f t="shared" si="11"/>
        <v>50341.749445520945</v>
      </c>
      <c r="K125" s="89">
        <f t="shared" si="12"/>
        <v>80270.250168914194</v>
      </c>
      <c r="L125" s="89">
        <f t="shared" si="13"/>
        <v>1348.7780999335048</v>
      </c>
      <c r="M125" s="89">
        <f t="shared" si="14"/>
        <v>895.42873531469411</v>
      </c>
    </row>
    <row r="126" spans="1:13" x14ac:dyDescent="0.25">
      <c r="A126" s="82">
        <v>61265</v>
      </c>
      <c r="B126" s="82" t="s">
        <v>127</v>
      </c>
      <c r="C126" s="82" t="s">
        <v>102</v>
      </c>
      <c r="D126" s="83">
        <v>13582830.08</v>
      </c>
      <c r="E126" s="11">
        <f t="shared" si="15"/>
        <v>6.4269923412732573E-3</v>
      </c>
      <c r="F126" s="89">
        <f t="shared" si="16"/>
        <v>11473.156987718326</v>
      </c>
      <c r="G126" s="89">
        <f t="shared" si="9"/>
        <v>1043194.186943553</v>
      </c>
      <c r="H126" s="89">
        <f t="shared" si="17"/>
        <v>33722.325648579717</v>
      </c>
      <c r="I126" s="89">
        <f t="shared" si="10"/>
        <v>1450047.3180112678</v>
      </c>
      <c r="J126" s="89">
        <f t="shared" si="11"/>
        <v>252656.00294615023</v>
      </c>
      <c r="K126" s="89">
        <f t="shared" si="12"/>
        <v>402861.65630999615</v>
      </c>
      <c r="L126" s="89">
        <f t="shared" si="13"/>
        <v>6769.2697878782674</v>
      </c>
      <c r="M126" s="89">
        <f t="shared" si="14"/>
        <v>4493.9925147528966</v>
      </c>
    </row>
    <row r="127" spans="1:13" x14ac:dyDescent="0.25">
      <c r="A127" s="82">
        <v>61266</v>
      </c>
      <c r="B127" s="82" t="s">
        <v>128</v>
      </c>
      <c r="C127" s="82" t="s">
        <v>102</v>
      </c>
      <c r="D127" s="83">
        <v>1833410.24</v>
      </c>
      <c r="E127" s="11">
        <f t="shared" si="15"/>
        <v>8.675153485312513E-4</v>
      </c>
      <c r="F127" s="89">
        <f t="shared" si="16"/>
        <v>1548.6465915069691</v>
      </c>
      <c r="G127" s="89">
        <f t="shared" si="9"/>
        <v>140810.33874280669</v>
      </c>
      <c r="H127" s="89">
        <f t="shared" si="17"/>
        <v>4551.8391083871011</v>
      </c>
      <c r="I127" s="89">
        <f t="shared" si="10"/>
        <v>195727.36945601212</v>
      </c>
      <c r="J127" s="89">
        <f t="shared" si="11"/>
        <v>34103.504223395394</v>
      </c>
      <c r="K127" s="89">
        <f t="shared" si="12"/>
        <v>54378.261498660191</v>
      </c>
      <c r="L127" s="89">
        <f t="shared" si="13"/>
        <v>913.7159541363153</v>
      </c>
      <c r="M127" s="89">
        <f t="shared" si="14"/>
        <v>606.59905531493712</v>
      </c>
    </row>
    <row r="128" spans="1:13" x14ac:dyDescent="0.25">
      <c r="A128" s="82">
        <v>61267</v>
      </c>
      <c r="B128" s="82" t="s">
        <v>129</v>
      </c>
      <c r="C128" s="82" t="s">
        <v>102</v>
      </c>
      <c r="D128" s="83">
        <v>4519650.25</v>
      </c>
      <c r="E128" s="11">
        <f t="shared" si="15"/>
        <v>2.1385644501844317E-3</v>
      </c>
      <c r="F128" s="89">
        <f t="shared" si="16"/>
        <v>3817.6621913413774</v>
      </c>
      <c r="G128" s="89">
        <f t="shared" si="9"/>
        <v>347120.06555691047</v>
      </c>
      <c r="H128" s="89">
        <f t="shared" si="17"/>
        <v>11221.013341881158</v>
      </c>
      <c r="I128" s="89">
        <f t="shared" si="10"/>
        <v>482499.35284189729</v>
      </c>
      <c r="J128" s="89">
        <f t="shared" si="11"/>
        <v>84070.606799460787</v>
      </c>
      <c r="K128" s="89">
        <f t="shared" si="12"/>
        <v>134051.13477329817</v>
      </c>
      <c r="L128" s="89">
        <f t="shared" si="13"/>
        <v>2252.4563517989218</v>
      </c>
      <c r="M128" s="89">
        <f t="shared" si="14"/>
        <v>1495.3639464803682</v>
      </c>
    </row>
    <row r="129" spans="1:13" x14ac:dyDescent="0.25">
      <c r="A129" s="82">
        <v>61410</v>
      </c>
      <c r="B129" s="82" t="s">
        <v>130</v>
      </c>
      <c r="C129" s="82" t="s">
        <v>131</v>
      </c>
      <c r="D129" s="83">
        <v>1049755.73</v>
      </c>
      <c r="E129" s="11">
        <f t="shared" si="15"/>
        <v>4.967132767752122E-4</v>
      </c>
      <c r="F129" s="89">
        <f t="shared" si="16"/>
        <v>886.70860329623247</v>
      </c>
      <c r="G129" s="89">
        <f t="shared" si="9"/>
        <v>80623.777872268431</v>
      </c>
      <c r="H129" s="89">
        <f t="shared" si="17"/>
        <v>2606.2465899980198</v>
      </c>
      <c r="I129" s="89">
        <f t="shared" si="10"/>
        <v>112067.62301288104</v>
      </c>
      <c r="J129" s="89">
        <f t="shared" si="11"/>
        <v>19526.643950449692</v>
      </c>
      <c r="K129" s="89">
        <f t="shared" si="12"/>
        <v>31135.362042952773</v>
      </c>
      <c r="L129" s="89">
        <f t="shared" si="13"/>
        <v>523.16635825433934</v>
      </c>
      <c r="M129" s="89">
        <f t="shared" si="14"/>
        <v>347.32043065792095</v>
      </c>
    </row>
    <row r="130" spans="1:13" x14ac:dyDescent="0.25">
      <c r="A130" s="82">
        <v>61413</v>
      </c>
      <c r="B130" s="82" t="s">
        <v>132</v>
      </c>
      <c r="C130" s="82" t="s">
        <v>131</v>
      </c>
      <c r="D130" s="83">
        <v>821422.89</v>
      </c>
      <c r="E130" s="11">
        <f t="shared" si="15"/>
        <v>3.8867294900125449E-4</v>
      </c>
      <c r="F130" s="89">
        <f t="shared" si="16"/>
        <v>693.84021700691721</v>
      </c>
      <c r="G130" s="89">
        <f t="shared" si="9"/>
        <v>63087.263760452901</v>
      </c>
      <c r="H130" s="89">
        <f t="shared" si="17"/>
        <v>2039.3607244314048</v>
      </c>
      <c r="I130" s="89">
        <f t="shared" si="10"/>
        <v>87691.744031415044</v>
      </c>
      <c r="J130" s="89">
        <f t="shared" si="11"/>
        <v>15279.394860535223</v>
      </c>
      <c r="K130" s="89">
        <f t="shared" si="12"/>
        <v>24363.095470332482</v>
      </c>
      <c r="L130" s="89">
        <f t="shared" si="13"/>
        <v>409.37220885477308</v>
      </c>
      <c r="M130" s="89">
        <f t="shared" si="14"/>
        <v>271.7746078957569</v>
      </c>
    </row>
    <row r="131" spans="1:13" x14ac:dyDescent="0.25">
      <c r="A131" s="82">
        <v>61425</v>
      </c>
      <c r="B131" s="82" t="s">
        <v>133</v>
      </c>
      <c r="C131" s="82" t="s">
        <v>131</v>
      </c>
      <c r="D131" s="83">
        <v>2498047.25</v>
      </c>
      <c r="E131" s="11">
        <f t="shared" si="15"/>
        <v>1.1820018692222881E-3</v>
      </c>
      <c r="F131" s="89">
        <f t="shared" si="16"/>
        <v>2110.0527720058212</v>
      </c>
      <c r="G131" s="89">
        <f t="shared" ref="G131:G194" si="18">$G$289*E131</f>
        <v>191856.06788584139</v>
      </c>
      <c r="H131" s="89">
        <f t="shared" si="17"/>
        <v>6201.9448343153408</v>
      </c>
      <c r="I131" s="89">
        <f t="shared" ref="I131:I194" si="19">$I$289*E131</f>
        <v>266681.29497265443</v>
      </c>
      <c r="J131" s="89">
        <f t="shared" ref="J131:J194" si="20">$J$289*E131</f>
        <v>46466.504376356184</v>
      </c>
      <c r="K131" s="89">
        <f t="shared" ref="K131:K194" si="21">$K$289*E131</f>
        <v>74091.146450948683</v>
      </c>
      <c r="L131" s="89">
        <f t="shared" ref="L131:L194" si="22">$L$289*E131</f>
        <v>1244.9508444500389</v>
      </c>
      <c r="M131" s="89">
        <f t="shared" ref="M131:M194" si="23">$M$289*E131</f>
        <v>826.49974834987097</v>
      </c>
    </row>
    <row r="132" spans="1:13" x14ac:dyDescent="0.25">
      <c r="A132" s="82">
        <v>61428</v>
      </c>
      <c r="B132" s="82" t="s">
        <v>134</v>
      </c>
      <c r="C132" s="82" t="s">
        <v>131</v>
      </c>
      <c r="D132" s="83">
        <v>1116693.04</v>
      </c>
      <c r="E132" s="11">
        <f t="shared" ref="E132:E195" si="24">D132/$D$289</f>
        <v>5.2838602657636659E-4</v>
      </c>
      <c r="F132" s="89">
        <f t="shared" ref="F132:F195" si="25">$F$289*E132</f>
        <v>943.2492698172972</v>
      </c>
      <c r="G132" s="89">
        <f t="shared" si="18"/>
        <v>85764.725102732395</v>
      </c>
      <c r="H132" s="89">
        <f t="shared" si="17"/>
        <v>2772.432999793697</v>
      </c>
      <c r="I132" s="89">
        <f t="shared" si="19"/>
        <v>119213.57612196894</v>
      </c>
      <c r="J132" s="89">
        <f t="shared" si="20"/>
        <v>20771.753628842089</v>
      </c>
      <c r="K132" s="89">
        <f t="shared" si="21"/>
        <v>33120.69760385641</v>
      </c>
      <c r="L132" s="89">
        <f t="shared" si="22"/>
        <v>556.52587962036398</v>
      </c>
      <c r="M132" s="89">
        <f t="shared" si="23"/>
        <v>369.46719744554571</v>
      </c>
    </row>
    <row r="133" spans="1:13" x14ac:dyDescent="0.25">
      <c r="A133" s="82">
        <v>61437</v>
      </c>
      <c r="B133" s="82" t="s">
        <v>135</v>
      </c>
      <c r="C133" s="82" t="s">
        <v>131</v>
      </c>
      <c r="D133" s="83">
        <v>1682124.06</v>
      </c>
      <c r="E133" s="11">
        <f t="shared" si="24"/>
        <v>7.9593121514566403E-4</v>
      </c>
      <c r="F133" s="89">
        <f t="shared" si="25"/>
        <v>1420.8580464843833</v>
      </c>
      <c r="G133" s="89">
        <f t="shared" si="18"/>
        <v>129191.19438103789</v>
      </c>
      <c r="H133" s="89">
        <f t="shared" ref="H133:H196" si="26">$H$289*E133</f>
        <v>4176.2383095814339</v>
      </c>
      <c r="I133" s="89">
        <f t="shared" si="19"/>
        <v>179576.6763921135</v>
      </c>
      <c r="J133" s="89">
        <f t="shared" si="20"/>
        <v>31289.410156498856</v>
      </c>
      <c r="K133" s="89">
        <f t="shared" si="21"/>
        <v>49891.170024155625</v>
      </c>
      <c r="L133" s="89">
        <f t="shared" si="22"/>
        <v>838.31951896295311</v>
      </c>
      <c r="M133" s="89">
        <f t="shared" si="23"/>
        <v>556.54476202692456</v>
      </c>
    </row>
    <row r="134" spans="1:13" x14ac:dyDescent="0.25">
      <c r="A134" s="82">
        <v>61438</v>
      </c>
      <c r="B134" s="82" t="s">
        <v>131</v>
      </c>
      <c r="C134" s="82" t="s">
        <v>131</v>
      </c>
      <c r="D134" s="83">
        <v>5889962.6299999999</v>
      </c>
      <c r="E134" s="11">
        <f t="shared" si="24"/>
        <v>2.7869556263635221E-3</v>
      </c>
      <c r="F134" s="89">
        <f t="shared" si="25"/>
        <v>4975.1388707488204</v>
      </c>
      <c r="G134" s="89">
        <f t="shared" si="18"/>
        <v>452363.3691021452</v>
      </c>
      <c r="H134" s="89">
        <f t="shared" si="26"/>
        <v>14623.111435317685</v>
      </c>
      <c r="I134" s="89">
        <f t="shared" si="19"/>
        <v>628788.29113778425</v>
      </c>
      <c r="J134" s="89">
        <f t="shared" si="20"/>
        <v>109559.96701962678</v>
      </c>
      <c r="K134" s="89">
        <f t="shared" si="21"/>
        <v>174694.08707539254</v>
      </c>
      <c r="L134" s="89">
        <f t="shared" si="22"/>
        <v>2935.3784040704882</v>
      </c>
      <c r="M134" s="89">
        <f t="shared" si="23"/>
        <v>1948.7432159200127</v>
      </c>
    </row>
    <row r="135" spans="1:13" x14ac:dyDescent="0.25">
      <c r="A135" s="82">
        <v>61439</v>
      </c>
      <c r="B135" s="82" t="s">
        <v>136</v>
      </c>
      <c r="C135" s="82" t="s">
        <v>131</v>
      </c>
      <c r="D135" s="83">
        <v>6629703.6399999997</v>
      </c>
      <c r="E135" s="11">
        <f t="shared" si="24"/>
        <v>3.1369791323481999E-3</v>
      </c>
      <c r="F135" s="89">
        <f t="shared" si="25"/>
        <v>5599.9839647384897</v>
      </c>
      <c r="G135" s="89">
        <f t="shared" si="18"/>
        <v>509177.267010802</v>
      </c>
      <c r="H135" s="89">
        <f t="shared" si="26"/>
        <v>16459.679152641973</v>
      </c>
      <c r="I135" s="89">
        <f t="shared" si="19"/>
        <v>707760.01214553509</v>
      </c>
      <c r="J135" s="89">
        <f t="shared" si="20"/>
        <v>123319.98652227435</v>
      </c>
      <c r="K135" s="89">
        <f t="shared" si="21"/>
        <v>196634.52855730712</v>
      </c>
      <c r="L135" s="89">
        <f t="shared" si="22"/>
        <v>3304.0428458955275</v>
      </c>
      <c r="M135" s="89">
        <f t="shared" si="23"/>
        <v>2193.4926931803325</v>
      </c>
    </row>
    <row r="136" spans="1:13" x14ac:dyDescent="0.25">
      <c r="A136" s="82">
        <v>61440</v>
      </c>
      <c r="B136" s="82" t="s">
        <v>137</v>
      </c>
      <c r="C136" s="82" t="s">
        <v>131</v>
      </c>
      <c r="D136" s="83">
        <v>3835971.27</v>
      </c>
      <c r="E136" s="11">
        <f t="shared" si="24"/>
        <v>1.8150678340543777E-3</v>
      </c>
      <c r="F136" s="89">
        <f t="shared" si="25"/>
        <v>3240.1716226937619</v>
      </c>
      <c r="G136" s="89">
        <f t="shared" si="18"/>
        <v>294611.8670834818</v>
      </c>
      <c r="H136" s="89">
        <f t="shared" si="26"/>
        <v>9523.631789814448</v>
      </c>
      <c r="I136" s="89">
        <f t="shared" si="19"/>
        <v>409512.58458441799</v>
      </c>
      <c r="J136" s="89">
        <f t="shared" si="20"/>
        <v>71353.40446624122</v>
      </c>
      <c r="K136" s="89">
        <f t="shared" si="21"/>
        <v>113773.47211795198</v>
      </c>
      <c r="L136" s="89">
        <f t="shared" si="22"/>
        <v>1911.7315222410577</v>
      </c>
      <c r="M136" s="89">
        <f t="shared" si="23"/>
        <v>1269.1630589983176</v>
      </c>
    </row>
    <row r="137" spans="1:13" x14ac:dyDescent="0.25">
      <c r="A137" s="82">
        <v>61441</v>
      </c>
      <c r="B137" s="82" t="s">
        <v>138</v>
      </c>
      <c r="C137" s="82" t="s">
        <v>131</v>
      </c>
      <c r="D137" s="83">
        <v>1340477.73</v>
      </c>
      <c r="E137" s="11">
        <f t="shared" si="24"/>
        <v>6.3427430466371265E-4</v>
      </c>
      <c r="F137" s="89">
        <f t="shared" si="25"/>
        <v>1132.2759207211034</v>
      </c>
      <c r="G137" s="89">
        <f t="shared" si="18"/>
        <v>102951.9302992922</v>
      </c>
      <c r="H137" s="89">
        <f t="shared" si="26"/>
        <v>3328.0270951993616</v>
      </c>
      <c r="I137" s="89">
        <f t="shared" si="19"/>
        <v>143103.91323398874</v>
      </c>
      <c r="J137" s="89">
        <f t="shared" si="20"/>
        <v>24934.401984371194</v>
      </c>
      <c r="K137" s="89">
        <f t="shared" si="21"/>
        <v>39758.067749785456</v>
      </c>
      <c r="L137" s="89">
        <f t="shared" si="22"/>
        <v>668.05336925871643</v>
      </c>
      <c r="M137" s="89">
        <f t="shared" si="23"/>
        <v>443.50822688145956</v>
      </c>
    </row>
    <row r="138" spans="1:13" x14ac:dyDescent="0.25">
      <c r="A138" s="82">
        <v>61442</v>
      </c>
      <c r="B138" s="82" t="s">
        <v>139</v>
      </c>
      <c r="C138" s="82" t="s">
        <v>131</v>
      </c>
      <c r="D138" s="83">
        <v>2768350.54</v>
      </c>
      <c r="E138" s="11">
        <f t="shared" si="24"/>
        <v>1.3099013691364448E-3</v>
      </c>
      <c r="F138" s="89">
        <f t="shared" si="25"/>
        <v>2338.372795314745</v>
      </c>
      <c r="G138" s="89">
        <f t="shared" si="18"/>
        <v>212616.01402217097</v>
      </c>
      <c r="H138" s="89">
        <f t="shared" si="26"/>
        <v>6873.0314573221476</v>
      </c>
      <c r="I138" s="89">
        <f t="shared" si="19"/>
        <v>295537.76732823893</v>
      </c>
      <c r="J138" s="89">
        <f t="shared" si="20"/>
        <v>51494.451308796502</v>
      </c>
      <c r="K138" s="89">
        <f t="shared" si="21"/>
        <v>82108.240861618164</v>
      </c>
      <c r="L138" s="89">
        <f t="shared" si="22"/>
        <v>1379.6617908275039</v>
      </c>
      <c r="M138" s="89">
        <f t="shared" si="23"/>
        <v>915.93184422521608</v>
      </c>
    </row>
    <row r="139" spans="1:13" x14ac:dyDescent="0.25">
      <c r="A139" s="82">
        <v>61443</v>
      </c>
      <c r="B139" s="82" t="s">
        <v>140</v>
      </c>
      <c r="C139" s="82" t="s">
        <v>131</v>
      </c>
      <c r="D139" s="83">
        <v>2502838.08</v>
      </c>
      <c r="E139" s="11">
        <f t="shared" si="24"/>
        <v>1.1842687478872639E-3</v>
      </c>
      <c r="F139" s="89">
        <f t="shared" si="25"/>
        <v>2114.0994945494836</v>
      </c>
      <c r="G139" s="89">
        <f t="shared" si="18"/>
        <v>192224.01521178149</v>
      </c>
      <c r="H139" s="89">
        <f t="shared" si="26"/>
        <v>6213.8391102825326</v>
      </c>
      <c r="I139" s="89">
        <f t="shared" si="19"/>
        <v>267192.74436513241</v>
      </c>
      <c r="J139" s="89">
        <f t="shared" si="20"/>
        <v>46555.619233235448</v>
      </c>
      <c r="K139" s="89">
        <f t="shared" si="21"/>
        <v>74233.240675608205</v>
      </c>
      <c r="L139" s="89">
        <f t="shared" si="22"/>
        <v>1247.3384485492475</v>
      </c>
      <c r="M139" s="89">
        <f t="shared" si="23"/>
        <v>828.08483437632106</v>
      </c>
    </row>
    <row r="140" spans="1:13" x14ac:dyDescent="0.25">
      <c r="A140" s="82">
        <v>61444</v>
      </c>
      <c r="B140" s="82" t="s">
        <v>141</v>
      </c>
      <c r="C140" s="82" t="s">
        <v>131</v>
      </c>
      <c r="D140" s="83">
        <v>3148779.99</v>
      </c>
      <c r="E140" s="11">
        <f t="shared" si="24"/>
        <v>1.4899093017354808E-3</v>
      </c>
      <c r="F140" s="89">
        <f t="shared" si="25"/>
        <v>2659.7142813595547</v>
      </c>
      <c r="G140" s="89">
        <f t="shared" si="18"/>
        <v>241833.91547898823</v>
      </c>
      <c r="H140" s="89">
        <f t="shared" si="26"/>
        <v>7817.5301901819557</v>
      </c>
      <c r="I140" s="89">
        <f t="shared" si="19"/>
        <v>336150.85756171419</v>
      </c>
      <c r="J140" s="89">
        <f t="shared" si="20"/>
        <v>58570.869380280055</v>
      </c>
      <c r="K140" s="89">
        <f t="shared" si="21"/>
        <v>93391.635959210442</v>
      </c>
      <c r="L140" s="89">
        <f t="shared" si="22"/>
        <v>1569.2562690869379</v>
      </c>
      <c r="M140" s="89">
        <f t="shared" si="23"/>
        <v>1041.8000977940308</v>
      </c>
    </row>
    <row r="141" spans="1:13" x14ac:dyDescent="0.25">
      <c r="A141" s="82">
        <v>61445</v>
      </c>
      <c r="B141" s="82" t="s">
        <v>142</v>
      </c>
      <c r="C141" s="82" t="s">
        <v>131</v>
      </c>
      <c r="D141" s="83">
        <v>2794358.05</v>
      </c>
      <c r="E141" s="11">
        <f t="shared" si="24"/>
        <v>1.3222073515128058E-3</v>
      </c>
      <c r="F141" s="89">
        <f t="shared" si="25"/>
        <v>2360.3408419833854</v>
      </c>
      <c r="G141" s="89">
        <f t="shared" si="18"/>
        <v>214613.4536639158</v>
      </c>
      <c r="H141" s="89">
        <f t="shared" si="26"/>
        <v>6937.6007493152856</v>
      </c>
      <c r="I141" s="89">
        <f t="shared" si="19"/>
        <v>298314.2225957741</v>
      </c>
      <c r="J141" s="89">
        <f t="shared" si="20"/>
        <v>51978.22041173606</v>
      </c>
      <c r="K141" s="89">
        <f t="shared" si="21"/>
        <v>82879.613873971903</v>
      </c>
      <c r="L141" s="89">
        <f t="shared" si="22"/>
        <v>1392.6231435547361</v>
      </c>
      <c r="M141" s="89">
        <f t="shared" si="23"/>
        <v>924.53664562367101</v>
      </c>
    </row>
    <row r="142" spans="1:13" x14ac:dyDescent="0.25">
      <c r="A142" s="82">
        <v>61446</v>
      </c>
      <c r="B142" s="82" t="s">
        <v>143</v>
      </c>
      <c r="C142" s="82" t="s">
        <v>131</v>
      </c>
      <c r="D142" s="83">
        <v>3099645.83</v>
      </c>
      <c r="E142" s="11">
        <f t="shared" si="24"/>
        <v>1.4666604744914536E-3</v>
      </c>
      <c r="F142" s="89">
        <f t="shared" si="25"/>
        <v>2618.2115954082869</v>
      </c>
      <c r="G142" s="89">
        <f t="shared" si="18"/>
        <v>238060.29320804289</v>
      </c>
      <c r="H142" s="89">
        <f t="shared" si="26"/>
        <v>7695.54396682272</v>
      </c>
      <c r="I142" s="89">
        <f t="shared" si="19"/>
        <v>330905.49584319838</v>
      </c>
      <c r="J142" s="89">
        <f t="shared" si="20"/>
        <v>57656.918428924509</v>
      </c>
      <c r="K142" s="89">
        <f t="shared" si="21"/>
        <v>91934.33516383743</v>
      </c>
      <c r="L142" s="89">
        <f t="shared" si="22"/>
        <v>1544.7692967194844</v>
      </c>
      <c r="M142" s="89">
        <f t="shared" si="23"/>
        <v>1025.5436515337037</v>
      </c>
    </row>
    <row r="143" spans="1:13" x14ac:dyDescent="0.25">
      <c r="A143" s="82">
        <v>61611</v>
      </c>
      <c r="B143" s="82" t="s">
        <v>144</v>
      </c>
      <c r="C143" s="82" t="s">
        <v>145</v>
      </c>
      <c r="D143" s="83">
        <v>3095106.45</v>
      </c>
      <c r="E143" s="11">
        <f t="shared" si="24"/>
        <v>1.464512574508733E-3</v>
      </c>
      <c r="F143" s="89">
        <f t="shared" si="25"/>
        <v>2614.3772678741752</v>
      </c>
      <c r="G143" s="89">
        <f t="shared" si="18"/>
        <v>237711.65784998884</v>
      </c>
      <c r="H143" s="89">
        <f t="shared" si="26"/>
        <v>7684.2739700914753</v>
      </c>
      <c r="I143" s="89">
        <f t="shared" si="19"/>
        <v>330420.89022303931</v>
      </c>
      <c r="J143" s="89">
        <f t="shared" si="20"/>
        <v>57572.48082645885</v>
      </c>
      <c r="K143" s="89">
        <f t="shared" si="21"/>
        <v>91799.698852063695</v>
      </c>
      <c r="L143" s="89">
        <f t="shared" si="22"/>
        <v>1542.5070076597879</v>
      </c>
      <c r="M143" s="89">
        <f t="shared" si="23"/>
        <v>1024.0417598350321</v>
      </c>
    </row>
    <row r="144" spans="1:13" x14ac:dyDescent="0.25">
      <c r="A144" s="82">
        <v>61612</v>
      </c>
      <c r="B144" s="82" t="s">
        <v>146</v>
      </c>
      <c r="C144" s="82" t="s">
        <v>145</v>
      </c>
      <c r="D144" s="83">
        <v>4066801.23</v>
      </c>
      <c r="E144" s="11">
        <f t="shared" si="24"/>
        <v>1.9242897249503589E-3</v>
      </c>
      <c r="F144" s="89">
        <f t="shared" si="25"/>
        <v>3435.1492785247287</v>
      </c>
      <c r="G144" s="89">
        <f t="shared" si="18"/>
        <v>312340.16604814149</v>
      </c>
      <c r="H144" s="89">
        <f t="shared" si="26"/>
        <v>10096.717298115867</v>
      </c>
      <c r="I144" s="89">
        <f t="shared" si="19"/>
        <v>434155.0458714437</v>
      </c>
      <c r="J144" s="89">
        <f t="shared" si="20"/>
        <v>75647.102812633238</v>
      </c>
      <c r="K144" s="89">
        <f t="shared" si="21"/>
        <v>120619.80233513527</v>
      </c>
      <c r="L144" s="89">
        <f t="shared" si="22"/>
        <v>2026.7701603718492</v>
      </c>
      <c r="M144" s="89">
        <f t="shared" si="23"/>
        <v>1345.5350747204425</v>
      </c>
    </row>
    <row r="145" spans="1:13" x14ac:dyDescent="0.25">
      <c r="A145" s="82">
        <v>61615</v>
      </c>
      <c r="B145" s="82" t="s">
        <v>147</v>
      </c>
      <c r="C145" s="82" t="s">
        <v>145</v>
      </c>
      <c r="D145" s="83">
        <v>2657694.75</v>
      </c>
      <c r="E145" s="11">
        <f t="shared" si="24"/>
        <v>1.2575423312438394E-3</v>
      </c>
      <c r="F145" s="89">
        <f t="shared" si="25"/>
        <v>2244.9039642395946</v>
      </c>
      <c r="G145" s="89">
        <f t="shared" si="18"/>
        <v>204117.38183729083</v>
      </c>
      <c r="H145" s="89">
        <f t="shared" si="26"/>
        <v>6598.3044259669241</v>
      </c>
      <c r="I145" s="89">
        <f t="shared" si="19"/>
        <v>283724.60832036909</v>
      </c>
      <c r="J145" s="89">
        <f t="shared" si="20"/>
        <v>49436.128452691948</v>
      </c>
      <c r="K145" s="89">
        <f t="shared" si="21"/>
        <v>78826.231547128453</v>
      </c>
      <c r="L145" s="89">
        <f t="shared" si="22"/>
        <v>1324.5143074467207</v>
      </c>
      <c r="M145" s="89">
        <f t="shared" si="23"/>
        <v>879.32045403295456</v>
      </c>
    </row>
    <row r="146" spans="1:13" x14ac:dyDescent="0.25">
      <c r="A146" s="82">
        <v>61618</v>
      </c>
      <c r="B146" s="82" t="s">
        <v>148</v>
      </c>
      <c r="C146" s="82" t="s">
        <v>145</v>
      </c>
      <c r="D146" s="83">
        <v>2415254.37</v>
      </c>
      <c r="E146" s="11">
        <f t="shared" si="24"/>
        <v>1.1428267339568137E-3</v>
      </c>
      <c r="F146" s="89">
        <f t="shared" si="25"/>
        <v>2040.1192085208449</v>
      </c>
      <c r="G146" s="89">
        <f t="shared" si="18"/>
        <v>185497.37454817764</v>
      </c>
      <c r="H146" s="89">
        <f t="shared" si="26"/>
        <v>5996.3935284166682</v>
      </c>
      <c r="I146" s="89">
        <f t="shared" si="19"/>
        <v>257842.66613850585</v>
      </c>
      <c r="J146" s="89">
        <f t="shared" si="20"/>
        <v>44926.463161823063</v>
      </c>
      <c r="K146" s="89">
        <f t="shared" si="21"/>
        <v>71635.540618362531</v>
      </c>
      <c r="L146" s="89">
        <f t="shared" si="22"/>
        <v>1203.689388778834</v>
      </c>
      <c r="M146" s="89">
        <f t="shared" si="23"/>
        <v>799.10703410671124</v>
      </c>
    </row>
    <row r="147" spans="1:13" x14ac:dyDescent="0.25">
      <c r="A147" s="82">
        <v>61621</v>
      </c>
      <c r="B147" s="82" t="s">
        <v>149</v>
      </c>
      <c r="C147" s="82" t="s">
        <v>145</v>
      </c>
      <c r="D147" s="83">
        <v>899735.33</v>
      </c>
      <c r="E147" s="11">
        <f t="shared" si="24"/>
        <v>4.2572807294390938E-4</v>
      </c>
      <c r="F147" s="89">
        <f t="shared" si="25"/>
        <v>759.98923844938167</v>
      </c>
      <c r="G147" s="89">
        <f t="shared" si="18"/>
        <v>69101.848474551429</v>
      </c>
      <c r="H147" s="89">
        <f t="shared" si="26"/>
        <v>2233.7883649496657</v>
      </c>
      <c r="I147" s="89">
        <f t="shared" si="19"/>
        <v>96052.059438446784</v>
      </c>
      <c r="J147" s="89">
        <f t="shared" si="20"/>
        <v>16736.094823269366</v>
      </c>
      <c r="K147" s="89">
        <f t="shared" si="21"/>
        <v>26685.813129484497</v>
      </c>
      <c r="L147" s="89">
        <f t="shared" si="22"/>
        <v>448.40074937134773</v>
      </c>
      <c r="M147" s="89">
        <f t="shared" si="23"/>
        <v>297.68493123037928</v>
      </c>
    </row>
    <row r="148" spans="1:13" x14ac:dyDescent="0.25">
      <c r="A148" s="82">
        <v>61624</v>
      </c>
      <c r="B148" s="82" t="s">
        <v>150</v>
      </c>
      <c r="C148" s="82" t="s">
        <v>145</v>
      </c>
      <c r="D148" s="83">
        <v>3746212.08</v>
      </c>
      <c r="E148" s="11">
        <f t="shared" si="24"/>
        <v>1.7725964475103968E-3</v>
      </c>
      <c r="F148" s="89">
        <f t="shared" si="25"/>
        <v>3164.3537502846243</v>
      </c>
      <c r="G148" s="89">
        <f t="shared" si="18"/>
        <v>287718.14429660572</v>
      </c>
      <c r="H148" s="89">
        <f t="shared" si="26"/>
        <v>9300.7851063688759</v>
      </c>
      <c r="I148" s="89">
        <f t="shared" si="19"/>
        <v>399930.26102152438</v>
      </c>
      <c r="J148" s="89">
        <f t="shared" si="20"/>
        <v>69683.782006156369</v>
      </c>
      <c r="K148" s="89">
        <f t="shared" si="21"/>
        <v>111111.24813815796</v>
      </c>
      <c r="L148" s="89">
        <f t="shared" si="22"/>
        <v>1866.9982693421578</v>
      </c>
      <c r="M148" s="89">
        <f t="shared" si="23"/>
        <v>1239.4654830429035</v>
      </c>
    </row>
    <row r="149" spans="1:13" x14ac:dyDescent="0.25">
      <c r="A149" s="82">
        <v>61625</v>
      </c>
      <c r="B149" s="82" t="s">
        <v>145</v>
      </c>
      <c r="C149" s="82" t="s">
        <v>145</v>
      </c>
      <c r="D149" s="83">
        <v>14431683.58</v>
      </c>
      <c r="E149" s="11">
        <f t="shared" si="24"/>
        <v>6.82864464136321E-3</v>
      </c>
      <c r="F149" s="89">
        <f t="shared" si="25"/>
        <v>12190.167316767083</v>
      </c>
      <c r="G149" s="89">
        <f t="shared" si="18"/>
        <v>1108388.1878661271</v>
      </c>
      <c r="H149" s="89">
        <f t="shared" si="26"/>
        <v>35829.78881982898</v>
      </c>
      <c r="I149" s="89">
        <f t="shared" si="19"/>
        <v>1540667.4416386613</v>
      </c>
      <c r="J149" s="89">
        <f t="shared" si="20"/>
        <v>268445.63817928493</v>
      </c>
      <c r="K149" s="89">
        <f t="shared" si="21"/>
        <v>428038.33340603602</v>
      </c>
      <c r="L149" s="89">
        <f t="shared" si="22"/>
        <v>7192.3125792583633</v>
      </c>
      <c r="M149" s="89">
        <f t="shared" si="23"/>
        <v>4774.8427685404931</v>
      </c>
    </row>
    <row r="150" spans="1:13" x14ac:dyDescent="0.25">
      <c r="A150" s="82">
        <v>61626</v>
      </c>
      <c r="B150" s="82" t="s">
        <v>151</v>
      </c>
      <c r="C150" s="82" t="s">
        <v>145</v>
      </c>
      <c r="D150" s="83">
        <v>7456498.0599999996</v>
      </c>
      <c r="E150" s="11">
        <f t="shared" si="24"/>
        <v>3.5281937300314734E-3</v>
      </c>
      <c r="F150" s="89">
        <f t="shared" si="25"/>
        <v>6298.3614104813378</v>
      </c>
      <c r="G150" s="89">
        <f t="shared" si="18"/>
        <v>572677.07726105046</v>
      </c>
      <c r="H150" s="89">
        <f t="shared" si="26"/>
        <v>18512.375866909388</v>
      </c>
      <c r="I150" s="89">
        <f t="shared" si="19"/>
        <v>796025.19872347696</v>
      </c>
      <c r="J150" s="89">
        <f t="shared" si="20"/>
        <v>138699.29791651515</v>
      </c>
      <c r="K150" s="89">
        <f t="shared" si="21"/>
        <v>221156.94159695128</v>
      </c>
      <c r="L150" s="89">
        <f t="shared" si="22"/>
        <v>3716.092062084525</v>
      </c>
      <c r="M150" s="89">
        <f t="shared" si="23"/>
        <v>2467.0445165363867</v>
      </c>
    </row>
    <row r="151" spans="1:13" x14ac:dyDescent="0.25">
      <c r="A151" s="82">
        <v>61627</v>
      </c>
      <c r="B151" s="82" t="s">
        <v>152</v>
      </c>
      <c r="C151" s="82" t="s">
        <v>145</v>
      </c>
      <c r="D151" s="83">
        <v>2080602.81</v>
      </c>
      <c r="E151" s="11">
        <f t="shared" si="24"/>
        <v>9.8447954118127483E-4</v>
      </c>
      <c r="F151" s="89">
        <f t="shared" si="25"/>
        <v>1757.4454312998287</v>
      </c>
      <c r="G151" s="89">
        <f t="shared" si="18"/>
        <v>159795.32571244694</v>
      </c>
      <c r="H151" s="89">
        <f t="shared" si="26"/>
        <v>5165.5483497125542</v>
      </c>
      <c r="I151" s="89">
        <f t="shared" si="19"/>
        <v>222116.63598218316</v>
      </c>
      <c r="J151" s="89">
        <f t="shared" si="20"/>
        <v>38701.565623438059</v>
      </c>
      <c r="K151" s="89">
        <f t="shared" si="21"/>
        <v>61709.900604148046</v>
      </c>
      <c r="L151" s="89">
        <f t="shared" si="22"/>
        <v>1036.9092199015147</v>
      </c>
      <c r="M151" s="89">
        <f t="shared" si="23"/>
        <v>688.38477690165166</v>
      </c>
    </row>
    <row r="152" spans="1:13" x14ac:dyDescent="0.25">
      <c r="A152" s="82">
        <v>61628</v>
      </c>
      <c r="B152" s="82" t="s">
        <v>153</v>
      </c>
      <c r="C152" s="82" t="s">
        <v>145</v>
      </c>
      <c r="D152" s="83">
        <v>1746993.09</v>
      </c>
      <c r="E152" s="11">
        <f t="shared" si="24"/>
        <v>8.2662531619384747E-4</v>
      </c>
      <c r="F152" s="89">
        <f t="shared" si="25"/>
        <v>1475.6516764162548</v>
      </c>
      <c r="G152" s="89">
        <f t="shared" si="18"/>
        <v>134173.29270738809</v>
      </c>
      <c r="H152" s="89">
        <f t="shared" si="26"/>
        <v>4337.2897650795421</v>
      </c>
      <c r="I152" s="89">
        <f t="shared" si="19"/>
        <v>186501.82839795324</v>
      </c>
      <c r="J152" s="89">
        <f t="shared" si="20"/>
        <v>32496.047487472071</v>
      </c>
      <c r="K152" s="89">
        <f t="shared" si="21"/>
        <v>51815.161174387467</v>
      </c>
      <c r="L152" s="89">
        <f t="shared" si="22"/>
        <v>870.64827242314288</v>
      </c>
      <c r="M152" s="89">
        <f t="shared" si="23"/>
        <v>578.00722114201949</v>
      </c>
    </row>
    <row r="153" spans="1:13" x14ac:dyDescent="0.25">
      <c r="A153" s="82">
        <v>61629</v>
      </c>
      <c r="B153" s="82" t="s">
        <v>154</v>
      </c>
      <c r="C153" s="82" t="s">
        <v>145</v>
      </c>
      <c r="D153" s="83">
        <v>1261026.1499999999</v>
      </c>
      <c r="E153" s="11">
        <f t="shared" si="24"/>
        <v>5.966801734587628E-4</v>
      </c>
      <c r="F153" s="89">
        <f t="shared" si="25"/>
        <v>1065.1646894906924</v>
      </c>
      <c r="G153" s="89">
        <f t="shared" si="18"/>
        <v>96849.856879296902</v>
      </c>
      <c r="H153" s="89">
        <f t="shared" si="26"/>
        <v>3130.7712922279838</v>
      </c>
      <c r="I153" s="89">
        <f t="shared" si="19"/>
        <v>134621.98790530511</v>
      </c>
      <c r="J153" s="89">
        <f t="shared" si="20"/>
        <v>23456.512729162583</v>
      </c>
      <c r="K153" s="89">
        <f t="shared" si="21"/>
        <v>37401.563624597562</v>
      </c>
      <c r="L153" s="89">
        <f t="shared" si="22"/>
        <v>628.45711597972434</v>
      </c>
      <c r="M153" s="89">
        <f t="shared" si="23"/>
        <v>417.22100958562999</v>
      </c>
    </row>
    <row r="154" spans="1:13" x14ac:dyDescent="0.25">
      <c r="A154" s="82">
        <v>61630</v>
      </c>
      <c r="B154" s="82" t="s">
        <v>155</v>
      </c>
      <c r="C154" s="82" t="s">
        <v>145</v>
      </c>
      <c r="D154" s="83">
        <v>1903016.5</v>
      </c>
      <c r="E154" s="11">
        <f t="shared" si="24"/>
        <v>9.0045096631413061E-4</v>
      </c>
      <c r="F154" s="89">
        <f t="shared" si="25"/>
        <v>1607.44166908685</v>
      </c>
      <c r="G154" s="89">
        <f t="shared" si="18"/>
        <v>146156.26778551779</v>
      </c>
      <c r="H154" s="89">
        <f t="shared" si="26"/>
        <v>4724.651766211332</v>
      </c>
      <c r="I154" s="89">
        <f t="shared" si="19"/>
        <v>203158.24873782048</v>
      </c>
      <c r="J154" s="89">
        <f t="shared" si="20"/>
        <v>35398.259390621228</v>
      </c>
      <c r="K154" s="89">
        <f t="shared" si="21"/>
        <v>56442.757117613284</v>
      </c>
      <c r="L154" s="89">
        <f t="shared" si="22"/>
        <v>948.40559908438786</v>
      </c>
      <c r="M154" s="89">
        <f t="shared" si="23"/>
        <v>629.62886644984485</v>
      </c>
    </row>
    <row r="155" spans="1:13" x14ac:dyDescent="0.25">
      <c r="A155" s="82">
        <v>61631</v>
      </c>
      <c r="B155" s="82" t="s">
        <v>156</v>
      </c>
      <c r="C155" s="82" t="s">
        <v>145</v>
      </c>
      <c r="D155" s="83">
        <v>15495679.9</v>
      </c>
      <c r="E155" s="11">
        <f t="shared" si="24"/>
        <v>7.3320961429653659E-3</v>
      </c>
      <c r="F155" s="89">
        <f t="shared" si="25"/>
        <v>13088.904674285039</v>
      </c>
      <c r="G155" s="89">
        <f t="shared" si="18"/>
        <v>1190105.6774773446</v>
      </c>
      <c r="H155" s="89">
        <f t="shared" si="26"/>
        <v>38471.390767331985</v>
      </c>
      <c r="I155" s="89">
        <f t="shared" si="19"/>
        <v>1654255.3317251033</v>
      </c>
      <c r="J155" s="89">
        <f t="shared" si="20"/>
        <v>288237.17321118107</v>
      </c>
      <c r="K155" s="89">
        <f t="shared" si="21"/>
        <v>459596.0660183357</v>
      </c>
      <c r="L155" s="89">
        <f t="shared" si="22"/>
        <v>7722.576014858204</v>
      </c>
      <c r="M155" s="89">
        <f t="shared" si="23"/>
        <v>5126.87481706367</v>
      </c>
    </row>
    <row r="156" spans="1:13" x14ac:dyDescent="0.25">
      <c r="A156" s="82">
        <v>61632</v>
      </c>
      <c r="B156" s="82" t="s">
        <v>157</v>
      </c>
      <c r="C156" s="82" t="s">
        <v>145</v>
      </c>
      <c r="D156" s="83">
        <v>3395298.16</v>
      </c>
      <c r="E156" s="11">
        <f t="shared" si="24"/>
        <v>1.6065543883075053E-3</v>
      </c>
      <c r="F156" s="89">
        <f t="shared" si="25"/>
        <v>2867.9434683608424</v>
      </c>
      <c r="G156" s="89">
        <f t="shared" si="18"/>
        <v>260767.10689825119</v>
      </c>
      <c r="H156" s="89">
        <f t="shared" si="26"/>
        <v>8429.5650870384397</v>
      </c>
      <c r="I156" s="89">
        <f t="shared" si="19"/>
        <v>362468.12790553534</v>
      </c>
      <c r="J156" s="89">
        <f t="shared" si="20"/>
        <v>63156.386177512904</v>
      </c>
      <c r="K156" s="89">
        <f t="shared" si="21"/>
        <v>100703.27261311676</v>
      </c>
      <c r="L156" s="89">
        <f t="shared" si="22"/>
        <v>1692.113434384263</v>
      </c>
      <c r="M156" s="89">
        <f t="shared" si="23"/>
        <v>1123.3626885211158</v>
      </c>
    </row>
    <row r="157" spans="1:13" x14ac:dyDescent="0.25">
      <c r="A157" s="82">
        <v>61633</v>
      </c>
      <c r="B157" s="82" t="s">
        <v>158</v>
      </c>
      <c r="C157" s="82" t="s">
        <v>145</v>
      </c>
      <c r="D157" s="83">
        <v>5580795.2000000002</v>
      </c>
      <c r="E157" s="11">
        <f t="shared" si="24"/>
        <v>2.6406667680712501E-3</v>
      </c>
      <c r="F157" s="89">
        <f t="shared" si="25"/>
        <v>4713.9910511127373</v>
      </c>
      <c r="G157" s="89">
        <f t="shared" si="18"/>
        <v>428618.56305887643</v>
      </c>
      <c r="H157" s="89">
        <f t="shared" si="26"/>
        <v>13855.536144086887</v>
      </c>
      <c r="I157" s="89">
        <f t="shared" si="19"/>
        <v>595782.8423434241</v>
      </c>
      <c r="J157" s="89">
        <f t="shared" si="20"/>
        <v>103809.10312418935</v>
      </c>
      <c r="K157" s="89">
        <f t="shared" si="21"/>
        <v>165524.29681862562</v>
      </c>
      <c r="L157" s="89">
        <f t="shared" si="22"/>
        <v>2781.2987512316768</v>
      </c>
      <c r="M157" s="89">
        <f t="shared" si="23"/>
        <v>1846.4525954791961</v>
      </c>
    </row>
    <row r="158" spans="1:13" x14ac:dyDescent="0.25">
      <c r="A158" s="82">
        <v>61701</v>
      </c>
      <c r="B158" s="82" t="s">
        <v>159</v>
      </c>
      <c r="C158" s="82" t="s">
        <v>160</v>
      </c>
      <c r="D158" s="83">
        <v>4886354.5999999996</v>
      </c>
      <c r="E158" s="11">
        <f t="shared" si="24"/>
        <v>2.3120780725356276E-3</v>
      </c>
      <c r="F158" s="89">
        <f t="shared" si="25"/>
        <v>4127.4103477159579</v>
      </c>
      <c r="G158" s="89">
        <f t="shared" si="18"/>
        <v>375283.84615298739</v>
      </c>
      <c r="H158" s="89">
        <f t="shared" si="26"/>
        <v>12131.436533117218</v>
      </c>
      <c r="I158" s="89">
        <f t="shared" si="19"/>
        <v>521647.20760329353</v>
      </c>
      <c r="J158" s="89">
        <f t="shared" si="20"/>
        <v>90891.722486565515</v>
      </c>
      <c r="K158" s="89">
        <f t="shared" si="21"/>
        <v>144927.44854200285</v>
      </c>
      <c r="L158" s="89">
        <f t="shared" si="22"/>
        <v>2435.2106572653224</v>
      </c>
      <c r="M158" s="89">
        <f t="shared" si="23"/>
        <v>1616.6911363458933</v>
      </c>
    </row>
    <row r="159" spans="1:13" x14ac:dyDescent="0.25">
      <c r="A159" s="82">
        <v>61708</v>
      </c>
      <c r="B159" s="82" t="s">
        <v>161</v>
      </c>
      <c r="C159" s="82" t="s">
        <v>160</v>
      </c>
      <c r="D159" s="83">
        <v>1904637.52</v>
      </c>
      <c r="E159" s="11">
        <f t="shared" si="24"/>
        <v>9.0121798490036694E-4</v>
      </c>
      <c r="F159" s="89">
        <f t="shared" si="25"/>
        <v>1608.8109137016093</v>
      </c>
      <c r="G159" s="89">
        <f t="shared" si="18"/>
        <v>146280.76604037036</v>
      </c>
      <c r="H159" s="89">
        <f t="shared" si="26"/>
        <v>4728.6763004211316</v>
      </c>
      <c r="I159" s="89">
        <f t="shared" si="19"/>
        <v>203331.30219498649</v>
      </c>
      <c r="J159" s="89">
        <f t="shared" si="20"/>
        <v>35428.412196147285</v>
      </c>
      <c r="K159" s="89">
        <f t="shared" si="21"/>
        <v>56490.835964088226</v>
      </c>
      <c r="L159" s="89">
        <f t="shared" si="22"/>
        <v>949.2134661965373</v>
      </c>
      <c r="M159" s="89">
        <f t="shared" si="23"/>
        <v>630.16519442445383</v>
      </c>
    </row>
    <row r="160" spans="1:13" x14ac:dyDescent="0.25">
      <c r="A160" s="82">
        <v>61710</v>
      </c>
      <c r="B160" s="82" t="s">
        <v>162</v>
      </c>
      <c r="C160" s="82" t="s">
        <v>160</v>
      </c>
      <c r="D160" s="83">
        <v>1461580.95</v>
      </c>
      <c r="E160" s="11">
        <f t="shared" si="24"/>
        <v>6.9157675657243378E-4</v>
      </c>
      <c r="F160" s="89">
        <f t="shared" si="25"/>
        <v>1234.5694962568869</v>
      </c>
      <c r="G160" s="89">
        <f t="shared" si="18"/>
        <v>112252.95036507117</v>
      </c>
      <c r="H160" s="89">
        <f t="shared" si="26"/>
        <v>3628.6921405454636</v>
      </c>
      <c r="I160" s="89">
        <f t="shared" si="19"/>
        <v>156032.39708670942</v>
      </c>
      <c r="J160" s="89">
        <f t="shared" si="20"/>
        <v>27187.058855501564</v>
      </c>
      <c r="K160" s="89">
        <f t="shared" si="21"/>
        <v>43349.943927748645</v>
      </c>
      <c r="L160" s="89">
        <f t="shared" si="22"/>
        <v>728.40753429887684</v>
      </c>
      <c r="M160" s="89">
        <f t="shared" si="23"/>
        <v>483.5762363453955</v>
      </c>
    </row>
    <row r="161" spans="1:13" x14ac:dyDescent="0.25">
      <c r="A161" s="82">
        <v>61711</v>
      </c>
      <c r="B161" s="82" t="s">
        <v>163</v>
      </c>
      <c r="C161" s="82" t="s">
        <v>160</v>
      </c>
      <c r="D161" s="83">
        <v>1165045.22</v>
      </c>
      <c r="E161" s="11">
        <f t="shared" si="24"/>
        <v>5.512648440771054E-4</v>
      </c>
      <c r="F161" s="89">
        <f t="shared" si="25"/>
        <v>984.09143220694955</v>
      </c>
      <c r="G161" s="89">
        <f t="shared" si="18"/>
        <v>89478.289419223365</v>
      </c>
      <c r="H161" s="89">
        <f t="shared" si="26"/>
        <v>2892.4777879692947</v>
      </c>
      <c r="I161" s="89">
        <f t="shared" si="19"/>
        <v>124375.45685787211</v>
      </c>
      <c r="J161" s="89">
        <f t="shared" si="20"/>
        <v>21671.158867704708</v>
      </c>
      <c r="K161" s="89">
        <f t="shared" si="21"/>
        <v>34554.805165113561</v>
      </c>
      <c r="L161" s="89">
        <f t="shared" si="22"/>
        <v>580.62313691683835</v>
      </c>
      <c r="M161" s="89">
        <f t="shared" si="23"/>
        <v>385.46491910680237</v>
      </c>
    </row>
    <row r="162" spans="1:13" x14ac:dyDescent="0.25">
      <c r="A162" s="82">
        <v>61716</v>
      </c>
      <c r="B162" s="82" t="s">
        <v>164</v>
      </c>
      <c r="C162" s="82" t="s">
        <v>160</v>
      </c>
      <c r="D162" s="83">
        <v>3686515.64</v>
      </c>
      <c r="E162" s="11">
        <f t="shared" si="24"/>
        <v>1.7443498626365855E-3</v>
      </c>
      <c r="F162" s="89">
        <f t="shared" si="25"/>
        <v>3113.9293082726176</v>
      </c>
      <c r="G162" s="89">
        <f t="shared" si="18"/>
        <v>283133.31338710908</v>
      </c>
      <c r="H162" s="89">
        <f t="shared" si="26"/>
        <v>9152.5757289501689</v>
      </c>
      <c r="I162" s="89">
        <f t="shared" si="19"/>
        <v>393557.31354246556</v>
      </c>
      <c r="J162" s="89">
        <f t="shared" si="20"/>
        <v>68573.360699868877</v>
      </c>
      <c r="K162" s="89">
        <f t="shared" si="21"/>
        <v>109340.67407129823</v>
      </c>
      <c r="L162" s="89">
        <f t="shared" si="22"/>
        <v>1837.2473775651265</v>
      </c>
      <c r="M162" s="89">
        <f t="shared" si="23"/>
        <v>1219.7144184313822</v>
      </c>
    </row>
    <row r="163" spans="1:13" x14ac:dyDescent="0.25">
      <c r="A163" s="82">
        <v>61719</v>
      </c>
      <c r="B163" s="82" t="s">
        <v>165</v>
      </c>
      <c r="C163" s="82" t="s">
        <v>160</v>
      </c>
      <c r="D163" s="83">
        <v>3701741.1</v>
      </c>
      <c r="E163" s="11">
        <f t="shared" si="24"/>
        <v>1.7515540987373113E-3</v>
      </c>
      <c r="F163" s="89">
        <f t="shared" si="25"/>
        <v>3126.7899633615325</v>
      </c>
      <c r="G163" s="89">
        <f t="shared" si="18"/>
        <v>284302.66552300367</v>
      </c>
      <c r="H163" s="89">
        <f t="shared" si="26"/>
        <v>9190.3762401282784</v>
      </c>
      <c r="I163" s="89">
        <f t="shared" si="19"/>
        <v>395182.72130421002</v>
      </c>
      <c r="J163" s="89">
        <f t="shared" si="20"/>
        <v>68856.571477295933</v>
      </c>
      <c r="K163" s="89">
        <f t="shared" si="21"/>
        <v>109792.25551622207</v>
      </c>
      <c r="L163" s="89">
        <f t="shared" si="22"/>
        <v>1844.8352841926492</v>
      </c>
      <c r="M163" s="89">
        <f t="shared" si="23"/>
        <v>1224.7518887428469</v>
      </c>
    </row>
    <row r="164" spans="1:13" x14ac:dyDescent="0.25">
      <c r="A164" s="82">
        <v>61727</v>
      </c>
      <c r="B164" s="82" t="s">
        <v>166</v>
      </c>
      <c r="C164" s="82" t="s">
        <v>160</v>
      </c>
      <c r="D164" s="83">
        <v>3638990.45</v>
      </c>
      <c r="E164" s="11">
        <f t="shared" si="24"/>
        <v>1.7218623522761852E-3</v>
      </c>
      <c r="F164" s="89">
        <f t="shared" si="25"/>
        <v>3073.7856885313963</v>
      </c>
      <c r="G164" s="89">
        <f t="shared" si="18"/>
        <v>279483.26390188519</v>
      </c>
      <c r="H164" s="89">
        <f t="shared" si="26"/>
        <v>9034.5841230586648</v>
      </c>
      <c r="I164" s="89">
        <f t="shared" si="19"/>
        <v>388483.71887246025</v>
      </c>
      <c r="J164" s="89">
        <f t="shared" si="20"/>
        <v>67689.33841040972</v>
      </c>
      <c r="K164" s="89">
        <f t="shared" si="21"/>
        <v>107931.09472391031</v>
      </c>
      <c r="L164" s="89">
        <f t="shared" si="22"/>
        <v>1813.5622669559702</v>
      </c>
      <c r="M164" s="89">
        <f t="shared" si="23"/>
        <v>1203.9903133027544</v>
      </c>
    </row>
    <row r="165" spans="1:13" x14ac:dyDescent="0.25">
      <c r="A165" s="82">
        <v>61728</v>
      </c>
      <c r="B165" s="82" t="s">
        <v>167</v>
      </c>
      <c r="C165" s="82" t="s">
        <v>160</v>
      </c>
      <c r="D165" s="83">
        <v>824938.22</v>
      </c>
      <c r="E165" s="11">
        <f t="shared" si="24"/>
        <v>3.9033629889623071E-4</v>
      </c>
      <c r="F165" s="89">
        <f t="shared" si="25"/>
        <v>696.80954907660293</v>
      </c>
      <c r="G165" s="89">
        <f t="shared" si="18"/>
        <v>63357.249602842843</v>
      </c>
      <c r="H165" s="89">
        <f t="shared" si="26"/>
        <v>2048.0882946302527</v>
      </c>
      <c r="I165" s="89">
        <f t="shared" si="19"/>
        <v>88067.026267031775</v>
      </c>
      <c r="J165" s="89">
        <f t="shared" si="20"/>
        <v>15344.783974704034</v>
      </c>
      <c r="K165" s="89">
        <f t="shared" si="21"/>
        <v>24467.358842393765</v>
      </c>
      <c r="L165" s="89">
        <f t="shared" si="22"/>
        <v>411.1241425109601</v>
      </c>
      <c r="M165" s="89">
        <f t="shared" si="23"/>
        <v>272.93768411874134</v>
      </c>
    </row>
    <row r="166" spans="1:13" x14ac:dyDescent="0.25">
      <c r="A166" s="82">
        <v>61729</v>
      </c>
      <c r="B166" s="82" t="s">
        <v>168</v>
      </c>
      <c r="C166" s="82" t="s">
        <v>160</v>
      </c>
      <c r="D166" s="83">
        <v>2394246.5099999998</v>
      </c>
      <c r="E166" s="11">
        <f t="shared" si="24"/>
        <v>1.1328864376760445E-3</v>
      </c>
      <c r="F166" s="89">
        <f t="shared" si="25"/>
        <v>2022.3742706591167</v>
      </c>
      <c r="G166" s="89">
        <f t="shared" si="18"/>
        <v>183883.92011319994</v>
      </c>
      <c r="H166" s="89">
        <f t="shared" si="26"/>
        <v>5944.2369533931078</v>
      </c>
      <c r="I166" s="89">
        <f t="shared" si="19"/>
        <v>255599.95303153625</v>
      </c>
      <c r="J166" s="89">
        <f t="shared" si="20"/>
        <v>44535.693203957817</v>
      </c>
      <c r="K166" s="89">
        <f t="shared" si="21"/>
        <v>71012.455353709884</v>
      </c>
      <c r="L166" s="89">
        <f t="shared" si="22"/>
        <v>1193.219709693665</v>
      </c>
      <c r="M166" s="89">
        <f t="shared" si="23"/>
        <v>792.15640857175799</v>
      </c>
    </row>
    <row r="167" spans="1:13" x14ac:dyDescent="0.25">
      <c r="A167" s="82">
        <v>61730</v>
      </c>
      <c r="B167" s="82" t="s">
        <v>169</v>
      </c>
      <c r="C167" s="82" t="s">
        <v>160</v>
      </c>
      <c r="D167" s="83">
        <v>2472208.4</v>
      </c>
      <c r="E167" s="11">
        <f t="shared" si="24"/>
        <v>1.1697756917556472E-3</v>
      </c>
      <c r="F167" s="89">
        <f t="shared" si="25"/>
        <v>2088.227189215927</v>
      </c>
      <c r="G167" s="89">
        <f t="shared" si="18"/>
        <v>189871.58173983591</v>
      </c>
      <c r="H167" s="89">
        <f t="shared" si="26"/>
        <v>6137.7942774024768</v>
      </c>
      <c r="I167" s="89">
        <f t="shared" si="19"/>
        <v>263922.845156061</v>
      </c>
      <c r="J167" s="89">
        <f t="shared" si="20"/>
        <v>45985.872540186945</v>
      </c>
      <c r="K167" s="89">
        <f t="shared" si="21"/>
        <v>73324.775831067862</v>
      </c>
      <c r="L167" s="89">
        <f t="shared" si="22"/>
        <v>1232.073546741952</v>
      </c>
      <c r="M167" s="89">
        <f t="shared" si="23"/>
        <v>817.95074951782317</v>
      </c>
    </row>
    <row r="168" spans="1:13" x14ac:dyDescent="0.25">
      <c r="A168" s="82">
        <v>61731</v>
      </c>
      <c r="B168" s="82" t="s">
        <v>170</v>
      </c>
      <c r="C168" s="82" t="s">
        <v>160</v>
      </c>
      <c r="D168" s="83">
        <v>1956314.31</v>
      </c>
      <c r="E168" s="11">
        <f t="shared" si="24"/>
        <v>9.2566990924863846E-4</v>
      </c>
      <c r="F168" s="89">
        <f t="shared" si="25"/>
        <v>1652.4613106217887</v>
      </c>
      <c r="G168" s="89">
        <f t="shared" si="18"/>
        <v>150249.66844218137</v>
      </c>
      <c r="H168" s="89">
        <f t="shared" si="26"/>
        <v>4856.9751549742223</v>
      </c>
      <c r="I168" s="89">
        <f t="shared" si="19"/>
        <v>208848.10468029973</v>
      </c>
      <c r="J168" s="89">
        <f t="shared" si="20"/>
        <v>36389.658941456466</v>
      </c>
      <c r="K168" s="89">
        <f t="shared" si="21"/>
        <v>58023.550213590483</v>
      </c>
      <c r="L168" s="89">
        <f t="shared" si="22"/>
        <v>974.96760809636214</v>
      </c>
      <c r="M168" s="89">
        <f t="shared" si="23"/>
        <v>647.26289100746646</v>
      </c>
    </row>
    <row r="169" spans="1:13" x14ac:dyDescent="0.25">
      <c r="A169" s="82">
        <v>61740</v>
      </c>
      <c r="B169" s="82" t="s">
        <v>171</v>
      </c>
      <c r="C169" s="82" t="s">
        <v>160</v>
      </c>
      <c r="D169" s="83">
        <v>2487529.06</v>
      </c>
      <c r="E169" s="11">
        <f t="shared" si="24"/>
        <v>1.1770249736728405E-3</v>
      </c>
      <c r="F169" s="89">
        <f t="shared" si="25"/>
        <v>2101.1682579254798</v>
      </c>
      <c r="G169" s="89">
        <f t="shared" si="18"/>
        <v>191048.24546587872</v>
      </c>
      <c r="H169" s="89">
        <f t="shared" si="26"/>
        <v>6175.831143256517</v>
      </c>
      <c r="I169" s="89">
        <f t="shared" si="19"/>
        <v>265558.41607996396</v>
      </c>
      <c r="J169" s="89">
        <f t="shared" si="20"/>
        <v>46270.854145294172</v>
      </c>
      <c r="K169" s="89">
        <f t="shared" si="21"/>
        <v>73779.180872359691</v>
      </c>
      <c r="L169" s="89">
        <f t="shared" si="22"/>
        <v>1239.7088981567549</v>
      </c>
      <c r="M169" s="89">
        <f t="shared" si="23"/>
        <v>823.01971754256897</v>
      </c>
    </row>
    <row r="170" spans="1:13" x14ac:dyDescent="0.25">
      <c r="A170" s="82">
        <v>61741</v>
      </c>
      <c r="B170" s="82" t="s">
        <v>172</v>
      </c>
      <c r="C170" s="82" t="s">
        <v>160</v>
      </c>
      <c r="D170" s="83">
        <v>1597424.42</v>
      </c>
      <c r="E170" s="11">
        <f t="shared" si="24"/>
        <v>7.5585385760070368E-4</v>
      </c>
      <c r="F170" s="89">
        <f t="shared" si="25"/>
        <v>1349.3138792674122</v>
      </c>
      <c r="G170" s="89">
        <f t="shared" si="18"/>
        <v>122686.05726573859</v>
      </c>
      <c r="H170" s="89">
        <f t="shared" si="26"/>
        <v>3965.95305786477</v>
      </c>
      <c r="I170" s="89">
        <f t="shared" si="19"/>
        <v>170534.48966849662</v>
      </c>
      <c r="J170" s="89">
        <f t="shared" si="20"/>
        <v>29713.90104924086</v>
      </c>
      <c r="K170" s="89">
        <f t="shared" si="21"/>
        <v>47379.010403642991</v>
      </c>
      <c r="L170" s="89">
        <f t="shared" si="22"/>
        <v>796.10779204601261</v>
      </c>
      <c r="M170" s="89">
        <f t="shared" si="23"/>
        <v>528.52118034914611</v>
      </c>
    </row>
    <row r="171" spans="1:13" x14ac:dyDescent="0.25">
      <c r="A171" s="82">
        <v>61743</v>
      </c>
      <c r="B171" s="82" t="s">
        <v>173</v>
      </c>
      <c r="C171" s="82" t="s">
        <v>160</v>
      </c>
      <c r="D171" s="83">
        <v>911024.99</v>
      </c>
      <c r="E171" s="11">
        <f t="shared" si="24"/>
        <v>4.3107000521636107E-4</v>
      </c>
      <c r="F171" s="89">
        <f t="shared" si="25"/>
        <v>769.52539849519485</v>
      </c>
      <c r="G171" s="89">
        <f t="shared" si="18"/>
        <v>69968.921655560349</v>
      </c>
      <c r="H171" s="89">
        <f t="shared" si="26"/>
        <v>2261.8173978345226</v>
      </c>
      <c r="I171" s="89">
        <f t="shared" si="19"/>
        <v>97257.297309188027</v>
      </c>
      <c r="J171" s="89">
        <f t="shared" si="20"/>
        <v>16946.095268936508</v>
      </c>
      <c r="K171" s="89">
        <f t="shared" si="21"/>
        <v>27020.660219523095</v>
      </c>
      <c r="L171" s="89">
        <f t="shared" si="22"/>
        <v>454.02717287096482</v>
      </c>
      <c r="M171" s="89">
        <f t="shared" si="23"/>
        <v>301.42020931567396</v>
      </c>
    </row>
    <row r="172" spans="1:13" x14ac:dyDescent="0.25">
      <c r="A172" s="82">
        <v>61744</v>
      </c>
      <c r="B172" s="82" t="s">
        <v>174</v>
      </c>
      <c r="C172" s="82" t="s">
        <v>160</v>
      </c>
      <c r="D172" s="83">
        <v>764265.9</v>
      </c>
      <c r="E172" s="11">
        <f t="shared" si="24"/>
        <v>3.6162795655000294E-4</v>
      </c>
      <c r="F172" s="89">
        <f t="shared" si="25"/>
        <v>645.56079987859459</v>
      </c>
      <c r="G172" s="89">
        <f t="shared" si="18"/>
        <v>58697.468750134198</v>
      </c>
      <c r="H172" s="89">
        <f t="shared" si="26"/>
        <v>1897.4560831659069</v>
      </c>
      <c r="I172" s="89">
        <f t="shared" si="19"/>
        <v>81589.897835375697</v>
      </c>
      <c r="J172" s="89">
        <f t="shared" si="20"/>
        <v>14216.210196604487</v>
      </c>
      <c r="K172" s="89">
        <f t="shared" si="21"/>
        <v>22667.84053999223</v>
      </c>
      <c r="L172" s="89">
        <f t="shared" si="22"/>
        <v>380.88690179473946</v>
      </c>
      <c r="M172" s="89">
        <f t="shared" si="23"/>
        <v>252.86374147742308</v>
      </c>
    </row>
    <row r="173" spans="1:13" x14ac:dyDescent="0.25">
      <c r="A173" s="82">
        <v>61745</v>
      </c>
      <c r="B173" s="82" t="s">
        <v>175</v>
      </c>
      <c r="C173" s="82" t="s">
        <v>160</v>
      </c>
      <c r="D173" s="83">
        <v>1328807.93</v>
      </c>
      <c r="E173" s="11">
        <f t="shared" si="24"/>
        <v>6.2875250141781721E-4</v>
      </c>
      <c r="F173" s="89">
        <f t="shared" si="25"/>
        <v>1122.4186636821289</v>
      </c>
      <c r="G173" s="89">
        <f t="shared" si="18"/>
        <v>102055.66144728623</v>
      </c>
      <c r="H173" s="89">
        <f t="shared" si="26"/>
        <v>3299.0542822041339</v>
      </c>
      <c r="I173" s="89">
        <f t="shared" si="19"/>
        <v>141858.09317351074</v>
      </c>
      <c r="J173" s="89">
        <f t="shared" si="20"/>
        <v>24717.330504729965</v>
      </c>
      <c r="K173" s="89">
        <f t="shared" si="21"/>
        <v>39411.945849627933</v>
      </c>
      <c r="L173" s="89">
        <f t="shared" si="22"/>
        <v>662.23749553392486</v>
      </c>
      <c r="M173" s="89">
        <f t="shared" si="23"/>
        <v>439.64717630954055</v>
      </c>
    </row>
    <row r="174" spans="1:13" x14ac:dyDescent="0.25">
      <c r="A174" s="82">
        <v>61746</v>
      </c>
      <c r="B174" s="82" t="s">
        <v>176</v>
      </c>
      <c r="C174" s="82" t="s">
        <v>160</v>
      </c>
      <c r="D174" s="83">
        <v>5542405.8700000001</v>
      </c>
      <c r="E174" s="11">
        <f t="shared" si="24"/>
        <v>2.6225020757027644E-3</v>
      </c>
      <c r="F174" s="89">
        <f t="shared" si="25"/>
        <v>4681.5643177185038</v>
      </c>
      <c r="G174" s="89">
        <f t="shared" si="18"/>
        <v>425670.16970780113</v>
      </c>
      <c r="H174" s="89">
        <f t="shared" si="26"/>
        <v>13760.226294809085</v>
      </c>
      <c r="I174" s="89">
        <f t="shared" si="19"/>
        <v>591684.55467591388</v>
      </c>
      <c r="J174" s="89">
        <f t="shared" si="20"/>
        <v>103095.01816424698</v>
      </c>
      <c r="K174" s="89">
        <f t="shared" si="21"/>
        <v>164385.68365941345</v>
      </c>
      <c r="L174" s="89">
        <f t="shared" si="22"/>
        <v>2762.166675646889</v>
      </c>
      <c r="M174" s="89">
        <f t="shared" si="23"/>
        <v>1833.7511657587133</v>
      </c>
    </row>
    <row r="175" spans="1:13" x14ac:dyDescent="0.25">
      <c r="A175" s="82">
        <v>61748</v>
      </c>
      <c r="B175" s="82" t="s">
        <v>177</v>
      </c>
      <c r="C175" s="82" t="s">
        <v>160</v>
      </c>
      <c r="D175" s="83">
        <v>6617162.71</v>
      </c>
      <c r="E175" s="11">
        <f t="shared" si="24"/>
        <v>3.1310451362231125E-3</v>
      </c>
      <c r="F175" s="89">
        <f t="shared" si="25"/>
        <v>5589.3908808366414</v>
      </c>
      <c r="G175" s="89">
        <f t="shared" si="18"/>
        <v>508214.09326881956</v>
      </c>
      <c r="H175" s="89">
        <f t="shared" si="26"/>
        <v>16428.543570226146</v>
      </c>
      <c r="I175" s="89">
        <f t="shared" si="19"/>
        <v>706421.1938135114</v>
      </c>
      <c r="J175" s="89">
        <f t="shared" si="20"/>
        <v>123086.71103930318</v>
      </c>
      <c r="K175" s="89">
        <f t="shared" si="21"/>
        <v>196262.56926740136</v>
      </c>
      <c r="L175" s="89">
        <f t="shared" si="22"/>
        <v>3297.792827448643</v>
      </c>
      <c r="M175" s="89">
        <f t="shared" si="23"/>
        <v>2189.3434219889755</v>
      </c>
    </row>
    <row r="176" spans="1:13" x14ac:dyDescent="0.25">
      <c r="A176" s="82">
        <v>61750</v>
      </c>
      <c r="B176" s="82" t="s">
        <v>178</v>
      </c>
      <c r="C176" s="82" t="s">
        <v>160</v>
      </c>
      <c r="D176" s="83">
        <v>2251736.44</v>
      </c>
      <c r="E176" s="11">
        <f t="shared" si="24"/>
        <v>1.0654548992521822E-3</v>
      </c>
      <c r="F176" s="89">
        <f t="shared" si="25"/>
        <v>1901.9987380336859</v>
      </c>
      <c r="G176" s="89">
        <f t="shared" si="18"/>
        <v>172938.80221587597</v>
      </c>
      <c r="H176" s="89">
        <f t="shared" si="26"/>
        <v>5590.4247536941575</v>
      </c>
      <c r="I176" s="89">
        <f t="shared" si="19"/>
        <v>240386.16153329957</v>
      </c>
      <c r="J176" s="89">
        <f t="shared" si="20"/>
        <v>41884.844709667006</v>
      </c>
      <c r="K176" s="89">
        <f t="shared" si="21"/>
        <v>66785.660017030445</v>
      </c>
      <c r="L176" s="89">
        <f t="shared" si="22"/>
        <v>1122.1970210759323</v>
      </c>
      <c r="M176" s="89">
        <f t="shared" si="23"/>
        <v>745.0057644066718</v>
      </c>
    </row>
    <row r="177" spans="1:13" x14ac:dyDescent="0.25">
      <c r="A177" s="82">
        <v>61751</v>
      </c>
      <c r="B177" s="82" t="s">
        <v>179</v>
      </c>
      <c r="C177" s="82" t="s">
        <v>160</v>
      </c>
      <c r="D177" s="83">
        <v>2936430.09</v>
      </c>
      <c r="E177" s="11">
        <f t="shared" si="24"/>
        <v>1.3894316271321817E-3</v>
      </c>
      <c r="F177" s="89">
        <f t="shared" si="25"/>
        <v>2480.3463790389883</v>
      </c>
      <c r="G177" s="89">
        <f t="shared" si="18"/>
        <v>225524.92979829237</v>
      </c>
      <c r="H177" s="89">
        <f t="shared" si="26"/>
        <v>7290.3254444060785</v>
      </c>
      <c r="I177" s="89">
        <f t="shared" si="19"/>
        <v>313481.25180493208</v>
      </c>
      <c r="J177" s="89">
        <f t="shared" si="20"/>
        <v>54620.921052573758</v>
      </c>
      <c r="K177" s="89">
        <f t="shared" si="21"/>
        <v>87093.417404799868</v>
      </c>
      <c r="L177" s="89">
        <f t="shared" si="22"/>
        <v>1463.4275313303237</v>
      </c>
      <c r="M177" s="89">
        <f t="shared" si="23"/>
        <v>971.54236391324821</v>
      </c>
    </row>
    <row r="178" spans="1:13" x14ac:dyDescent="0.25">
      <c r="A178" s="82">
        <v>61756</v>
      </c>
      <c r="B178" s="82" t="s">
        <v>180</v>
      </c>
      <c r="C178" s="82" t="s">
        <v>160</v>
      </c>
      <c r="D178" s="83">
        <v>5915684.2800000003</v>
      </c>
      <c r="E178" s="11">
        <f t="shared" si="24"/>
        <v>2.7991263482661931E-3</v>
      </c>
      <c r="F178" s="89">
        <f t="shared" si="25"/>
        <v>4996.8654569385189</v>
      </c>
      <c r="G178" s="89">
        <f t="shared" si="18"/>
        <v>454338.85400481708</v>
      </c>
      <c r="H178" s="89">
        <f t="shared" si="26"/>
        <v>14686.971017776572</v>
      </c>
      <c r="I178" s="89">
        <f t="shared" si="19"/>
        <v>631534.22916230862</v>
      </c>
      <c r="J178" s="89">
        <f t="shared" si="20"/>
        <v>110038.41880323181</v>
      </c>
      <c r="K178" s="89">
        <f t="shared" si="21"/>
        <v>175456.98158713969</v>
      </c>
      <c r="L178" s="89">
        <f t="shared" si="22"/>
        <v>2948.1972928597811</v>
      </c>
      <c r="M178" s="89">
        <f t="shared" si="23"/>
        <v>1957.2534381554583</v>
      </c>
    </row>
    <row r="179" spans="1:13" x14ac:dyDescent="0.25">
      <c r="A179" s="82">
        <v>61757</v>
      </c>
      <c r="B179" s="82" t="s">
        <v>181</v>
      </c>
      <c r="C179" s="82" t="s">
        <v>160</v>
      </c>
      <c r="D179" s="83">
        <v>6607450.7800000003</v>
      </c>
      <c r="E179" s="11">
        <f t="shared" si="24"/>
        <v>3.1264497389928338E-3</v>
      </c>
      <c r="F179" s="89">
        <f t="shared" si="25"/>
        <v>5581.1873991699022</v>
      </c>
      <c r="G179" s="89">
        <f t="shared" si="18"/>
        <v>507468.1935660087</v>
      </c>
      <c r="H179" s="89">
        <f t="shared" si="26"/>
        <v>16404.431594724188</v>
      </c>
      <c r="I179" s="89">
        <f t="shared" si="19"/>
        <v>705384.3879368077</v>
      </c>
      <c r="J179" s="89">
        <f t="shared" si="20"/>
        <v>122906.05815619705</v>
      </c>
      <c r="K179" s="89">
        <f t="shared" si="21"/>
        <v>195974.51705864057</v>
      </c>
      <c r="L179" s="89">
        <f t="shared" si="22"/>
        <v>3292.9526966405733</v>
      </c>
      <c r="M179" s="89">
        <f t="shared" si="23"/>
        <v>2186.130149021064</v>
      </c>
    </row>
    <row r="180" spans="1:13" x14ac:dyDescent="0.25">
      <c r="A180" s="82">
        <v>61758</v>
      </c>
      <c r="B180" s="82" t="s">
        <v>182</v>
      </c>
      <c r="C180" s="82" t="s">
        <v>160</v>
      </c>
      <c r="D180" s="83">
        <v>2766864.84</v>
      </c>
      <c r="E180" s="11">
        <f t="shared" si="24"/>
        <v>1.3091983799607581E-3</v>
      </c>
      <c r="F180" s="89">
        <f t="shared" si="25"/>
        <v>2337.117852917891</v>
      </c>
      <c r="G180" s="89">
        <f t="shared" si="18"/>
        <v>212501.90867045755</v>
      </c>
      <c r="H180" s="89">
        <f t="shared" si="26"/>
        <v>6869.3428844017026</v>
      </c>
      <c r="I180" s="89">
        <f t="shared" si="19"/>
        <v>295379.1600801411</v>
      </c>
      <c r="J180" s="89">
        <f t="shared" si="20"/>
        <v>51466.815608330086</v>
      </c>
      <c r="K180" s="89">
        <f t="shared" si="21"/>
        <v>82064.175555694819</v>
      </c>
      <c r="L180" s="89">
        <f t="shared" si="22"/>
        <v>1378.9213630915594</v>
      </c>
      <c r="M180" s="89">
        <f t="shared" si="23"/>
        <v>915.4402880001993</v>
      </c>
    </row>
    <row r="181" spans="1:13" x14ac:dyDescent="0.25">
      <c r="A181" s="82">
        <v>61759</v>
      </c>
      <c r="B181" s="82" t="s">
        <v>183</v>
      </c>
      <c r="C181" s="82" t="s">
        <v>160</v>
      </c>
      <c r="D181" s="83">
        <v>2405813.88</v>
      </c>
      <c r="E181" s="11">
        <f t="shared" si="24"/>
        <v>1.1383597740839072E-3</v>
      </c>
      <c r="F181" s="89">
        <f t="shared" si="25"/>
        <v>2032.1450070346268</v>
      </c>
      <c r="G181" s="89">
        <f t="shared" si="18"/>
        <v>184772.3220935791</v>
      </c>
      <c r="H181" s="89">
        <f t="shared" si="26"/>
        <v>5972.9554616671676</v>
      </c>
      <c r="I181" s="89">
        <f t="shared" si="19"/>
        <v>256834.83808466242</v>
      </c>
      <c r="J181" s="89">
        <f t="shared" si="20"/>
        <v>44750.859369741091</v>
      </c>
      <c r="K181" s="89">
        <f t="shared" si="21"/>
        <v>71355.539218405538</v>
      </c>
      <c r="L181" s="89">
        <f t="shared" si="22"/>
        <v>1198.9845354188656</v>
      </c>
      <c r="M181" s="89">
        <f t="shared" si="23"/>
        <v>795.98356932465015</v>
      </c>
    </row>
    <row r="182" spans="1:13" x14ac:dyDescent="0.25">
      <c r="A182" s="82">
        <v>61760</v>
      </c>
      <c r="B182" s="82" t="s">
        <v>184</v>
      </c>
      <c r="C182" s="82" t="s">
        <v>160</v>
      </c>
      <c r="D182" s="83">
        <v>19580808.100000001</v>
      </c>
      <c r="E182" s="11">
        <f t="shared" si="24"/>
        <v>9.265057646560897E-3</v>
      </c>
      <c r="F182" s="89">
        <f t="shared" si="25"/>
        <v>16539.534394122864</v>
      </c>
      <c r="G182" s="89">
        <f t="shared" si="18"/>
        <v>1503853.3991273516</v>
      </c>
      <c r="H182" s="89">
        <f t="shared" si="26"/>
        <v>48613.608748799685</v>
      </c>
      <c r="I182" s="89">
        <f t="shared" si="19"/>
        <v>2090366.8898652901</v>
      </c>
      <c r="J182" s="89">
        <f t="shared" si="20"/>
        <v>364225.17839534086</v>
      </c>
      <c r="K182" s="89">
        <f t="shared" si="21"/>
        <v>580759.43942414306</v>
      </c>
      <c r="L182" s="89">
        <f t="shared" si="22"/>
        <v>9758.4797801999794</v>
      </c>
      <c r="M182" s="89">
        <f t="shared" si="23"/>
        <v>6478.4735225232889</v>
      </c>
    </row>
    <row r="183" spans="1:13" x14ac:dyDescent="0.25">
      <c r="A183" s="82">
        <v>61761</v>
      </c>
      <c r="B183" s="82" t="s">
        <v>185</v>
      </c>
      <c r="C183" s="82" t="s">
        <v>160</v>
      </c>
      <c r="D183" s="83">
        <v>1796424.44</v>
      </c>
      <c r="E183" s="11">
        <f t="shared" si="24"/>
        <v>8.5001476493152888E-4</v>
      </c>
      <c r="F183" s="89">
        <f t="shared" si="25"/>
        <v>1517.4053930809375</v>
      </c>
      <c r="G183" s="89">
        <f t="shared" si="18"/>
        <v>137969.73988879699</v>
      </c>
      <c r="H183" s="89">
        <f t="shared" si="26"/>
        <v>4460.0138271587257</v>
      </c>
      <c r="I183" s="89">
        <f t="shared" si="19"/>
        <v>191778.91690388383</v>
      </c>
      <c r="J183" s="89">
        <f t="shared" si="20"/>
        <v>33415.526508977448</v>
      </c>
      <c r="K183" s="89">
        <f t="shared" si="21"/>
        <v>53281.276513926416</v>
      </c>
      <c r="L183" s="89">
        <f t="shared" si="22"/>
        <v>895.28335525626596</v>
      </c>
      <c r="M183" s="89">
        <f t="shared" si="23"/>
        <v>594.36199519026627</v>
      </c>
    </row>
    <row r="184" spans="1:13" x14ac:dyDescent="0.25">
      <c r="A184" s="82">
        <v>61762</v>
      </c>
      <c r="B184" s="82" t="s">
        <v>186</v>
      </c>
      <c r="C184" s="82" t="s">
        <v>160</v>
      </c>
      <c r="D184" s="83">
        <v>2645696.34</v>
      </c>
      <c r="E184" s="11">
        <f t="shared" si="24"/>
        <v>1.2518650394921739E-3</v>
      </c>
      <c r="F184" s="89">
        <f t="shared" si="25"/>
        <v>2234.769136613671</v>
      </c>
      <c r="G184" s="89">
        <f t="shared" si="18"/>
        <v>203195.87494286272</v>
      </c>
      <c r="H184" s="89">
        <f t="shared" si="26"/>
        <v>6568.5157672778223</v>
      </c>
      <c r="I184" s="89">
        <f t="shared" si="19"/>
        <v>282443.7072019403</v>
      </c>
      <c r="J184" s="89">
        <f t="shared" si="20"/>
        <v>49212.944455361896</v>
      </c>
      <c r="K184" s="89">
        <f t="shared" si="21"/>
        <v>78470.363197365034</v>
      </c>
      <c r="L184" s="89">
        <f t="shared" si="22"/>
        <v>1318.5346644829785</v>
      </c>
      <c r="M184" s="89">
        <f t="shared" si="23"/>
        <v>875.35068010429927</v>
      </c>
    </row>
    <row r="185" spans="1:13" x14ac:dyDescent="0.25">
      <c r="A185" s="82">
        <v>61763</v>
      </c>
      <c r="B185" s="82" t="s">
        <v>187</v>
      </c>
      <c r="C185" s="82" t="s">
        <v>160</v>
      </c>
      <c r="D185" s="83">
        <v>5840084.8399999999</v>
      </c>
      <c r="E185" s="11">
        <f t="shared" si="24"/>
        <v>2.7633549354587859E-3</v>
      </c>
      <c r="F185" s="89">
        <f t="shared" si="25"/>
        <v>4933.0080547480329</v>
      </c>
      <c r="G185" s="89">
        <f t="shared" si="18"/>
        <v>448532.63424945751</v>
      </c>
      <c r="H185" s="89">
        <f t="shared" si="26"/>
        <v>14499.278988978826</v>
      </c>
      <c r="I185" s="89">
        <f t="shared" si="19"/>
        <v>623463.54252561368</v>
      </c>
      <c r="J185" s="89">
        <f t="shared" si="20"/>
        <v>108632.18370915578</v>
      </c>
      <c r="K185" s="89">
        <f t="shared" si="21"/>
        <v>173214.73049254983</v>
      </c>
      <c r="L185" s="89">
        <f t="shared" si="22"/>
        <v>2910.5208291067634</v>
      </c>
      <c r="M185" s="89">
        <f t="shared" si="23"/>
        <v>1932.2407334776781</v>
      </c>
    </row>
    <row r="186" spans="1:13" x14ac:dyDescent="0.25">
      <c r="A186" s="82">
        <v>61764</v>
      </c>
      <c r="B186" s="82" t="s">
        <v>188</v>
      </c>
      <c r="C186" s="82" t="s">
        <v>160</v>
      </c>
      <c r="D186" s="83">
        <v>5524439.5499999998</v>
      </c>
      <c r="E186" s="11">
        <f t="shared" si="24"/>
        <v>2.6140009459410889E-3</v>
      </c>
      <c r="F186" s="89">
        <f t="shared" si="25"/>
        <v>4666.3885105680411</v>
      </c>
      <c r="G186" s="89">
        <f t="shared" si="18"/>
        <v>424290.31289781525</v>
      </c>
      <c r="H186" s="89">
        <f t="shared" si="26"/>
        <v>13715.621003409709</v>
      </c>
      <c r="I186" s="89">
        <f t="shared" si="19"/>
        <v>589766.54392431851</v>
      </c>
      <c r="J186" s="89">
        <f t="shared" si="20"/>
        <v>102760.8242906495</v>
      </c>
      <c r="K186" s="89">
        <f t="shared" si="21"/>
        <v>163852.80933275502</v>
      </c>
      <c r="L186" s="89">
        <f t="shared" si="22"/>
        <v>2753.2128076783547</v>
      </c>
      <c r="M186" s="89">
        <f t="shared" si="23"/>
        <v>1827.8068590772548</v>
      </c>
    </row>
    <row r="187" spans="1:13" x14ac:dyDescent="0.25">
      <c r="A187" s="82">
        <v>61765</v>
      </c>
      <c r="B187" s="82" t="s">
        <v>189</v>
      </c>
      <c r="C187" s="82" t="s">
        <v>160</v>
      </c>
      <c r="D187" s="83">
        <v>8784537.2799999993</v>
      </c>
      <c r="E187" s="11">
        <f t="shared" si="24"/>
        <v>4.1565825006764281E-3</v>
      </c>
      <c r="F187" s="89">
        <f t="shared" si="25"/>
        <v>7420.1307595172493</v>
      </c>
      <c r="G187" s="89">
        <f t="shared" si="18"/>
        <v>674673.69992196281</v>
      </c>
      <c r="H187" s="89">
        <f t="shared" si="26"/>
        <v>21809.521659586917</v>
      </c>
      <c r="I187" s="89">
        <f t="shared" si="19"/>
        <v>937801.22756523488</v>
      </c>
      <c r="J187" s="89">
        <f t="shared" si="20"/>
        <v>163402.32954576181</v>
      </c>
      <c r="K187" s="89">
        <f t="shared" si="21"/>
        <v>260546.08779569657</v>
      </c>
      <c r="L187" s="89">
        <f t="shared" si="22"/>
        <v>4377.9464559122516</v>
      </c>
      <c r="M187" s="89">
        <f t="shared" si="23"/>
        <v>2906.4373587369332</v>
      </c>
    </row>
    <row r="188" spans="1:13" x14ac:dyDescent="0.25">
      <c r="A188" s="82">
        <v>61766</v>
      </c>
      <c r="B188" s="82" t="s">
        <v>160</v>
      </c>
      <c r="C188" s="82" t="s">
        <v>160</v>
      </c>
      <c r="D188" s="83">
        <v>26594217.670000002</v>
      </c>
      <c r="E188" s="11">
        <f t="shared" si="24"/>
        <v>1.2583595044667151E-2</v>
      </c>
      <c r="F188" s="89">
        <f t="shared" si="25"/>
        <v>22463.627424945502</v>
      </c>
      <c r="G188" s="89">
        <f t="shared" si="18"/>
        <v>2042500.2091799355</v>
      </c>
      <c r="H188" s="89">
        <f t="shared" si="26"/>
        <v>66025.921207500884</v>
      </c>
      <c r="I188" s="89">
        <f t="shared" si="19"/>
        <v>2839089.7758320016</v>
      </c>
      <c r="J188" s="89">
        <f t="shared" si="20"/>
        <v>494682.52922310575</v>
      </c>
      <c r="K188" s="89">
        <f t="shared" si="21"/>
        <v>788774.54224950203</v>
      </c>
      <c r="L188" s="89">
        <f t="shared" si="22"/>
        <v>13253.750002428756</v>
      </c>
      <c r="M188" s="89">
        <f t="shared" si="23"/>
        <v>8798.9185199826352</v>
      </c>
    </row>
    <row r="189" spans="1:13" x14ac:dyDescent="0.25">
      <c r="A189" s="82">
        <v>62007</v>
      </c>
      <c r="B189" s="82" t="s">
        <v>190</v>
      </c>
      <c r="C189" s="82" t="s">
        <v>191</v>
      </c>
      <c r="D189" s="83">
        <v>11221411.43</v>
      </c>
      <c r="E189" s="11">
        <f t="shared" si="24"/>
        <v>5.3096390733091015E-3</v>
      </c>
      <c r="F189" s="89">
        <f t="shared" si="25"/>
        <v>9478.5117830294457</v>
      </c>
      <c r="G189" s="89">
        <f t="shared" si="18"/>
        <v>861831.52584044856</v>
      </c>
      <c r="H189" s="89">
        <f t="shared" si="26"/>
        <v>27859.59098732645</v>
      </c>
      <c r="I189" s="89">
        <f t="shared" si="19"/>
        <v>1197951.9328841141</v>
      </c>
      <c r="J189" s="89">
        <f t="shared" si="20"/>
        <v>208730.94506958919</v>
      </c>
      <c r="K189" s="89">
        <f t="shared" si="21"/>
        <v>332822.86299687868</v>
      </c>
      <c r="L189" s="89">
        <f t="shared" si="22"/>
        <v>5592.4104861106289</v>
      </c>
      <c r="M189" s="89">
        <f t="shared" si="23"/>
        <v>3712.6974772095946</v>
      </c>
    </row>
    <row r="190" spans="1:13" x14ac:dyDescent="0.25">
      <c r="A190" s="82">
        <v>62008</v>
      </c>
      <c r="B190" s="82" t="s">
        <v>192</v>
      </c>
      <c r="C190" s="82" t="s">
        <v>191</v>
      </c>
      <c r="D190" s="83">
        <v>1679936.67</v>
      </c>
      <c r="E190" s="11">
        <f t="shared" si="24"/>
        <v>7.9489620707337148E-4</v>
      </c>
      <c r="F190" s="89">
        <f t="shared" si="25"/>
        <v>1419.0103999544958</v>
      </c>
      <c r="G190" s="89">
        <f t="shared" si="18"/>
        <v>129023.19754097298</v>
      </c>
      <c r="H190" s="89">
        <f t="shared" si="26"/>
        <v>4170.8076388400641</v>
      </c>
      <c r="I190" s="89">
        <f t="shared" si="19"/>
        <v>179343.15959301763</v>
      </c>
      <c r="J190" s="89">
        <f t="shared" si="20"/>
        <v>31248.722228355062</v>
      </c>
      <c r="K190" s="89">
        <f t="shared" si="21"/>
        <v>49826.292855465021</v>
      </c>
      <c r="L190" s="89">
        <f t="shared" si="22"/>
        <v>837.22939025236064</v>
      </c>
      <c r="M190" s="89">
        <f t="shared" si="23"/>
        <v>555.82104581837677</v>
      </c>
    </row>
    <row r="191" spans="1:13" x14ac:dyDescent="0.25">
      <c r="A191" s="82">
        <v>62010</v>
      </c>
      <c r="B191" s="82" t="s">
        <v>193</v>
      </c>
      <c r="C191" s="82" t="s">
        <v>191</v>
      </c>
      <c r="D191" s="83">
        <v>640406.30000000005</v>
      </c>
      <c r="E191" s="11">
        <f t="shared" si="24"/>
        <v>3.0302126737663971E-4</v>
      </c>
      <c r="F191" s="89">
        <f t="shared" si="25"/>
        <v>540.93896283386619</v>
      </c>
      <c r="G191" s="89">
        <f t="shared" si="18"/>
        <v>49184.75203674411</v>
      </c>
      <c r="H191" s="89">
        <f t="shared" si="26"/>
        <v>1589.9477258278446</v>
      </c>
      <c r="I191" s="89">
        <f t="shared" si="19"/>
        <v>68367.154141158157</v>
      </c>
      <c r="J191" s="89">
        <f t="shared" si="20"/>
        <v>11912.281539749129</v>
      </c>
      <c r="K191" s="89">
        <f t="shared" si="21"/>
        <v>18994.211162903419</v>
      </c>
      <c r="L191" s="89">
        <f t="shared" si="22"/>
        <v>319.1590407171542</v>
      </c>
      <c r="M191" s="89">
        <f t="shared" si="23"/>
        <v>211.88376072216892</v>
      </c>
    </row>
    <row r="192" spans="1:13" x14ac:dyDescent="0.25">
      <c r="A192" s="82">
        <v>62014</v>
      </c>
      <c r="B192" s="82" t="s">
        <v>194</v>
      </c>
      <c r="C192" s="82" t="s">
        <v>191</v>
      </c>
      <c r="D192" s="83">
        <v>2681440.96</v>
      </c>
      <c r="E192" s="11">
        <f t="shared" si="24"/>
        <v>1.2687783335280014E-3</v>
      </c>
      <c r="F192" s="89">
        <f t="shared" si="25"/>
        <v>2264.9619340138379</v>
      </c>
      <c r="G192" s="89">
        <f t="shared" si="18"/>
        <v>205941.14817229167</v>
      </c>
      <c r="H192" s="89">
        <f t="shared" si="26"/>
        <v>6657.259549591613</v>
      </c>
      <c r="I192" s="89">
        <f t="shared" si="19"/>
        <v>286259.65645986784</v>
      </c>
      <c r="J192" s="89">
        <f t="shared" si="20"/>
        <v>49877.834817888543</v>
      </c>
      <c r="K192" s="89">
        <f t="shared" si="21"/>
        <v>79530.535247855063</v>
      </c>
      <c r="L192" s="89">
        <f t="shared" si="22"/>
        <v>1336.3486969651685</v>
      </c>
      <c r="M192" s="89">
        <f t="shared" si="23"/>
        <v>887.17708548348571</v>
      </c>
    </row>
    <row r="193" spans="1:13" x14ac:dyDescent="0.25">
      <c r="A193" s="82">
        <v>62021</v>
      </c>
      <c r="B193" s="82" t="s">
        <v>195</v>
      </c>
      <c r="C193" s="82" t="s">
        <v>191</v>
      </c>
      <c r="D193" s="83">
        <v>533188.99</v>
      </c>
      <c r="E193" s="11">
        <f t="shared" si="24"/>
        <v>2.522892162383013E-4</v>
      </c>
      <c r="F193" s="89">
        <f t="shared" si="25"/>
        <v>450.37455010207833</v>
      </c>
      <c r="G193" s="89">
        <f t="shared" si="18"/>
        <v>40950.203428467255</v>
      </c>
      <c r="H193" s="89">
        <f t="shared" si="26"/>
        <v>1323.7574678558678</v>
      </c>
      <c r="I193" s="89">
        <f t="shared" si="19"/>
        <v>56921.073177603699</v>
      </c>
      <c r="J193" s="89">
        <f t="shared" si="20"/>
        <v>9917.9183008887976</v>
      </c>
      <c r="K193" s="89">
        <f t="shared" si="21"/>
        <v>15814.185878238857</v>
      </c>
      <c r="L193" s="89">
        <f t="shared" si="22"/>
        <v>265.72519128770017</v>
      </c>
      <c r="M193" s="89">
        <f t="shared" si="23"/>
        <v>176.41002029001729</v>
      </c>
    </row>
    <row r="194" spans="1:13" x14ac:dyDescent="0.25">
      <c r="A194" s="82">
        <v>62026</v>
      </c>
      <c r="B194" s="82" t="s">
        <v>196</v>
      </c>
      <c r="C194" s="82" t="s">
        <v>191</v>
      </c>
      <c r="D194" s="83">
        <v>1108415.54</v>
      </c>
      <c r="E194" s="11">
        <f t="shared" si="24"/>
        <v>5.2446935907838894E-4</v>
      </c>
      <c r="F194" s="89">
        <f t="shared" si="25"/>
        <v>936.25742375822927</v>
      </c>
      <c r="G194" s="89">
        <f t="shared" si="18"/>
        <v>85128.99309168855</v>
      </c>
      <c r="H194" s="89">
        <f t="shared" si="26"/>
        <v>2751.8823083021548</v>
      </c>
      <c r="I194" s="89">
        <f t="shared" si="19"/>
        <v>118329.90411811227</v>
      </c>
      <c r="J194" s="89">
        <f t="shared" si="20"/>
        <v>20617.78276621117</v>
      </c>
      <c r="K194" s="89">
        <f t="shared" si="21"/>
        <v>32875.190052008576</v>
      </c>
      <c r="L194" s="89">
        <f t="shared" si="22"/>
        <v>552.40062513811381</v>
      </c>
      <c r="M194" s="89">
        <f t="shared" si="23"/>
        <v>366.72851759592874</v>
      </c>
    </row>
    <row r="195" spans="1:13" x14ac:dyDescent="0.25">
      <c r="A195" s="82">
        <v>62032</v>
      </c>
      <c r="B195" s="82" t="s">
        <v>197</v>
      </c>
      <c r="C195" s="82" t="s">
        <v>191</v>
      </c>
      <c r="D195" s="83">
        <v>1477689.92</v>
      </c>
      <c r="E195" s="11">
        <f t="shared" si="24"/>
        <v>6.99199043401174E-4</v>
      </c>
      <c r="F195" s="89">
        <f t="shared" si="25"/>
        <v>1248.1764353580822</v>
      </c>
      <c r="G195" s="89">
        <f t="shared" ref="G195:G258" si="27">$G$289*E195</f>
        <v>113490.15820487123</v>
      </c>
      <c r="H195" s="89">
        <f t="shared" si="26"/>
        <v>3668.6861571829154</v>
      </c>
      <c r="I195" s="89">
        <f t="shared" ref="I195:I258" si="28">$I$289*E195</f>
        <v>157752.12475810378</v>
      </c>
      <c r="J195" s="89">
        <f t="shared" ref="J195:J258" si="29">$J$289*E195</f>
        <v>27486.703918261523</v>
      </c>
      <c r="K195" s="89">
        <f t="shared" ref="K195:K258" si="30">$K$289*E195</f>
        <v>43827.729948587097</v>
      </c>
      <c r="L195" s="89">
        <f t="shared" ref="L195:L258" si="31">$L$289*E195</f>
        <v>736.43575546431737</v>
      </c>
      <c r="M195" s="89">
        <f t="shared" ref="M195:M258" si="32">$M$289*E195</f>
        <v>488.90602330245792</v>
      </c>
    </row>
    <row r="196" spans="1:13" x14ac:dyDescent="0.25">
      <c r="A196" s="82">
        <v>62034</v>
      </c>
      <c r="B196" s="82" t="s">
        <v>198</v>
      </c>
      <c r="C196" s="82" t="s">
        <v>191</v>
      </c>
      <c r="D196" s="83">
        <v>1579616.33</v>
      </c>
      <c r="E196" s="11">
        <f t="shared" ref="E196:E259" si="33">D196/$D$289</f>
        <v>7.4742759758209172E-4</v>
      </c>
      <c r="F196" s="89">
        <f t="shared" ref="F196:F259" si="34">$F$289*E196</f>
        <v>1334.2717259740232</v>
      </c>
      <c r="G196" s="89">
        <f t="shared" si="27"/>
        <v>121318.35290227743</v>
      </c>
      <c r="H196" s="89">
        <f t="shared" si="26"/>
        <v>3921.7406068054388</v>
      </c>
      <c r="I196" s="89">
        <f t="shared" si="28"/>
        <v>168633.37090375365</v>
      </c>
      <c r="J196" s="89">
        <f t="shared" si="29"/>
        <v>29382.650432616396</v>
      </c>
      <c r="K196" s="89">
        <f t="shared" si="30"/>
        <v>46850.829119561327</v>
      </c>
      <c r="L196" s="89">
        <f t="shared" si="31"/>
        <v>787.23278110154706</v>
      </c>
      <c r="M196" s="89">
        <f t="shared" si="32"/>
        <v>522.62922538168436</v>
      </c>
    </row>
    <row r="197" spans="1:13" x14ac:dyDescent="0.25">
      <c r="A197" s="82">
        <v>62036</v>
      </c>
      <c r="B197" s="82" t="s">
        <v>199</v>
      </c>
      <c r="C197" s="82" t="s">
        <v>191</v>
      </c>
      <c r="D197" s="83">
        <v>1748653.34</v>
      </c>
      <c r="E197" s="11">
        <f t="shared" si="33"/>
        <v>8.2741089725256293E-4</v>
      </c>
      <c r="F197" s="89">
        <f t="shared" si="34"/>
        <v>1477.0540578622913</v>
      </c>
      <c r="G197" s="89">
        <f t="shared" si="27"/>
        <v>134300.80392108008</v>
      </c>
      <c r="H197" s="89">
        <f t="shared" ref="H197:H260" si="35">$H$289*E197</f>
        <v>4341.4116962844746</v>
      </c>
      <c r="I197" s="89">
        <f t="shared" si="28"/>
        <v>186679.06988927347</v>
      </c>
      <c r="J197" s="89">
        <f t="shared" si="29"/>
        <v>32526.930015370952</v>
      </c>
      <c r="K197" s="89">
        <f t="shared" si="30"/>
        <v>51864.403567979178</v>
      </c>
      <c r="L197" s="89">
        <f t="shared" si="31"/>
        <v>871.47569057526073</v>
      </c>
      <c r="M197" s="89">
        <f t="shared" si="32"/>
        <v>578.55652868902359</v>
      </c>
    </row>
    <row r="198" spans="1:13" x14ac:dyDescent="0.25">
      <c r="A198" s="82">
        <v>62038</v>
      </c>
      <c r="B198" s="82" t="s">
        <v>200</v>
      </c>
      <c r="C198" s="82" t="s">
        <v>191</v>
      </c>
      <c r="D198" s="83">
        <v>12538303.310000001</v>
      </c>
      <c r="E198" s="11">
        <f t="shared" si="33"/>
        <v>5.9327532532845416E-3</v>
      </c>
      <c r="F198" s="89">
        <f t="shared" si="34"/>
        <v>10590.865187003674</v>
      </c>
      <c r="G198" s="89">
        <f t="shared" si="27"/>
        <v>962972.00584041385</v>
      </c>
      <c r="H198" s="89">
        <f t="shared" si="35"/>
        <v>31129.061087428767</v>
      </c>
      <c r="I198" s="89">
        <f t="shared" si="28"/>
        <v>1338537.9173555342</v>
      </c>
      <c r="J198" s="89">
        <f t="shared" si="29"/>
        <v>233226.62356614601</v>
      </c>
      <c r="K198" s="89">
        <f t="shared" si="30"/>
        <v>371881.383263517</v>
      </c>
      <c r="L198" s="89">
        <f t="shared" si="31"/>
        <v>6248.7093844022438</v>
      </c>
      <c r="M198" s="89">
        <f t="shared" si="32"/>
        <v>4148.4021290827686</v>
      </c>
    </row>
    <row r="199" spans="1:13" x14ac:dyDescent="0.25">
      <c r="A199" s="82">
        <v>62039</v>
      </c>
      <c r="B199" s="82" t="s">
        <v>201</v>
      </c>
      <c r="C199" s="82" t="s">
        <v>191</v>
      </c>
      <c r="D199" s="83">
        <v>2352338.0299999998</v>
      </c>
      <c r="E199" s="11">
        <f t="shared" si="33"/>
        <v>1.11305658790188E-3</v>
      </c>
      <c r="F199" s="89">
        <f t="shared" si="34"/>
        <v>1986.9749785142021</v>
      </c>
      <c r="G199" s="89">
        <f t="shared" si="27"/>
        <v>180665.24753449974</v>
      </c>
      <c r="H199" s="89">
        <f t="shared" si="35"/>
        <v>5840.1900499368157</v>
      </c>
      <c r="I199" s="89">
        <f t="shared" si="28"/>
        <v>251125.97532085222</v>
      </c>
      <c r="J199" s="89">
        <f t="shared" si="29"/>
        <v>43756.148073525859</v>
      </c>
      <c r="K199" s="89">
        <f t="shared" si="30"/>
        <v>69769.4655226662</v>
      </c>
      <c r="L199" s="89">
        <f t="shared" si="31"/>
        <v>1172.3337966807637</v>
      </c>
      <c r="M199" s="89">
        <f t="shared" si="32"/>
        <v>778.29063874945962</v>
      </c>
    </row>
    <row r="200" spans="1:13" x14ac:dyDescent="0.25">
      <c r="A200" s="82">
        <v>62040</v>
      </c>
      <c r="B200" s="82" t="s">
        <v>202</v>
      </c>
      <c r="C200" s="82" t="s">
        <v>191</v>
      </c>
      <c r="D200" s="83">
        <v>16081449.880000001</v>
      </c>
      <c r="E200" s="11">
        <f t="shared" si="33"/>
        <v>7.6092651241743093E-3</v>
      </c>
      <c r="F200" s="89">
        <f t="shared" si="34"/>
        <v>13583.693381767171</v>
      </c>
      <c r="G200" s="89">
        <f t="shared" si="27"/>
        <v>1235094.228053547</v>
      </c>
      <c r="H200" s="89">
        <f t="shared" si="35"/>
        <v>39925.691962618825</v>
      </c>
      <c r="I200" s="89">
        <f t="shared" si="28"/>
        <v>1716789.7360773452</v>
      </c>
      <c r="J200" s="89">
        <f t="shared" si="29"/>
        <v>299133.15740011429</v>
      </c>
      <c r="K200" s="89">
        <f t="shared" si="30"/>
        <v>476969.7843796474</v>
      </c>
      <c r="L200" s="89">
        <f t="shared" si="31"/>
        <v>8014.5059738509663</v>
      </c>
      <c r="M200" s="89">
        <f t="shared" si="32"/>
        <v>5320.6816960412034</v>
      </c>
    </row>
    <row r="201" spans="1:13" x14ac:dyDescent="0.25">
      <c r="A201" s="82">
        <v>62041</v>
      </c>
      <c r="B201" s="82" t="s">
        <v>203</v>
      </c>
      <c r="C201" s="82" t="s">
        <v>191</v>
      </c>
      <c r="D201" s="83">
        <v>19799315.100000001</v>
      </c>
      <c r="E201" s="11">
        <f t="shared" si="33"/>
        <v>9.3684486782710276E-3</v>
      </c>
      <c r="F201" s="89">
        <f t="shared" si="34"/>
        <v>16724.103081145367</v>
      </c>
      <c r="G201" s="89">
        <f t="shared" si="27"/>
        <v>1520635.2649729762</v>
      </c>
      <c r="H201" s="89">
        <f t="shared" si="35"/>
        <v>49156.099832549895</v>
      </c>
      <c r="I201" s="89">
        <f t="shared" si="28"/>
        <v>2113693.8024049108</v>
      </c>
      <c r="J201" s="89">
        <f t="shared" si="29"/>
        <v>368289.6557473063</v>
      </c>
      <c r="K201" s="89">
        <f t="shared" si="30"/>
        <v>587240.27526003751</v>
      </c>
      <c r="L201" s="89">
        <f t="shared" si="31"/>
        <v>9867.3770295087124</v>
      </c>
      <c r="M201" s="89">
        <f t="shared" si="32"/>
        <v>6550.7683842448541</v>
      </c>
    </row>
    <row r="202" spans="1:13" x14ac:dyDescent="0.25">
      <c r="A202" s="82">
        <v>62042</v>
      </c>
      <c r="B202" s="82" t="s">
        <v>204</v>
      </c>
      <c r="C202" s="82" t="s">
        <v>191</v>
      </c>
      <c r="D202" s="83">
        <v>5490575.96</v>
      </c>
      <c r="E202" s="11">
        <f t="shared" si="33"/>
        <v>2.5979776995118725E-3</v>
      </c>
      <c r="F202" s="89">
        <f t="shared" si="34"/>
        <v>4637.7845832605935</v>
      </c>
      <c r="G202" s="89">
        <f t="shared" si="27"/>
        <v>421689.50731981901</v>
      </c>
      <c r="H202" s="89">
        <f t="shared" si="35"/>
        <v>13631.547286600762</v>
      </c>
      <c r="I202" s="89">
        <f t="shared" si="28"/>
        <v>586151.40572642302</v>
      </c>
      <c r="J202" s="89">
        <f t="shared" si="29"/>
        <v>102130.92321374468</v>
      </c>
      <c r="K202" s="89">
        <f t="shared" si="30"/>
        <v>162848.42792802185</v>
      </c>
      <c r="L202" s="89">
        <f t="shared" si="31"/>
        <v>2736.3362233917246</v>
      </c>
      <c r="M202" s="89">
        <f t="shared" si="32"/>
        <v>1816.6028081477848</v>
      </c>
    </row>
    <row r="203" spans="1:13" x14ac:dyDescent="0.25">
      <c r="A203" s="82">
        <v>62043</v>
      </c>
      <c r="B203" s="82" t="s">
        <v>205</v>
      </c>
      <c r="C203" s="82" t="s">
        <v>191</v>
      </c>
      <c r="D203" s="83">
        <v>4517860.93</v>
      </c>
      <c r="E203" s="11">
        <f t="shared" si="33"/>
        <v>2.137717797029798E-3</v>
      </c>
      <c r="F203" s="89">
        <f t="shared" si="34"/>
        <v>3816.1507869329921</v>
      </c>
      <c r="G203" s="89">
        <f t="shared" si="27"/>
        <v>346982.64145518886</v>
      </c>
      <c r="H203" s="89">
        <f t="shared" si="35"/>
        <v>11216.570966369272</v>
      </c>
      <c r="I203" s="89">
        <f t="shared" si="28"/>
        <v>482308.33236591535</v>
      </c>
      <c r="J203" s="89">
        <f t="shared" si="29"/>
        <v>84037.323423571608</v>
      </c>
      <c r="K203" s="89">
        <f t="shared" si="30"/>
        <v>133998.06421181554</v>
      </c>
      <c r="L203" s="89">
        <f t="shared" si="31"/>
        <v>2251.5646090806881</v>
      </c>
      <c r="M203" s="89">
        <f t="shared" si="32"/>
        <v>1494.7719350483519</v>
      </c>
    </row>
    <row r="204" spans="1:13" x14ac:dyDescent="0.25">
      <c r="A204" s="82">
        <v>62044</v>
      </c>
      <c r="B204" s="82" t="s">
        <v>206</v>
      </c>
      <c r="C204" s="82" t="s">
        <v>191</v>
      </c>
      <c r="D204" s="83">
        <v>3514478.28</v>
      </c>
      <c r="E204" s="11">
        <f t="shared" si="33"/>
        <v>1.6629468863333678E-3</v>
      </c>
      <c r="F204" s="89">
        <f t="shared" si="34"/>
        <v>2968.6126380789033</v>
      </c>
      <c r="G204" s="89">
        <f t="shared" si="27"/>
        <v>269920.42823489232</v>
      </c>
      <c r="H204" s="89">
        <f t="shared" si="35"/>
        <v>8725.4556189677605</v>
      </c>
      <c r="I204" s="89">
        <f t="shared" si="28"/>
        <v>375191.30947729957</v>
      </c>
      <c r="J204" s="89">
        <f t="shared" si="29"/>
        <v>65373.271213436317</v>
      </c>
      <c r="K204" s="89">
        <f t="shared" si="30"/>
        <v>104238.1103648693</v>
      </c>
      <c r="L204" s="89">
        <f t="shared" si="31"/>
        <v>1751.5091848191903</v>
      </c>
      <c r="M204" s="89">
        <f t="shared" si="32"/>
        <v>1162.7944243252755</v>
      </c>
    </row>
    <row r="205" spans="1:13" x14ac:dyDescent="0.25">
      <c r="A205" s="82">
        <v>62045</v>
      </c>
      <c r="B205" s="82" t="s">
        <v>207</v>
      </c>
      <c r="C205" s="82" t="s">
        <v>191</v>
      </c>
      <c r="D205" s="83">
        <v>2487286.92</v>
      </c>
      <c r="E205" s="11">
        <f t="shared" si="33"/>
        <v>1.1769104002064604E-3</v>
      </c>
      <c r="F205" s="89">
        <f t="shared" si="34"/>
        <v>2100.9637268950059</v>
      </c>
      <c r="G205" s="89">
        <f t="shared" si="27"/>
        <v>191029.64852849976</v>
      </c>
      <c r="H205" s="89">
        <f t="shared" si="35"/>
        <v>6175.2299781175534</v>
      </c>
      <c r="I205" s="89">
        <f t="shared" si="28"/>
        <v>265532.56620512082</v>
      </c>
      <c r="J205" s="89">
        <f t="shared" si="29"/>
        <v>46266.350067411055</v>
      </c>
      <c r="K205" s="89">
        <f t="shared" si="30"/>
        <v>73771.999090589292</v>
      </c>
      <c r="L205" s="89">
        <f t="shared" si="31"/>
        <v>1239.5882229383517</v>
      </c>
      <c r="M205" s="89">
        <f t="shared" si="32"/>
        <v>822.93960350586872</v>
      </c>
    </row>
    <row r="206" spans="1:13" x14ac:dyDescent="0.25">
      <c r="A206" s="82">
        <v>62046</v>
      </c>
      <c r="B206" s="82" t="s">
        <v>208</v>
      </c>
      <c r="C206" s="82" t="s">
        <v>191</v>
      </c>
      <c r="D206" s="83">
        <v>3437800.88</v>
      </c>
      <c r="E206" s="11">
        <f t="shared" si="33"/>
        <v>1.6266654148251306E-3</v>
      </c>
      <c r="F206" s="89">
        <f t="shared" si="34"/>
        <v>2903.8447036772627</v>
      </c>
      <c r="G206" s="89">
        <f t="shared" si="27"/>
        <v>264031.41854554001</v>
      </c>
      <c r="H206" s="89">
        <f t="shared" si="35"/>
        <v>8535.0873203542214</v>
      </c>
      <c r="I206" s="89">
        <f t="shared" si="28"/>
        <v>367005.54424522229</v>
      </c>
      <c r="J206" s="89">
        <f t="shared" si="29"/>
        <v>63946.984844086168</v>
      </c>
      <c r="K206" s="89">
        <f t="shared" si="30"/>
        <v>101963.88738014473</v>
      </c>
      <c r="L206" s="89">
        <f t="shared" si="31"/>
        <v>1713.2954985567574</v>
      </c>
      <c r="M206" s="89">
        <f t="shared" si="32"/>
        <v>1137.4250675990875</v>
      </c>
    </row>
    <row r="207" spans="1:13" x14ac:dyDescent="0.25">
      <c r="A207" s="82">
        <v>62047</v>
      </c>
      <c r="B207" s="82" t="s">
        <v>209</v>
      </c>
      <c r="C207" s="82" t="s">
        <v>191</v>
      </c>
      <c r="D207" s="83">
        <v>8795642.3399999999</v>
      </c>
      <c r="E207" s="11">
        <f t="shared" si="33"/>
        <v>4.1618370857039238E-3</v>
      </c>
      <c r="F207" s="89">
        <f t="shared" si="34"/>
        <v>7429.5109914709456</v>
      </c>
      <c r="G207" s="89">
        <f t="shared" si="27"/>
        <v>675526.59537669714</v>
      </c>
      <c r="H207" s="89">
        <f t="shared" si="35"/>
        <v>21837.092382879589</v>
      </c>
      <c r="I207" s="89">
        <f t="shared" si="28"/>
        <v>938986.75829590834</v>
      </c>
      <c r="J207" s="89">
        <f t="shared" si="29"/>
        <v>163608.896222629</v>
      </c>
      <c r="K207" s="89">
        <f t="shared" si="30"/>
        <v>260875.45971882838</v>
      </c>
      <c r="L207" s="89">
        <f t="shared" si="31"/>
        <v>4383.4808803810729</v>
      </c>
      <c r="M207" s="89">
        <f t="shared" si="32"/>
        <v>2910.1115603739963</v>
      </c>
    </row>
    <row r="208" spans="1:13" x14ac:dyDescent="0.25">
      <c r="A208" s="82">
        <v>62048</v>
      </c>
      <c r="B208" s="82" t="s">
        <v>210</v>
      </c>
      <c r="C208" s="82" t="s">
        <v>191</v>
      </c>
      <c r="D208" s="83">
        <v>6420264.8399999999</v>
      </c>
      <c r="E208" s="11">
        <f t="shared" si="33"/>
        <v>3.0378789039247093E-3</v>
      </c>
      <c r="F208" s="89">
        <f t="shared" si="34"/>
        <v>5423.075012954022</v>
      </c>
      <c r="G208" s="89">
        <f t="shared" si="27"/>
        <v>493091.86084775638</v>
      </c>
      <c r="H208" s="89">
        <f t="shared" si="35"/>
        <v>15939.701844860783</v>
      </c>
      <c r="I208" s="89">
        <f t="shared" si="28"/>
        <v>685401.18350387563</v>
      </c>
      <c r="J208" s="89">
        <f t="shared" si="29"/>
        <v>119424.18794729593</v>
      </c>
      <c r="K208" s="89">
        <f t="shared" si="30"/>
        <v>190422.65213931265</v>
      </c>
      <c r="L208" s="89">
        <f t="shared" si="31"/>
        <v>3199.6649119230606</v>
      </c>
      <c r="M208" s="89">
        <f t="shared" si="32"/>
        <v>2124.1981209921169</v>
      </c>
    </row>
    <row r="209" spans="1:13" x14ac:dyDescent="0.25">
      <c r="A209" s="82">
        <v>62105</v>
      </c>
      <c r="B209" s="82" t="s">
        <v>211</v>
      </c>
      <c r="C209" s="82" t="s">
        <v>212</v>
      </c>
      <c r="D209" s="83">
        <v>2326644.83</v>
      </c>
      <c r="E209" s="11">
        <f t="shared" si="33"/>
        <v>1.1008993276954121E-3</v>
      </c>
      <c r="F209" s="89">
        <f t="shared" si="34"/>
        <v>1965.2724234957975</v>
      </c>
      <c r="G209" s="89">
        <f t="shared" si="27"/>
        <v>178691.94766060647</v>
      </c>
      <c r="H209" s="89">
        <f t="shared" si="35"/>
        <v>5776.401100781819</v>
      </c>
      <c r="I209" s="89">
        <f t="shared" si="28"/>
        <v>248383.07450182593</v>
      </c>
      <c r="J209" s="89">
        <f t="shared" si="29"/>
        <v>43278.225492100479</v>
      </c>
      <c r="K209" s="89">
        <f t="shared" si="30"/>
        <v>69007.414827270622</v>
      </c>
      <c r="L209" s="89">
        <f t="shared" si="31"/>
        <v>1159.5290865069976</v>
      </c>
      <c r="M209" s="89">
        <f t="shared" si="32"/>
        <v>769.78982943358187</v>
      </c>
    </row>
    <row r="210" spans="1:13" x14ac:dyDescent="0.25">
      <c r="A210" s="82">
        <v>62115</v>
      </c>
      <c r="B210" s="82" t="s">
        <v>213</v>
      </c>
      <c r="C210" s="82" t="s">
        <v>212</v>
      </c>
      <c r="D210" s="83">
        <v>7314726.71</v>
      </c>
      <c r="E210" s="11">
        <f t="shared" si="33"/>
        <v>3.4611117320019458E-3</v>
      </c>
      <c r="F210" s="89">
        <f t="shared" si="34"/>
        <v>6178.6098605222614</v>
      </c>
      <c r="G210" s="89">
        <f t="shared" si="27"/>
        <v>561788.69484559877</v>
      </c>
      <c r="H210" s="89">
        <f t="shared" si="35"/>
        <v>18160.397700048688</v>
      </c>
      <c r="I210" s="89">
        <f t="shared" si="28"/>
        <v>780890.26994740148</v>
      </c>
      <c r="J210" s="89">
        <f t="shared" si="29"/>
        <v>136062.19044978611</v>
      </c>
      <c r="K210" s="89">
        <f t="shared" si="30"/>
        <v>216952.05641897928</v>
      </c>
      <c r="L210" s="89">
        <f t="shared" si="31"/>
        <v>3645.4375290682569</v>
      </c>
      <c r="M210" s="89">
        <f t="shared" si="32"/>
        <v>2420.1382840388947</v>
      </c>
    </row>
    <row r="211" spans="1:13" x14ac:dyDescent="0.25">
      <c r="A211" s="82">
        <v>62116</v>
      </c>
      <c r="B211" s="82" t="s">
        <v>214</v>
      </c>
      <c r="C211" s="82" t="s">
        <v>212</v>
      </c>
      <c r="D211" s="83">
        <v>5077870.9000000004</v>
      </c>
      <c r="E211" s="11">
        <f t="shared" si="33"/>
        <v>2.4026979055217883E-3</v>
      </c>
      <c r="F211" s="89">
        <f t="shared" si="34"/>
        <v>4289.1805062665226</v>
      </c>
      <c r="G211" s="89">
        <f t="shared" si="27"/>
        <v>389992.76098798314</v>
      </c>
      <c r="H211" s="89">
        <f t="shared" si="35"/>
        <v>12606.917342166043</v>
      </c>
      <c r="I211" s="89">
        <f t="shared" si="28"/>
        <v>542092.70353711618</v>
      </c>
      <c r="J211" s="89">
        <f t="shared" si="29"/>
        <v>94454.14228951103</v>
      </c>
      <c r="K211" s="89">
        <f t="shared" si="30"/>
        <v>150607.75031813775</v>
      </c>
      <c r="L211" s="89">
        <f t="shared" si="31"/>
        <v>2530.6565618257541</v>
      </c>
      <c r="M211" s="89">
        <f t="shared" si="32"/>
        <v>1680.0559000647938</v>
      </c>
    </row>
    <row r="212" spans="1:13" x14ac:dyDescent="0.25">
      <c r="A212" s="82">
        <v>62125</v>
      </c>
      <c r="B212" s="82" t="s">
        <v>215</v>
      </c>
      <c r="C212" s="82" t="s">
        <v>212</v>
      </c>
      <c r="D212" s="83">
        <v>2996884.7</v>
      </c>
      <c r="E212" s="11">
        <f t="shared" si="33"/>
        <v>1.4180369555634612E-3</v>
      </c>
      <c r="F212" s="89">
        <f t="shared" si="34"/>
        <v>2531.4112327606426</v>
      </c>
      <c r="G212" s="89">
        <f t="shared" si="27"/>
        <v>230167.98999668218</v>
      </c>
      <c r="H212" s="89">
        <f t="shared" si="35"/>
        <v>7440.4171435122698</v>
      </c>
      <c r="I212" s="89">
        <f t="shared" si="28"/>
        <v>319935.13840850489</v>
      </c>
      <c r="J212" s="89">
        <f t="shared" si="29"/>
        <v>55745.445178422829</v>
      </c>
      <c r="K212" s="89">
        <f t="shared" si="30"/>
        <v>88886.478510087196</v>
      </c>
      <c r="L212" s="89">
        <f t="shared" si="31"/>
        <v>1493.5562719978182</v>
      </c>
      <c r="M212" s="89">
        <f t="shared" si="32"/>
        <v>991.54427538693619</v>
      </c>
    </row>
    <row r="213" spans="1:13" x14ac:dyDescent="0.25">
      <c r="A213" s="82">
        <v>62128</v>
      </c>
      <c r="B213" s="82" t="s">
        <v>216</v>
      </c>
      <c r="C213" s="82" t="s">
        <v>212</v>
      </c>
      <c r="D213" s="83">
        <v>4864464.8899999997</v>
      </c>
      <c r="E213" s="11">
        <f t="shared" si="33"/>
        <v>2.3017205109896106E-3</v>
      </c>
      <c r="F213" s="89">
        <f t="shared" si="34"/>
        <v>4108.920528012226</v>
      </c>
      <c r="G213" s="89">
        <f t="shared" si="27"/>
        <v>373602.66350611736</v>
      </c>
      <c r="H213" s="89">
        <f t="shared" si="35"/>
        <v>12077.090573944844</v>
      </c>
      <c r="I213" s="89">
        <f t="shared" si="28"/>
        <v>519310.35180147644</v>
      </c>
      <c r="J213" s="89">
        <f t="shared" si="29"/>
        <v>90484.549121245</v>
      </c>
      <c r="K213" s="89">
        <f t="shared" si="30"/>
        <v>144278.20793641431</v>
      </c>
      <c r="L213" s="89">
        <f t="shared" si="31"/>
        <v>2424.3014909357958</v>
      </c>
      <c r="M213" s="89">
        <f t="shared" si="32"/>
        <v>1609.448743390175</v>
      </c>
    </row>
    <row r="214" spans="1:13" x14ac:dyDescent="0.25">
      <c r="A214" s="82">
        <v>62131</v>
      </c>
      <c r="B214" s="82" t="s">
        <v>217</v>
      </c>
      <c r="C214" s="82" t="s">
        <v>212</v>
      </c>
      <c r="D214" s="83">
        <v>3389175.88</v>
      </c>
      <c r="E214" s="11">
        <f t="shared" si="33"/>
        <v>1.6036575069919487E-3</v>
      </c>
      <c r="F214" s="89">
        <f t="shared" si="34"/>
        <v>2862.7720954474612</v>
      </c>
      <c r="G214" s="89">
        <f t="shared" si="27"/>
        <v>260296.90099350052</v>
      </c>
      <c r="H214" s="89">
        <f t="shared" si="35"/>
        <v>8414.3651972764528</v>
      </c>
      <c r="I214" s="89">
        <f t="shared" si="28"/>
        <v>361814.53836330981</v>
      </c>
      <c r="J214" s="89">
        <f t="shared" si="29"/>
        <v>63042.504844638475</v>
      </c>
      <c r="K214" s="89">
        <f t="shared" si="30"/>
        <v>100521.68807980028</v>
      </c>
      <c r="L214" s="89">
        <f t="shared" si="31"/>
        <v>1689.0622760621136</v>
      </c>
      <c r="M214" s="89">
        <f t="shared" si="32"/>
        <v>1121.3370811674808</v>
      </c>
    </row>
    <row r="215" spans="1:13" x14ac:dyDescent="0.25">
      <c r="A215" s="82">
        <v>62132</v>
      </c>
      <c r="B215" s="82" t="s">
        <v>218</v>
      </c>
      <c r="C215" s="82" t="s">
        <v>212</v>
      </c>
      <c r="D215" s="83">
        <v>2152678.67</v>
      </c>
      <c r="E215" s="11">
        <f t="shared" si="33"/>
        <v>1.0185837004383922E-3</v>
      </c>
      <c r="F215" s="89">
        <f t="shared" si="34"/>
        <v>1818.3265328032944</v>
      </c>
      <c r="G215" s="89">
        <f t="shared" si="27"/>
        <v>165330.92600547199</v>
      </c>
      <c r="H215" s="89">
        <f t="shared" si="35"/>
        <v>5344.4923258946837</v>
      </c>
      <c r="I215" s="89">
        <f t="shared" si="28"/>
        <v>229811.15964704487</v>
      </c>
      <c r="J215" s="89">
        <f t="shared" si="29"/>
        <v>40042.258144013736</v>
      </c>
      <c r="K215" s="89">
        <f t="shared" si="30"/>
        <v>63847.643634764492</v>
      </c>
      <c r="L215" s="89">
        <f t="shared" si="31"/>
        <v>1072.8296384490272</v>
      </c>
      <c r="M215" s="89">
        <f t="shared" si="32"/>
        <v>712.23167577520201</v>
      </c>
    </row>
    <row r="216" spans="1:13" x14ac:dyDescent="0.25">
      <c r="A216" s="82">
        <v>62135</v>
      </c>
      <c r="B216" s="82" t="s">
        <v>219</v>
      </c>
      <c r="C216" s="82" t="s">
        <v>212</v>
      </c>
      <c r="D216" s="83">
        <v>1985485.8</v>
      </c>
      <c r="E216" s="11">
        <f t="shared" si="33"/>
        <v>9.3947299312065061E-4</v>
      </c>
      <c r="F216" s="89">
        <f t="shared" si="34"/>
        <v>1677.1019107297491</v>
      </c>
      <c r="G216" s="89">
        <f t="shared" si="27"/>
        <v>152490.10939691958</v>
      </c>
      <c r="H216" s="89">
        <f t="shared" si="35"/>
        <v>4929.3997144835685</v>
      </c>
      <c r="I216" s="89">
        <f t="shared" si="28"/>
        <v>211962.33349622058</v>
      </c>
      <c r="J216" s="89">
        <f t="shared" si="29"/>
        <v>36932.281651154939</v>
      </c>
      <c r="K216" s="89">
        <f t="shared" si="30"/>
        <v>58888.765688510903</v>
      </c>
      <c r="L216" s="89">
        <f t="shared" si="31"/>
        <v>989.5057923158023</v>
      </c>
      <c r="M216" s="89">
        <f t="shared" si="32"/>
        <v>656.91452155368245</v>
      </c>
    </row>
    <row r="217" spans="1:13" x14ac:dyDescent="0.25">
      <c r="A217" s="82">
        <v>62138</v>
      </c>
      <c r="B217" s="82" t="s">
        <v>220</v>
      </c>
      <c r="C217" s="82" t="s">
        <v>212</v>
      </c>
      <c r="D217" s="83">
        <v>3183538.65</v>
      </c>
      <c r="E217" s="11">
        <f t="shared" si="33"/>
        <v>1.5063560687418542E-3</v>
      </c>
      <c r="F217" s="89">
        <f t="shared" si="34"/>
        <v>2689.0742571903593</v>
      </c>
      <c r="G217" s="89">
        <f t="shared" si="27"/>
        <v>244503.46459683654</v>
      </c>
      <c r="H217" s="89">
        <f t="shared" si="35"/>
        <v>7903.8261126608932</v>
      </c>
      <c r="I217" s="89">
        <f t="shared" si="28"/>
        <v>339861.54976752179</v>
      </c>
      <c r="J217" s="89">
        <f t="shared" si="29"/>
        <v>59217.419771593217</v>
      </c>
      <c r="K217" s="89">
        <f t="shared" si="30"/>
        <v>94422.564805131478</v>
      </c>
      <c r="L217" s="89">
        <f t="shared" si="31"/>
        <v>1586.5789290642267</v>
      </c>
      <c r="M217" s="89">
        <f t="shared" si="32"/>
        <v>1053.3002900914255</v>
      </c>
    </row>
    <row r="218" spans="1:13" x14ac:dyDescent="0.25">
      <c r="A218" s="82">
        <v>62139</v>
      </c>
      <c r="B218" s="82" t="s">
        <v>221</v>
      </c>
      <c r="C218" s="82" t="s">
        <v>212</v>
      </c>
      <c r="D218" s="83">
        <v>26327133.039999999</v>
      </c>
      <c r="E218" s="11">
        <f t="shared" si="33"/>
        <v>1.2457218519202893E-2</v>
      </c>
      <c r="F218" s="89">
        <f t="shared" si="34"/>
        <v>22238.026142226907</v>
      </c>
      <c r="G218" s="89">
        <f t="shared" si="27"/>
        <v>2021987.4639127892</v>
      </c>
      <c r="H218" s="89">
        <f t="shared" si="35"/>
        <v>65362.825606985913</v>
      </c>
      <c r="I218" s="89">
        <f t="shared" si="28"/>
        <v>2810576.9144376894</v>
      </c>
      <c r="J218" s="89">
        <f t="shared" si="29"/>
        <v>489714.45300727256</v>
      </c>
      <c r="K218" s="89">
        <f t="shared" si="30"/>
        <v>780852.91208973317</v>
      </c>
      <c r="L218" s="89">
        <f t="shared" si="31"/>
        <v>13120.643138394007</v>
      </c>
      <c r="M218" s="89">
        <f t="shared" si="32"/>
        <v>8710.5513445886863</v>
      </c>
    </row>
    <row r="219" spans="1:13" x14ac:dyDescent="0.25">
      <c r="A219" s="82">
        <v>62140</v>
      </c>
      <c r="B219" s="82" t="s">
        <v>222</v>
      </c>
      <c r="C219" s="82" t="s">
        <v>212</v>
      </c>
      <c r="D219" s="83">
        <v>47330314.869999997</v>
      </c>
      <c r="E219" s="11">
        <f t="shared" si="33"/>
        <v>2.2395301228677503E-2</v>
      </c>
      <c r="F219" s="89">
        <f t="shared" si="34"/>
        <v>39979.012443160085</v>
      </c>
      <c r="G219" s="89">
        <f t="shared" si="27"/>
        <v>3635082.6041248692</v>
      </c>
      <c r="H219" s="89">
        <f t="shared" si="35"/>
        <v>117507.78605749554</v>
      </c>
      <c r="I219" s="89">
        <f t="shared" si="28"/>
        <v>5052790.599135017</v>
      </c>
      <c r="J219" s="89">
        <f t="shared" si="29"/>
        <v>880397.39161906217</v>
      </c>
      <c r="K219" s="89">
        <f t="shared" si="30"/>
        <v>1403799.4239711375</v>
      </c>
      <c r="L219" s="89">
        <f t="shared" si="31"/>
        <v>23587.990765784249</v>
      </c>
      <c r="M219" s="89">
        <f t="shared" si="32"/>
        <v>15659.629068015089</v>
      </c>
    </row>
    <row r="220" spans="1:13" x14ac:dyDescent="0.25">
      <c r="A220" s="82">
        <v>62141</v>
      </c>
      <c r="B220" s="82" t="s">
        <v>223</v>
      </c>
      <c r="C220" s="82" t="s">
        <v>212</v>
      </c>
      <c r="D220" s="83">
        <v>11934762.16</v>
      </c>
      <c r="E220" s="11">
        <f t="shared" si="33"/>
        <v>5.6471754815059774E-3</v>
      </c>
      <c r="F220" s="89">
        <f t="shared" si="34"/>
        <v>10081.065511846575</v>
      </c>
      <c r="G220" s="89">
        <f t="shared" si="27"/>
        <v>916618.58644600539</v>
      </c>
      <c r="H220" s="89">
        <f t="shared" si="35"/>
        <v>29630.639103001035</v>
      </c>
      <c r="I220" s="89">
        <f t="shared" si="28"/>
        <v>1274106.3356665627</v>
      </c>
      <c r="J220" s="89">
        <f t="shared" si="29"/>
        <v>222000.07551434834</v>
      </c>
      <c r="K220" s="89">
        <f t="shared" si="30"/>
        <v>353980.57865150494</v>
      </c>
      <c r="L220" s="89">
        <f t="shared" si="31"/>
        <v>5947.9228142711754</v>
      </c>
      <c r="M220" s="89">
        <f t="shared" si="32"/>
        <v>3948.7155104274198</v>
      </c>
    </row>
    <row r="221" spans="1:13" x14ac:dyDescent="0.25">
      <c r="A221" s="82">
        <v>62142</v>
      </c>
      <c r="B221" s="82" t="s">
        <v>224</v>
      </c>
      <c r="C221" s="82" t="s">
        <v>212</v>
      </c>
      <c r="D221" s="83">
        <v>5632478.1600000001</v>
      </c>
      <c r="E221" s="11">
        <f t="shared" si="33"/>
        <v>2.6651216118805257E-3</v>
      </c>
      <c r="F221" s="89">
        <f t="shared" si="34"/>
        <v>4757.6466597140015</v>
      </c>
      <c r="G221" s="89">
        <f t="shared" si="27"/>
        <v>432587.93933160353</v>
      </c>
      <c r="H221" s="89">
        <f t="shared" si="35"/>
        <v>13983.850317005004</v>
      </c>
      <c r="I221" s="89">
        <f t="shared" si="28"/>
        <v>601300.30351267126</v>
      </c>
      <c r="J221" s="89">
        <f t="shared" si="29"/>
        <v>104770.46463847738</v>
      </c>
      <c r="K221" s="89">
        <f t="shared" si="30"/>
        <v>167057.19406801852</v>
      </c>
      <c r="L221" s="89">
        <f t="shared" si="31"/>
        <v>2807.0559680720216</v>
      </c>
      <c r="M221" s="89">
        <f t="shared" si="32"/>
        <v>1863.5523334581219</v>
      </c>
    </row>
    <row r="222" spans="1:13" x14ac:dyDescent="0.25">
      <c r="A222" s="82">
        <v>62143</v>
      </c>
      <c r="B222" s="82" t="s">
        <v>225</v>
      </c>
      <c r="C222" s="82" t="s">
        <v>212</v>
      </c>
      <c r="D222" s="83">
        <v>12663216.210000001</v>
      </c>
      <c r="E222" s="11">
        <f t="shared" si="33"/>
        <v>5.9918583327781254E-3</v>
      </c>
      <c r="F222" s="89">
        <f t="shared" si="34"/>
        <v>10696.376726428834</v>
      </c>
      <c r="G222" s="89">
        <f t="shared" si="27"/>
        <v>972565.61854018073</v>
      </c>
      <c r="H222" s="89">
        <f t="shared" si="35"/>
        <v>31439.184490776865</v>
      </c>
      <c r="I222" s="89">
        <f t="shared" si="28"/>
        <v>1351873.1070445161</v>
      </c>
      <c r="J222" s="89">
        <f t="shared" si="29"/>
        <v>235550.14479438277</v>
      </c>
      <c r="K222" s="89">
        <f t="shared" si="30"/>
        <v>375586.25312437041</v>
      </c>
      <c r="L222" s="89">
        <f t="shared" si="31"/>
        <v>6310.9621781945571</v>
      </c>
      <c r="M222" s="89">
        <f t="shared" si="32"/>
        <v>4189.7306029199444</v>
      </c>
    </row>
    <row r="223" spans="1:13" x14ac:dyDescent="0.25">
      <c r="A223" s="82">
        <v>62144</v>
      </c>
      <c r="B223" s="82" t="s">
        <v>226</v>
      </c>
      <c r="C223" s="82" t="s">
        <v>212</v>
      </c>
      <c r="D223" s="83">
        <v>3308280.82</v>
      </c>
      <c r="E223" s="11">
        <f t="shared" si="33"/>
        <v>1.565380363863111E-3</v>
      </c>
      <c r="F223" s="89">
        <f t="shared" si="34"/>
        <v>2794.4415842473318</v>
      </c>
      <c r="G223" s="89">
        <f t="shared" si="27"/>
        <v>254083.96481985957</v>
      </c>
      <c r="H223" s="89">
        <f t="shared" si="35"/>
        <v>8213.5256417041419</v>
      </c>
      <c r="I223" s="89">
        <f t="shared" si="28"/>
        <v>353178.51302083855</v>
      </c>
      <c r="J223" s="89">
        <f t="shared" si="29"/>
        <v>61537.765228718235</v>
      </c>
      <c r="K223" s="89">
        <f t="shared" si="30"/>
        <v>98122.370878086702</v>
      </c>
      <c r="L223" s="89">
        <f t="shared" si="31"/>
        <v>1648.7466362122921</v>
      </c>
      <c r="M223" s="89">
        <f t="shared" si="32"/>
        <v>1094.5722764854445</v>
      </c>
    </row>
    <row r="224" spans="1:13" x14ac:dyDescent="0.25">
      <c r="A224" s="82">
        <v>62145</v>
      </c>
      <c r="B224" s="82" t="s">
        <v>227</v>
      </c>
      <c r="C224" s="82" t="s">
        <v>212</v>
      </c>
      <c r="D224" s="83">
        <v>9658862.9900000002</v>
      </c>
      <c r="E224" s="11">
        <f t="shared" si="33"/>
        <v>4.5702874950591822E-3</v>
      </c>
      <c r="F224" s="89">
        <f t="shared" si="34"/>
        <v>8158.6569775547414</v>
      </c>
      <c r="G224" s="89">
        <f t="shared" si="27"/>
        <v>741824.028152182</v>
      </c>
      <c r="H224" s="89">
        <f t="shared" si="35"/>
        <v>23980.225124320656</v>
      </c>
      <c r="I224" s="89">
        <f t="shared" si="28"/>
        <v>1031140.6600242028</v>
      </c>
      <c r="J224" s="89">
        <f t="shared" si="29"/>
        <v>179665.77669636143</v>
      </c>
      <c r="K224" s="89">
        <f t="shared" si="30"/>
        <v>286478.26110644545</v>
      </c>
      <c r="L224" s="89">
        <f t="shared" si="31"/>
        <v>4813.6838227650524</v>
      </c>
      <c r="M224" s="89">
        <f t="shared" si="32"/>
        <v>3195.7153054574455</v>
      </c>
    </row>
    <row r="225" spans="1:13" x14ac:dyDescent="0.25">
      <c r="A225" s="82">
        <v>62146</v>
      </c>
      <c r="B225" s="82" t="s">
        <v>228</v>
      </c>
      <c r="C225" s="82" t="s">
        <v>212</v>
      </c>
      <c r="D225" s="83">
        <v>3593390.55</v>
      </c>
      <c r="E225" s="11">
        <f t="shared" si="33"/>
        <v>1.7002858320416901E-3</v>
      </c>
      <c r="F225" s="89">
        <f t="shared" si="34"/>
        <v>3035.2683244590435</v>
      </c>
      <c r="G225" s="89">
        <f t="shared" si="27"/>
        <v>275981.08134309342</v>
      </c>
      <c r="H225" s="89">
        <f t="shared" si="35"/>
        <v>8921.3724677345708</v>
      </c>
      <c r="I225" s="89">
        <f t="shared" si="28"/>
        <v>383615.66027884331</v>
      </c>
      <c r="J225" s="89">
        <f t="shared" si="29"/>
        <v>66841.128692634593</v>
      </c>
      <c r="K225" s="89">
        <f t="shared" si="30"/>
        <v>106578.61875731335</v>
      </c>
      <c r="L225" s="89">
        <f t="shared" si="31"/>
        <v>1790.836662381502</v>
      </c>
      <c r="M225" s="89">
        <f t="shared" si="32"/>
        <v>1188.9032064136513</v>
      </c>
    </row>
    <row r="226" spans="1:13" x14ac:dyDescent="0.25">
      <c r="A226" s="82">
        <v>62147</v>
      </c>
      <c r="B226" s="82" t="s">
        <v>229</v>
      </c>
      <c r="C226" s="82" t="s">
        <v>212</v>
      </c>
      <c r="D226" s="83">
        <v>3116537.98</v>
      </c>
      <c r="E226" s="11">
        <f t="shared" si="33"/>
        <v>1.4746533388678912E-3</v>
      </c>
      <c r="F226" s="89">
        <f t="shared" si="34"/>
        <v>2632.4800716881646</v>
      </c>
      <c r="G226" s="89">
        <f t="shared" si="27"/>
        <v>239357.65116519833</v>
      </c>
      <c r="H226" s="89">
        <f t="shared" si="35"/>
        <v>7737.4823979044295</v>
      </c>
      <c r="I226" s="89">
        <f t="shared" si="28"/>
        <v>332708.83260429138</v>
      </c>
      <c r="J226" s="89">
        <f t="shared" si="29"/>
        <v>57971.1315255347</v>
      </c>
      <c r="K226" s="89">
        <f t="shared" si="30"/>
        <v>92435.35001034259</v>
      </c>
      <c r="L226" s="89">
        <f t="shared" si="31"/>
        <v>1553.1878309994411</v>
      </c>
      <c r="M226" s="89">
        <f t="shared" si="32"/>
        <v>1031.1325601198357</v>
      </c>
    </row>
    <row r="227" spans="1:13" x14ac:dyDescent="0.25">
      <c r="A227" s="82">
        <v>62148</v>
      </c>
      <c r="B227" s="82" t="s">
        <v>230</v>
      </c>
      <c r="C227" s="82" t="s">
        <v>212</v>
      </c>
      <c r="D227" s="83">
        <v>2314395.7999999998</v>
      </c>
      <c r="E227" s="11">
        <f t="shared" si="33"/>
        <v>1.0951034499928746E-3</v>
      </c>
      <c r="F227" s="89">
        <f t="shared" si="34"/>
        <v>1954.9259019454616</v>
      </c>
      <c r="G227" s="89">
        <f t="shared" si="27"/>
        <v>177751.19254429883</v>
      </c>
      <c r="H227" s="89">
        <f t="shared" si="35"/>
        <v>5745.9902235120335</v>
      </c>
      <c r="I227" s="89">
        <f t="shared" si="28"/>
        <v>247075.41821847946</v>
      </c>
      <c r="J227" s="89">
        <f t="shared" si="29"/>
        <v>43050.379679295649</v>
      </c>
      <c r="K227" s="89">
        <f t="shared" si="30"/>
        <v>68644.11318211077</v>
      </c>
      <c r="L227" s="89">
        <f t="shared" si="31"/>
        <v>1153.4245421505232</v>
      </c>
      <c r="M227" s="89">
        <f t="shared" si="32"/>
        <v>765.73713578956449</v>
      </c>
    </row>
    <row r="228" spans="1:13" x14ac:dyDescent="0.25">
      <c r="A228" s="82">
        <v>62202</v>
      </c>
      <c r="B228" s="82" t="s">
        <v>231</v>
      </c>
      <c r="C228" s="82" t="s">
        <v>232</v>
      </c>
      <c r="D228" s="83">
        <v>2736801.26</v>
      </c>
      <c r="E228" s="11">
        <f t="shared" si="33"/>
        <v>1.2949731855592056E-3</v>
      </c>
      <c r="F228" s="89">
        <f t="shared" si="34"/>
        <v>2311.7237214356228</v>
      </c>
      <c r="G228" s="89">
        <f t="shared" si="27"/>
        <v>210192.95304707155</v>
      </c>
      <c r="H228" s="89">
        <f t="shared" si="35"/>
        <v>6794.7035177195776</v>
      </c>
      <c r="I228" s="89">
        <f t="shared" si="28"/>
        <v>292169.69538890518</v>
      </c>
      <c r="J228" s="89">
        <f t="shared" si="29"/>
        <v>50907.599015593929</v>
      </c>
      <c r="K228" s="89">
        <f t="shared" si="30"/>
        <v>81172.501025271195</v>
      </c>
      <c r="L228" s="89">
        <f t="shared" si="31"/>
        <v>1363.9385883229113</v>
      </c>
      <c r="M228" s="89">
        <f t="shared" si="32"/>
        <v>905.49350204389043</v>
      </c>
    </row>
    <row r="229" spans="1:13" x14ac:dyDescent="0.25">
      <c r="A229" s="82">
        <v>62205</v>
      </c>
      <c r="B229" s="82" t="s">
        <v>233</v>
      </c>
      <c r="C229" s="82" t="s">
        <v>232</v>
      </c>
      <c r="D229" s="83">
        <v>2632276.44</v>
      </c>
      <c r="E229" s="11">
        <f t="shared" si="33"/>
        <v>1.2455151408324204E-3</v>
      </c>
      <c r="F229" s="89">
        <f t="shared" si="34"/>
        <v>2223.4336035507795</v>
      </c>
      <c r="G229" s="89">
        <f t="shared" si="27"/>
        <v>202165.19417995034</v>
      </c>
      <c r="H229" s="89">
        <f t="shared" si="35"/>
        <v>6535.1979509386692</v>
      </c>
      <c r="I229" s="89">
        <f t="shared" si="28"/>
        <v>281011.05363207549</v>
      </c>
      <c r="J229" s="89">
        <f t="shared" si="29"/>
        <v>48963.319136192993</v>
      </c>
      <c r="K229" s="89">
        <f t="shared" si="30"/>
        <v>78072.333986245401</v>
      </c>
      <c r="L229" s="89">
        <f t="shared" si="31"/>
        <v>1311.8465940962255</v>
      </c>
      <c r="M229" s="89">
        <f t="shared" si="32"/>
        <v>870.91059436417561</v>
      </c>
    </row>
    <row r="230" spans="1:13" x14ac:dyDescent="0.25">
      <c r="A230" s="82">
        <v>62206</v>
      </c>
      <c r="B230" s="82" t="s">
        <v>234</v>
      </c>
      <c r="C230" s="82" t="s">
        <v>232</v>
      </c>
      <c r="D230" s="83">
        <v>1444953.25</v>
      </c>
      <c r="E230" s="11">
        <f t="shared" si="33"/>
        <v>6.8370902209268468E-4</v>
      </c>
      <c r="F230" s="89">
        <f t="shared" si="34"/>
        <v>1220.5243958381172</v>
      </c>
      <c r="G230" s="89">
        <f t="shared" si="27"/>
        <v>110975.90280722959</v>
      </c>
      <c r="H230" s="89">
        <f t="shared" si="35"/>
        <v>3587.410264023094</v>
      </c>
      <c r="I230" s="89">
        <f t="shared" si="28"/>
        <v>154257.29192470064</v>
      </c>
      <c r="J230" s="89">
        <f t="shared" si="29"/>
        <v>26877.764828009196</v>
      </c>
      <c r="K230" s="89">
        <f t="shared" si="30"/>
        <v>42856.772569263558</v>
      </c>
      <c r="L230" s="89">
        <f t="shared" si="31"/>
        <v>720.12079386341804</v>
      </c>
      <c r="M230" s="89">
        <f t="shared" si="32"/>
        <v>478.07482324536824</v>
      </c>
    </row>
    <row r="231" spans="1:13" x14ac:dyDescent="0.25">
      <c r="A231" s="82">
        <v>62209</v>
      </c>
      <c r="B231" s="82" t="s">
        <v>235</v>
      </c>
      <c r="C231" s="82" t="s">
        <v>232</v>
      </c>
      <c r="D231" s="83">
        <v>1668791.8</v>
      </c>
      <c r="E231" s="11">
        <f t="shared" si="33"/>
        <v>7.8962278513459939E-4</v>
      </c>
      <c r="F231" s="89">
        <f t="shared" si="34"/>
        <v>1409.5965412546075</v>
      </c>
      <c r="G231" s="89">
        <f t="shared" si="27"/>
        <v>128167.24458199718</v>
      </c>
      <c r="H231" s="89">
        <f t="shared" si="35"/>
        <v>4143.1380785762958</v>
      </c>
      <c r="I231" s="89">
        <f t="shared" si="28"/>
        <v>178153.37890976519</v>
      </c>
      <c r="J231" s="89">
        <f t="shared" si="29"/>
        <v>31041.415040459029</v>
      </c>
      <c r="K231" s="89">
        <f t="shared" si="30"/>
        <v>49495.740182633563</v>
      </c>
      <c r="L231" s="89">
        <f t="shared" si="31"/>
        <v>831.67512568919608</v>
      </c>
      <c r="M231" s="89">
        <f t="shared" si="32"/>
        <v>552.13367271108598</v>
      </c>
    </row>
    <row r="232" spans="1:13" x14ac:dyDescent="0.25">
      <c r="A232" s="82">
        <v>62211</v>
      </c>
      <c r="B232" s="82" t="s">
        <v>236</v>
      </c>
      <c r="C232" s="82" t="s">
        <v>232</v>
      </c>
      <c r="D232" s="83">
        <v>3275802.09</v>
      </c>
      <c r="E232" s="11">
        <f t="shared" si="33"/>
        <v>1.5500123921123902E-3</v>
      </c>
      <c r="F232" s="89">
        <f t="shared" si="34"/>
        <v>2767.0074217158872</v>
      </c>
      <c r="G232" s="89">
        <f t="shared" si="27"/>
        <v>251589.51983779375</v>
      </c>
      <c r="H232" s="89">
        <f t="shared" si="35"/>
        <v>8132.8901406147934</v>
      </c>
      <c r="I232" s="89">
        <f t="shared" si="28"/>
        <v>349711.21680557798</v>
      </c>
      <c r="J232" s="89">
        <f t="shared" si="29"/>
        <v>60933.624114220314</v>
      </c>
      <c r="K232" s="89">
        <f t="shared" si="30"/>
        <v>97159.063902619848</v>
      </c>
      <c r="L232" s="89">
        <f t="shared" si="31"/>
        <v>1632.5602240697017</v>
      </c>
      <c r="M232" s="89">
        <f t="shared" si="32"/>
        <v>1083.8264180267131</v>
      </c>
    </row>
    <row r="233" spans="1:13" x14ac:dyDescent="0.25">
      <c r="A233" s="82">
        <v>62214</v>
      </c>
      <c r="B233" s="82" t="s">
        <v>237</v>
      </c>
      <c r="C233" s="82" t="s">
        <v>232</v>
      </c>
      <c r="D233" s="83">
        <v>2672365.16</v>
      </c>
      <c r="E233" s="11">
        <f t="shared" si="33"/>
        <v>1.2644839341467698E-3</v>
      </c>
      <c r="F233" s="89">
        <f t="shared" si="34"/>
        <v>2257.2957792010461</v>
      </c>
      <c r="G233" s="89">
        <f t="shared" si="27"/>
        <v>205244.10479133949</v>
      </c>
      <c r="H233" s="89">
        <f t="shared" si="35"/>
        <v>6634.7269049719898</v>
      </c>
      <c r="I233" s="89">
        <f t="shared" si="28"/>
        <v>285290.76121702854</v>
      </c>
      <c r="J233" s="89">
        <f t="shared" si="29"/>
        <v>49709.01467230526</v>
      </c>
      <c r="K233" s="89">
        <f t="shared" si="30"/>
        <v>79261.350416799731</v>
      </c>
      <c r="L233" s="89">
        <f t="shared" si="31"/>
        <v>1331.8255940198344</v>
      </c>
      <c r="M233" s="89">
        <f t="shared" si="32"/>
        <v>884.17428142680762</v>
      </c>
    </row>
    <row r="234" spans="1:13" x14ac:dyDescent="0.25">
      <c r="A234" s="82">
        <v>62216</v>
      </c>
      <c r="B234" s="82" t="s">
        <v>238</v>
      </c>
      <c r="C234" s="82" t="s">
        <v>232</v>
      </c>
      <c r="D234" s="83">
        <v>1605381.99</v>
      </c>
      <c r="E234" s="11">
        <f t="shared" si="33"/>
        <v>7.5961914371147166E-4</v>
      </c>
      <c r="F234" s="89">
        <f t="shared" si="34"/>
        <v>1356.0354865696479</v>
      </c>
      <c r="G234" s="89">
        <f t="shared" si="27"/>
        <v>123297.2178793444</v>
      </c>
      <c r="H234" s="89">
        <f t="shared" si="35"/>
        <v>3985.709453647597</v>
      </c>
      <c r="I234" s="89">
        <f t="shared" si="28"/>
        <v>171384.00725565816</v>
      </c>
      <c r="J234" s="89">
        <f t="shared" si="29"/>
        <v>29861.920852000858</v>
      </c>
      <c r="K234" s="89">
        <f t="shared" si="30"/>
        <v>47615.028951436136</v>
      </c>
      <c r="L234" s="89">
        <f t="shared" si="31"/>
        <v>800.07360313756431</v>
      </c>
      <c r="M234" s="89">
        <f t="shared" si="32"/>
        <v>531.15400869235555</v>
      </c>
    </row>
    <row r="235" spans="1:13" x14ac:dyDescent="0.25">
      <c r="A235" s="82">
        <v>62219</v>
      </c>
      <c r="B235" s="82" t="s">
        <v>239</v>
      </c>
      <c r="C235" s="82" t="s">
        <v>232</v>
      </c>
      <c r="D235" s="83">
        <v>12458224.82</v>
      </c>
      <c r="E235" s="11">
        <f t="shared" si="33"/>
        <v>5.8948624868610895E-3</v>
      </c>
      <c r="F235" s="89">
        <f t="shared" si="34"/>
        <v>10523.224416877112</v>
      </c>
      <c r="G235" s="89">
        <f t="shared" si="27"/>
        <v>956821.78421684948</v>
      </c>
      <c r="H235" s="89">
        <f t="shared" si="35"/>
        <v>30930.248844227495</v>
      </c>
      <c r="I235" s="89">
        <f t="shared" si="28"/>
        <v>1329989.0656824305</v>
      </c>
      <c r="J235" s="89">
        <f t="shared" si="29"/>
        <v>231737.07307584328</v>
      </c>
      <c r="K235" s="89">
        <f t="shared" si="30"/>
        <v>369506.28522237274</v>
      </c>
      <c r="L235" s="89">
        <f t="shared" si="31"/>
        <v>6208.8006982283605</v>
      </c>
      <c r="M235" s="89">
        <f t="shared" si="32"/>
        <v>4121.9074933895336</v>
      </c>
    </row>
    <row r="236" spans="1:13" x14ac:dyDescent="0.25">
      <c r="A236" s="82">
        <v>62220</v>
      </c>
      <c r="B236" s="82" t="s">
        <v>240</v>
      </c>
      <c r="C236" s="82" t="s">
        <v>232</v>
      </c>
      <c r="D236" s="83">
        <v>3269908.18</v>
      </c>
      <c r="E236" s="11">
        <f t="shared" si="33"/>
        <v>1.5472235687076178E-3</v>
      </c>
      <c r="F236" s="89">
        <f t="shared" si="34"/>
        <v>2762.0289485771377</v>
      </c>
      <c r="G236" s="89">
        <f t="shared" si="27"/>
        <v>251136.85330113277</v>
      </c>
      <c r="H236" s="89">
        <f t="shared" si="35"/>
        <v>8118.2572289761456</v>
      </c>
      <c r="I236" s="89">
        <f t="shared" si="28"/>
        <v>349082.00710938341</v>
      </c>
      <c r="J236" s="89">
        <f t="shared" si="29"/>
        <v>60823.990721653849</v>
      </c>
      <c r="K236" s="89">
        <f t="shared" si="30"/>
        <v>96984.252738027717</v>
      </c>
      <c r="L236" s="89">
        <f t="shared" si="31"/>
        <v>1629.6228784163673</v>
      </c>
      <c r="M236" s="89">
        <f t="shared" si="32"/>
        <v>1081.8763687905362</v>
      </c>
    </row>
    <row r="237" spans="1:13" x14ac:dyDescent="0.25">
      <c r="A237" s="82">
        <v>62226</v>
      </c>
      <c r="B237" s="82" t="s">
        <v>241</v>
      </c>
      <c r="C237" s="82" t="s">
        <v>232</v>
      </c>
      <c r="D237" s="83">
        <v>2756833.03</v>
      </c>
      <c r="E237" s="11">
        <f t="shared" si="33"/>
        <v>1.3044516250017865E-3</v>
      </c>
      <c r="F237" s="89">
        <f t="shared" si="34"/>
        <v>2328.6441747283629</v>
      </c>
      <c r="G237" s="89">
        <f t="shared" si="27"/>
        <v>211731.44141032951</v>
      </c>
      <c r="H237" s="89">
        <f t="shared" si="35"/>
        <v>6844.4367373268888</v>
      </c>
      <c r="I237" s="89">
        <f t="shared" si="28"/>
        <v>294308.2051245374</v>
      </c>
      <c r="J237" s="89">
        <f t="shared" si="29"/>
        <v>51280.212595409583</v>
      </c>
      <c r="K237" s="89">
        <f t="shared" si="30"/>
        <v>81766.63582586062</v>
      </c>
      <c r="L237" s="89">
        <f t="shared" si="31"/>
        <v>1373.9218138112717</v>
      </c>
      <c r="M237" s="89">
        <f t="shared" si="32"/>
        <v>912.12118006879655</v>
      </c>
    </row>
    <row r="238" spans="1:13" x14ac:dyDescent="0.25">
      <c r="A238" s="82">
        <v>62232</v>
      </c>
      <c r="B238" s="82" t="s">
        <v>242</v>
      </c>
      <c r="C238" s="82" t="s">
        <v>232</v>
      </c>
      <c r="D238" s="83">
        <v>1805654.45</v>
      </c>
      <c r="E238" s="11">
        <f t="shared" si="33"/>
        <v>8.5438213191105271E-4</v>
      </c>
      <c r="F238" s="89">
        <f t="shared" si="34"/>
        <v>1525.2018061336294</v>
      </c>
      <c r="G238" s="89">
        <f t="shared" si="27"/>
        <v>138678.62697055534</v>
      </c>
      <c r="H238" s="89">
        <f t="shared" si="35"/>
        <v>4482.9293315953119</v>
      </c>
      <c r="I238" s="89">
        <f t="shared" si="28"/>
        <v>192764.27497483726</v>
      </c>
      <c r="J238" s="89">
        <f t="shared" si="29"/>
        <v>33587.215134986742</v>
      </c>
      <c r="K238" s="89">
        <f t="shared" si="30"/>
        <v>53555.035155863123</v>
      </c>
      <c r="L238" s="89">
        <f t="shared" si="31"/>
        <v>899.88331177981934</v>
      </c>
      <c r="M238" s="89">
        <f t="shared" si="32"/>
        <v>597.41582091044302</v>
      </c>
    </row>
    <row r="239" spans="1:13" x14ac:dyDescent="0.25">
      <c r="A239" s="82">
        <v>62233</v>
      </c>
      <c r="B239" s="82" t="s">
        <v>243</v>
      </c>
      <c r="C239" s="82" t="s">
        <v>232</v>
      </c>
      <c r="D239" s="83">
        <v>4420791.67</v>
      </c>
      <c r="E239" s="11">
        <f t="shared" si="33"/>
        <v>2.0917875021708738E-3</v>
      </c>
      <c r="F239" s="89">
        <f t="shared" si="34"/>
        <v>3734.1582380972745</v>
      </c>
      <c r="G239" s="89">
        <f t="shared" si="27"/>
        <v>339527.48762005282</v>
      </c>
      <c r="H239" s="89">
        <f t="shared" si="35"/>
        <v>10975.575446517591</v>
      </c>
      <c r="I239" s="89">
        <f t="shared" si="28"/>
        <v>471945.61566436477</v>
      </c>
      <c r="J239" s="89">
        <f t="shared" si="29"/>
        <v>82231.725393110144</v>
      </c>
      <c r="K239" s="89">
        <f t="shared" si="30"/>
        <v>131119.02629187817</v>
      </c>
      <c r="L239" s="89">
        <f t="shared" si="31"/>
        <v>2203.1882394154864</v>
      </c>
      <c r="M239" s="89">
        <f t="shared" si="32"/>
        <v>1462.6557615202057</v>
      </c>
    </row>
    <row r="240" spans="1:13" x14ac:dyDescent="0.25">
      <c r="A240" s="82">
        <v>62235</v>
      </c>
      <c r="B240" s="82" t="s">
        <v>244</v>
      </c>
      <c r="C240" s="82" t="s">
        <v>232</v>
      </c>
      <c r="D240" s="83">
        <v>2579166.63</v>
      </c>
      <c r="E240" s="11">
        <f t="shared" si="33"/>
        <v>1.2203851539220284E-3</v>
      </c>
      <c r="F240" s="89">
        <f t="shared" si="34"/>
        <v>2178.5727620229809</v>
      </c>
      <c r="G240" s="89">
        <f t="shared" si="27"/>
        <v>198086.23237778101</v>
      </c>
      <c r="H240" s="89">
        <f t="shared" si="35"/>
        <v>6403.3413130063918</v>
      </c>
      <c r="I240" s="89">
        <f t="shared" si="28"/>
        <v>275341.26779974118</v>
      </c>
      <c r="J240" s="89">
        <f t="shared" si="29"/>
        <v>47975.416598003438</v>
      </c>
      <c r="K240" s="89">
        <f t="shared" si="30"/>
        <v>76497.116899902423</v>
      </c>
      <c r="L240" s="89">
        <f t="shared" si="31"/>
        <v>1285.3782785717369</v>
      </c>
      <c r="M240" s="89">
        <f t="shared" si="32"/>
        <v>853.33877117311727</v>
      </c>
    </row>
    <row r="241" spans="1:13" x14ac:dyDescent="0.25">
      <c r="A241" s="82">
        <v>62242</v>
      </c>
      <c r="B241" s="82" t="s">
        <v>245</v>
      </c>
      <c r="C241" s="82" t="s">
        <v>232</v>
      </c>
      <c r="D241" s="83">
        <v>1312829.52</v>
      </c>
      <c r="E241" s="11">
        <f t="shared" si="33"/>
        <v>6.2119199170880351E-4</v>
      </c>
      <c r="F241" s="89">
        <f t="shared" si="34"/>
        <v>1108.9220061178073</v>
      </c>
      <c r="G241" s="89">
        <f t="shared" si="27"/>
        <v>100828.48093111793</v>
      </c>
      <c r="H241" s="89">
        <f t="shared" si="35"/>
        <v>3259.3844091222409</v>
      </c>
      <c r="I241" s="89">
        <f t="shared" si="28"/>
        <v>140152.30355307664</v>
      </c>
      <c r="J241" s="89">
        <f t="shared" si="29"/>
        <v>24420.114005645646</v>
      </c>
      <c r="K241" s="89">
        <f t="shared" si="30"/>
        <v>38938.032189522703</v>
      </c>
      <c r="L241" s="89">
        <f t="shared" si="31"/>
        <v>654.27434150532554</v>
      </c>
      <c r="M241" s="89">
        <f t="shared" si="32"/>
        <v>434.36058621640643</v>
      </c>
    </row>
    <row r="242" spans="1:13" x14ac:dyDescent="0.25">
      <c r="A242" s="82">
        <v>62244</v>
      </c>
      <c r="B242" s="82" t="s">
        <v>246</v>
      </c>
      <c r="C242" s="82" t="s">
        <v>232</v>
      </c>
      <c r="D242" s="83">
        <v>3679733.96</v>
      </c>
      <c r="E242" s="11">
        <f t="shared" si="33"/>
        <v>1.7411409727981456E-3</v>
      </c>
      <c r="F242" s="89">
        <f t="shared" si="34"/>
        <v>3108.2009527810001</v>
      </c>
      <c r="G242" s="89">
        <f t="shared" si="27"/>
        <v>282612.46396824397</v>
      </c>
      <c r="H242" s="89">
        <f t="shared" si="35"/>
        <v>9135.7387354769744</v>
      </c>
      <c r="I242" s="89">
        <f t="shared" si="28"/>
        <v>392833.3291564656</v>
      </c>
      <c r="J242" s="89">
        <f t="shared" si="29"/>
        <v>68447.213781151047</v>
      </c>
      <c r="K242" s="89">
        <f t="shared" si="30"/>
        <v>109139.53198078593</v>
      </c>
      <c r="L242" s="89">
        <f t="shared" si="31"/>
        <v>1833.867594319317</v>
      </c>
      <c r="M242" s="89">
        <f t="shared" si="32"/>
        <v>1217.4706430931096</v>
      </c>
    </row>
    <row r="243" spans="1:13" x14ac:dyDescent="0.25">
      <c r="A243" s="82">
        <v>62245</v>
      </c>
      <c r="B243" s="82" t="s">
        <v>247</v>
      </c>
      <c r="C243" s="82" t="s">
        <v>232</v>
      </c>
      <c r="D243" s="83">
        <v>1759527.29</v>
      </c>
      <c r="E243" s="11">
        <f t="shared" si="33"/>
        <v>8.3255612788253987E-4</v>
      </c>
      <c r="F243" s="89">
        <f t="shared" si="34"/>
        <v>1486.2390756157195</v>
      </c>
      <c r="G243" s="89">
        <f t="shared" si="27"/>
        <v>135135.94956910063</v>
      </c>
      <c r="H243" s="89">
        <f t="shared" si="35"/>
        <v>4368.4086388087217</v>
      </c>
      <c r="I243" s="89">
        <f t="shared" si="28"/>
        <v>187839.92826273612</v>
      </c>
      <c r="J243" s="89">
        <f t="shared" si="29"/>
        <v>32729.197784830987</v>
      </c>
      <c r="K243" s="89">
        <f t="shared" si="30"/>
        <v>52186.920855012191</v>
      </c>
      <c r="L243" s="89">
        <f t="shared" si="31"/>
        <v>876.89493684252307</v>
      </c>
      <c r="M243" s="89">
        <f t="shared" si="32"/>
        <v>582.15426565679672</v>
      </c>
    </row>
    <row r="244" spans="1:13" x14ac:dyDescent="0.25">
      <c r="A244" s="82">
        <v>62247</v>
      </c>
      <c r="B244" s="82" t="s">
        <v>248</v>
      </c>
      <c r="C244" s="82" t="s">
        <v>232</v>
      </c>
      <c r="D244" s="83">
        <v>1673019.8</v>
      </c>
      <c r="E244" s="11">
        <f t="shared" si="33"/>
        <v>7.9162334933652627E-4</v>
      </c>
      <c r="F244" s="89">
        <f t="shared" si="34"/>
        <v>1413.1678520534888</v>
      </c>
      <c r="G244" s="89">
        <f t="shared" si="27"/>
        <v>128491.96520328301</v>
      </c>
      <c r="H244" s="89">
        <f t="shared" si="35"/>
        <v>4153.6350068307493</v>
      </c>
      <c r="I244" s="89">
        <f t="shared" si="28"/>
        <v>178604.74287621715</v>
      </c>
      <c r="J244" s="89">
        <f t="shared" si="29"/>
        <v>31120.060622724632</v>
      </c>
      <c r="K244" s="89">
        <f t="shared" si="30"/>
        <v>49621.141080152462</v>
      </c>
      <c r="L244" s="89">
        <f t="shared" si="31"/>
        <v>833.78223241839612</v>
      </c>
      <c r="M244" s="89">
        <f t="shared" si="32"/>
        <v>553.5325417420953</v>
      </c>
    </row>
    <row r="245" spans="1:13" x14ac:dyDescent="0.25">
      <c r="A245" s="82">
        <v>62252</v>
      </c>
      <c r="B245" s="82" t="s">
        <v>249</v>
      </c>
      <c r="C245" s="82" t="s">
        <v>232</v>
      </c>
      <c r="D245" s="83">
        <v>1729663.74</v>
      </c>
      <c r="E245" s="11">
        <f t="shared" si="33"/>
        <v>8.1842558174430595E-4</v>
      </c>
      <c r="F245" s="89">
        <f t="shared" si="34"/>
        <v>1461.0139056516869</v>
      </c>
      <c r="G245" s="89">
        <f t="shared" si="27"/>
        <v>132842.3567332917</v>
      </c>
      <c r="H245" s="89">
        <f t="shared" si="35"/>
        <v>4294.2658900449351</v>
      </c>
      <c r="I245" s="89">
        <f t="shared" si="28"/>
        <v>184651.81795518263</v>
      </c>
      <c r="J245" s="89">
        <f t="shared" si="29"/>
        <v>32173.701976347566</v>
      </c>
      <c r="K245" s="89">
        <f t="shared" si="30"/>
        <v>51301.179139520129</v>
      </c>
      <c r="L245" s="89">
        <f t="shared" si="31"/>
        <v>862.01185094782034</v>
      </c>
      <c r="M245" s="89">
        <f t="shared" si="32"/>
        <v>572.27366129279437</v>
      </c>
    </row>
    <row r="246" spans="1:13" x14ac:dyDescent="0.25">
      <c r="A246" s="82">
        <v>62256</v>
      </c>
      <c r="B246" s="82" t="s">
        <v>250</v>
      </c>
      <c r="C246" s="82" t="s">
        <v>232</v>
      </c>
      <c r="D246" s="83">
        <v>2986880.97</v>
      </c>
      <c r="E246" s="11">
        <f t="shared" si="33"/>
        <v>1.4133034872276661E-3</v>
      </c>
      <c r="F246" s="89">
        <f t="shared" si="34"/>
        <v>2522.9612732104792</v>
      </c>
      <c r="G246" s="89">
        <f t="shared" si="27"/>
        <v>229399.67934843819</v>
      </c>
      <c r="H246" s="89">
        <f t="shared" si="35"/>
        <v>7415.5807111359863</v>
      </c>
      <c r="I246" s="89">
        <f t="shared" si="28"/>
        <v>318867.18115871435</v>
      </c>
      <c r="J246" s="89">
        <f t="shared" si="29"/>
        <v>55559.364485263446</v>
      </c>
      <c r="K246" s="89">
        <f t="shared" si="30"/>
        <v>88589.771622543034</v>
      </c>
      <c r="L246" s="89">
        <f t="shared" si="31"/>
        <v>1488.5707169362995</v>
      </c>
      <c r="M246" s="89">
        <f t="shared" si="32"/>
        <v>988.23445795751809</v>
      </c>
    </row>
    <row r="247" spans="1:13" x14ac:dyDescent="0.25">
      <c r="A247" s="82">
        <v>62262</v>
      </c>
      <c r="B247" s="82" t="s">
        <v>251</v>
      </c>
      <c r="C247" s="82" t="s">
        <v>232</v>
      </c>
      <c r="D247" s="83">
        <v>1805534.68</v>
      </c>
      <c r="E247" s="11">
        <f t="shared" si="33"/>
        <v>8.5432546029930612E-4</v>
      </c>
      <c r="F247" s="89">
        <f t="shared" si="34"/>
        <v>1525.1006387035486</v>
      </c>
      <c r="G247" s="89">
        <f t="shared" si="27"/>
        <v>138669.42834500864</v>
      </c>
      <c r="H247" s="89">
        <f t="shared" si="35"/>
        <v>4482.6319765581702</v>
      </c>
      <c r="I247" s="89">
        <f t="shared" si="28"/>
        <v>192751.48882009226</v>
      </c>
      <c r="J247" s="89">
        <f t="shared" si="29"/>
        <v>33584.987277515611</v>
      </c>
      <c r="K247" s="89">
        <f t="shared" si="30"/>
        <v>53551.482822491358</v>
      </c>
      <c r="L247" s="89">
        <f t="shared" si="31"/>
        <v>899.82362205111644</v>
      </c>
      <c r="M247" s="89">
        <f t="shared" si="32"/>
        <v>597.37619400792551</v>
      </c>
    </row>
    <row r="248" spans="1:13" x14ac:dyDescent="0.25">
      <c r="A248" s="82">
        <v>62264</v>
      </c>
      <c r="B248" s="82" t="s">
        <v>252</v>
      </c>
      <c r="C248" s="82" t="s">
        <v>232</v>
      </c>
      <c r="D248" s="83">
        <v>5927805.4000000004</v>
      </c>
      <c r="E248" s="11">
        <f t="shared" si="33"/>
        <v>2.8048617027504079E-3</v>
      </c>
      <c r="F248" s="89">
        <f t="shared" si="34"/>
        <v>5007.1039353563374</v>
      </c>
      <c r="G248" s="89">
        <f t="shared" si="27"/>
        <v>455269.78532389941</v>
      </c>
      <c r="H248" s="89">
        <f t="shared" si="35"/>
        <v>14717.064330691337</v>
      </c>
      <c r="I248" s="89">
        <f t="shared" si="28"/>
        <v>632828.23029784311</v>
      </c>
      <c r="J248" s="89">
        <f t="shared" si="29"/>
        <v>110263.8853453584</v>
      </c>
      <c r="K248" s="89">
        <f t="shared" si="30"/>
        <v>175816.48946957447</v>
      </c>
      <c r="L248" s="89">
        <f t="shared" si="31"/>
        <v>2954.2380907588922</v>
      </c>
      <c r="M248" s="89">
        <f t="shared" si="32"/>
        <v>1961.2638117101294</v>
      </c>
    </row>
    <row r="249" spans="1:13" x14ac:dyDescent="0.25">
      <c r="A249" s="82">
        <v>62265</v>
      </c>
      <c r="B249" s="82" t="s">
        <v>253</v>
      </c>
      <c r="C249" s="82" t="s">
        <v>232</v>
      </c>
      <c r="D249" s="83">
        <v>2465409.9700000002</v>
      </c>
      <c r="E249" s="11">
        <f t="shared" si="33"/>
        <v>1.1665588763139952E-3</v>
      </c>
      <c r="F249" s="89">
        <f t="shared" si="34"/>
        <v>2082.4846853194185</v>
      </c>
      <c r="G249" s="89">
        <f t="shared" si="27"/>
        <v>189349.44588047735</v>
      </c>
      <c r="H249" s="89">
        <f t="shared" si="35"/>
        <v>6120.9156984164501</v>
      </c>
      <c r="I249" s="89">
        <f t="shared" si="28"/>
        <v>263197.07260865188</v>
      </c>
      <c r="J249" s="89">
        <f t="shared" si="29"/>
        <v>45859.414052523302</v>
      </c>
      <c r="K249" s="89">
        <f t="shared" si="30"/>
        <v>73123.136941824865</v>
      </c>
      <c r="L249" s="89">
        <f t="shared" si="31"/>
        <v>1228.6854158051035</v>
      </c>
      <c r="M249" s="89">
        <f t="shared" si="32"/>
        <v>815.70143230247675</v>
      </c>
    </row>
    <row r="250" spans="1:13" x14ac:dyDescent="0.25">
      <c r="A250" s="82">
        <v>62266</v>
      </c>
      <c r="B250" s="82" t="s">
        <v>254</v>
      </c>
      <c r="C250" s="82" t="s">
        <v>232</v>
      </c>
      <c r="D250" s="83">
        <v>3163671.66</v>
      </c>
      <c r="E250" s="11">
        <f t="shared" si="33"/>
        <v>1.4969555983080703E-3</v>
      </c>
      <c r="F250" s="89">
        <f t="shared" si="34"/>
        <v>2672.2929904145162</v>
      </c>
      <c r="G250" s="89">
        <f t="shared" si="27"/>
        <v>242977.63173593799</v>
      </c>
      <c r="H250" s="89">
        <f t="shared" si="35"/>
        <v>7854.5019951911809</v>
      </c>
      <c r="I250" s="89">
        <f t="shared" si="28"/>
        <v>337740.63126991986</v>
      </c>
      <c r="J250" s="89">
        <f t="shared" si="29"/>
        <v>58847.871286159243</v>
      </c>
      <c r="K250" s="89">
        <f t="shared" si="30"/>
        <v>93833.317317667214</v>
      </c>
      <c r="L250" s="89">
        <f t="shared" si="31"/>
        <v>1576.6778249209085</v>
      </c>
      <c r="M250" s="89">
        <f t="shared" si="32"/>
        <v>1046.7271309025955</v>
      </c>
    </row>
    <row r="251" spans="1:13" x14ac:dyDescent="0.25">
      <c r="A251" s="82">
        <v>62267</v>
      </c>
      <c r="B251" s="82" t="s">
        <v>255</v>
      </c>
      <c r="C251" s="82" t="s">
        <v>232</v>
      </c>
      <c r="D251" s="83">
        <v>14373238.109999999</v>
      </c>
      <c r="E251" s="11">
        <f t="shared" si="33"/>
        <v>6.800989978390932E-3</v>
      </c>
      <c r="F251" s="89">
        <f t="shared" si="34"/>
        <v>12140.799545206844</v>
      </c>
      <c r="G251" s="89">
        <f t="shared" si="27"/>
        <v>1103899.434476879</v>
      </c>
      <c r="H251" s="89">
        <f t="shared" si="35"/>
        <v>35684.685247126086</v>
      </c>
      <c r="I251" s="89">
        <f t="shared" si="28"/>
        <v>1534428.0425941134</v>
      </c>
      <c r="J251" s="89">
        <f t="shared" si="29"/>
        <v>267358.48632996215</v>
      </c>
      <c r="K251" s="89">
        <f t="shared" si="30"/>
        <v>426304.86264115572</v>
      </c>
      <c r="L251" s="89">
        <f t="shared" si="31"/>
        <v>7163.1851329177143</v>
      </c>
      <c r="M251" s="89">
        <f t="shared" si="32"/>
        <v>4755.5055977775337</v>
      </c>
    </row>
    <row r="252" spans="1:13" x14ac:dyDescent="0.25">
      <c r="A252" s="82">
        <v>62268</v>
      </c>
      <c r="B252" s="82" t="s">
        <v>256</v>
      </c>
      <c r="C252" s="82" t="s">
        <v>232</v>
      </c>
      <c r="D252" s="83">
        <v>4377600.2699999996</v>
      </c>
      <c r="E252" s="11">
        <f t="shared" si="33"/>
        <v>2.0713506127027792E-3</v>
      </c>
      <c r="F252" s="89">
        <f t="shared" si="34"/>
        <v>3697.6752879461865</v>
      </c>
      <c r="G252" s="89">
        <f t="shared" si="27"/>
        <v>336210.28368386446</v>
      </c>
      <c r="H252" s="89">
        <f t="shared" si="35"/>
        <v>10868.343415531446</v>
      </c>
      <c r="I252" s="89">
        <f t="shared" si="28"/>
        <v>467334.67866800417</v>
      </c>
      <c r="J252" s="89">
        <f t="shared" si="29"/>
        <v>81428.316499575012</v>
      </c>
      <c r="K252" s="89">
        <f t="shared" si="30"/>
        <v>129837.98553381345</v>
      </c>
      <c r="L252" s="89">
        <f t="shared" si="31"/>
        <v>2181.6629580570252</v>
      </c>
      <c r="M252" s="89">
        <f t="shared" si="32"/>
        <v>1448.3655269256124</v>
      </c>
    </row>
    <row r="253" spans="1:13" x14ac:dyDescent="0.25">
      <c r="A253" s="82">
        <v>62269</v>
      </c>
      <c r="B253" s="82" t="s">
        <v>257</v>
      </c>
      <c r="C253" s="82" t="s">
        <v>232</v>
      </c>
      <c r="D253" s="83">
        <v>3567686.74</v>
      </c>
      <c r="E253" s="11">
        <f t="shared" si="33"/>
        <v>1.6881235514979037E-3</v>
      </c>
      <c r="F253" s="89">
        <f t="shared" si="34"/>
        <v>3013.5568073764061</v>
      </c>
      <c r="G253" s="89">
        <f t="shared" si="27"/>
        <v>274006.96659555024</v>
      </c>
      <c r="H253" s="89">
        <f t="shared" si="35"/>
        <v>8857.5571769502512</v>
      </c>
      <c r="I253" s="89">
        <f t="shared" si="28"/>
        <v>380871.62677966472</v>
      </c>
      <c r="J253" s="89">
        <f t="shared" si="29"/>
        <v>66363.008753208313</v>
      </c>
      <c r="K253" s="89">
        <f t="shared" si="30"/>
        <v>105816.25337328896</v>
      </c>
      <c r="L253" s="89">
        <f t="shared" si="31"/>
        <v>1778.0266645061283</v>
      </c>
      <c r="M253" s="89">
        <f t="shared" si="32"/>
        <v>1180.3988866908628</v>
      </c>
    </row>
    <row r="254" spans="1:13" x14ac:dyDescent="0.25">
      <c r="A254" s="82">
        <v>62270</v>
      </c>
      <c r="B254" s="82" t="s">
        <v>258</v>
      </c>
      <c r="C254" s="82" t="s">
        <v>232</v>
      </c>
      <c r="D254" s="83">
        <v>3439011.95</v>
      </c>
      <c r="E254" s="11">
        <f t="shared" si="33"/>
        <v>1.627238457230057E-3</v>
      </c>
      <c r="F254" s="89">
        <f t="shared" si="34"/>
        <v>2904.8676713615587</v>
      </c>
      <c r="G254" s="89">
        <f t="shared" si="27"/>
        <v>264124.43164932926</v>
      </c>
      <c r="H254" s="89">
        <f t="shared" si="35"/>
        <v>8538.0940646543932</v>
      </c>
      <c r="I254" s="89">
        <f t="shared" si="28"/>
        <v>367134.83311912278</v>
      </c>
      <c r="J254" s="89">
        <f t="shared" si="29"/>
        <v>63969.512115920239</v>
      </c>
      <c r="K254" s="89">
        <f t="shared" si="30"/>
        <v>101999.80726305823</v>
      </c>
      <c r="L254" s="89">
        <f t="shared" si="31"/>
        <v>1713.8990590455307</v>
      </c>
      <c r="M254" s="89">
        <f t="shared" si="32"/>
        <v>1137.825760200172</v>
      </c>
    </row>
    <row r="255" spans="1:13" x14ac:dyDescent="0.25">
      <c r="A255" s="82">
        <v>62271</v>
      </c>
      <c r="B255" s="82" t="s">
        <v>259</v>
      </c>
      <c r="C255" s="82" t="s">
        <v>232</v>
      </c>
      <c r="D255" s="83">
        <v>7203562.2800000003</v>
      </c>
      <c r="E255" s="11">
        <f t="shared" si="33"/>
        <v>3.4085120207470727E-3</v>
      </c>
      <c r="F255" s="89">
        <f t="shared" si="34"/>
        <v>6084.7113909597074</v>
      </c>
      <c r="G255" s="89">
        <f t="shared" si="27"/>
        <v>553250.99787906988</v>
      </c>
      <c r="H255" s="89">
        <f t="shared" si="35"/>
        <v>17884.407859424933</v>
      </c>
      <c r="I255" s="89">
        <f t="shared" si="28"/>
        <v>769022.81061599893</v>
      </c>
      <c r="J255" s="89">
        <f t="shared" si="29"/>
        <v>133994.4063143619</v>
      </c>
      <c r="K255" s="89">
        <f t="shared" si="30"/>
        <v>213654.96103246638</v>
      </c>
      <c r="L255" s="89">
        <f t="shared" si="31"/>
        <v>3590.0365549668636</v>
      </c>
      <c r="M255" s="89">
        <f t="shared" si="32"/>
        <v>2383.358606064246</v>
      </c>
    </row>
    <row r="256" spans="1:13" x14ac:dyDescent="0.25">
      <c r="A256" s="82">
        <v>62272</v>
      </c>
      <c r="B256" s="82" t="s">
        <v>260</v>
      </c>
      <c r="C256" s="82" t="s">
        <v>232</v>
      </c>
      <c r="D256" s="83">
        <v>4068403.65</v>
      </c>
      <c r="E256" s="11">
        <f t="shared" si="33"/>
        <v>1.925047942568252E-3</v>
      </c>
      <c r="F256" s="89">
        <f t="shared" si="34"/>
        <v>3436.5028120749521</v>
      </c>
      <c r="G256" s="89">
        <f t="shared" si="27"/>
        <v>312463.2357780282</v>
      </c>
      <c r="H256" s="89">
        <f t="shared" si="35"/>
        <v>10100.695653786044</v>
      </c>
      <c r="I256" s="89">
        <f t="shared" si="28"/>
        <v>434326.11366877623</v>
      </c>
      <c r="J256" s="89">
        <f t="shared" si="29"/>
        <v>75676.909637120945</v>
      </c>
      <c r="K256" s="89">
        <f t="shared" si="30"/>
        <v>120667.32951257195</v>
      </c>
      <c r="L256" s="89">
        <f t="shared" si="31"/>
        <v>2027.5687578091731</v>
      </c>
      <c r="M256" s="89">
        <f t="shared" si="32"/>
        <v>1346.0652487300617</v>
      </c>
    </row>
    <row r="257" spans="1:13" x14ac:dyDescent="0.25">
      <c r="A257" s="82">
        <v>62273</v>
      </c>
      <c r="B257" s="82" t="s">
        <v>261</v>
      </c>
      <c r="C257" s="82" t="s">
        <v>232</v>
      </c>
      <c r="D257" s="83">
        <v>2927048.3</v>
      </c>
      <c r="E257" s="11">
        <f t="shared" si="33"/>
        <v>1.3849924423582943E-3</v>
      </c>
      <c r="F257" s="89">
        <f t="shared" si="34"/>
        <v>2472.4217603209572</v>
      </c>
      <c r="G257" s="89">
        <f t="shared" si="27"/>
        <v>224804.38564560242</v>
      </c>
      <c r="H257" s="89">
        <f t="shared" si="35"/>
        <v>7267.0331131552857</v>
      </c>
      <c r="I257" s="89">
        <f t="shared" si="28"/>
        <v>312479.69032271369</v>
      </c>
      <c r="J257" s="89">
        <f t="shared" si="29"/>
        <v>54446.409146887003</v>
      </c>
      <c r="K257" s="89">
        <f t="shared" si="30"/>
        <v>86815.157024872271</v>
      </c>
      <c r="L257" s="89">
        <f t="shared" si="31"/>
        <v>1458.7519322667138</v>
      </c>
      <c r="M257" s="89">
        <f t="shared" si="32"/>
        <v>968.43832051532149</v>
      </c>
    </row>
    <row r="258" spans="1:13" x14ac:dyDescent="0.25">
      <c r="A258" s="82">
        <v>62274</v>
      </c>
      <c r="B258" s="82" t="s">
        <v>262</v>
      </c>
      <c r="C258" s="82" t="s">
        <v>232</v>
      </c>
      <c r="D258" s="83">
        <v>1858456.05</v>
      </c>
      <c r="E258" s="11">
        <f t="shared" si="33"/>
        <v>8.7936628299063204E-4</v>
      </c>
      <c r="F258" s="89">
        <f t="shared" si="34"/>
        <v>1569.8023085646153</v>
      </c>
      <c r="G258" s="89">
        <f t="shared" si="27"/>
        <v>142733.91749962</v>
      </c>
      <c r="H258" s="89">
        <f t="shared" si="35"/>
        <v>4614.0207712642714</v>
      </c>
      <c r="I258" s="89">
        <f t="shared" si="28"/>
        <v>198401.15756968333</v>
      </c>
      <c r="J258" s="89">
        <f t="shared" si="29"/>
        <v>34569.384618561809</v>
      </c>
      <c r="K258" s="89">
        <f t="shared" si="30"/>
        <v>55121.110848964767</v>
      </c>
      <c r="L258" s="89">
        <f t="shared" si="31"/>
        <v>926.19802480548901</v>
      </c>
      <c r="M258" s="89">
        <f t="shared" si="32"/>
        <v>614.88567025475402</v>
      </c>
    </row>
    <row r="259" spans="1:13" x14ac:dyDescent="0.25">
      <c r="A259" s="82">
        <v>62275</v>
      </c>
      <c r="B259" s="82" t="s">
        <v>263</v>
      </c>
      <c r="C259" s="82" t="s">
        <v>232</v>
      </c>
      <c r="D259" s="83">
        <v>7946271.7699999996</v>
      </c>
      <c r="E259" s="11">
        <f t="shared" si="33"/>
        <v>3.7599401234257278E-3</v>
      </c>
      <c r="F259" s="89">
        <f t="shared" si="34"/>
        <v>6712.0639032748886</v>
      </c>
      <c r="G259" s="89">
        <f t="shared" ref="G259:G288" si="36">$G$289*E259</f>
        <v>610292.88222809439</v>
      </c>
      <c r="H259" s="89">
        <f t="shared" si="35"/>
        <v>19728.345473055932</v>
      </c>
      <c r="I259" s="89">
        <f t="shared" ref="I259:I288" si="37">$I$289*E259</f>
        <v>848311.43439270277</v>
      </c>
      <c r="J259" s="89">
        <f t="shared" ref="J259:J288" si="38">$J$289*E259</f>
        <v>147809.64290263949</v>
      </c>
      <c r="K259" s="89">
        <f t="shared" ref="K259:K288" si="39">$K$289*E259</f>
        <v>235683.44652012055</v>
      </c>
      <c r="L259" s="89">
        <f t="shared" ref="L259:L288" si="40">$L$289*E259</f>
        <v>3960.1803970245178</v>
      </c>
      <c r="M259" s="89">
        <f t="shared" ref="M259:M288" si="41">$M$289*E259</f>
        <v>2629.0902296682675</v>
      </c>
    </row>
    <row r="260" spans="1:13" x14ac:dyDescent="0.25">
      <c r="A260" s="82">
        <v>62276</v>
      </c>
      <c r="B260" s="82" t="s">
        <v>264</v>
      </c>
      <c r="C260" s="82" t="s">
        <v>232</v>
      </c>
      <c r="D260" s="83">
        <v>1731331.18</v>
      </c>
      <c r="E260" s="11">
        <f t="shared" ref="E260:E288" si="42">D260/$D$289</f>
        <v>8.192145648977736E-4</v>
      </c>
      <c r="F260" s="89">
        <f t="shared" ref="F260:F288" si="43">$F$289*E260</f>
        <v>1462.4223603533158</v>
      </c>
      <c r="G260" s="89">
        <f t="shared" si="36"/>
        <v>132970.4201563657</v>
      </c>
      <c r="H260" s="89">
        <f t="shared" si="35"/>
        <v>4298.405671986422</v>
      </c>
      <c r="I260" s="89">
        <f t="shared" si="37"/>
        <v>184829.82702145999</v>
      </c>
      <c r="J260" s="89">
        <f t="shared" si="38"/>
        <v>32204.718246379016</v>
      </c>
      <c r="K260" s="89">
        <f t="shared" si="39"/>
        <v>51350.634785820723</v>
      </c>
      <c r="L260" s="89">
        <f t="shared" si="40"/>
        <v>862.84285237746496</v>
      </c>
      <c r="M260" s="89">
        <f t="shared" si="41"/>
        <v>572.82534771121129</v>
      </c>
    </row>
    <row r="261" spans="1:13" x14ac:dyDescent="0.25">
      <c r="A261" s="82">
        <v>62277</v>
      </c>
      <c r="B261" s="82" t="s">
        <v>265</v>
      </c>
      <c r="C261" s="82" t="s">
        <v>232</v>
      </c>
      <c r="D261" s="83">
        <v>3743441.09</v>
      </c>
      <c r="E261" s="11">
        <f t="shared" si="42"/>
        <v>1.771285297227072E-3</v>
      </c>
      <c r="F261" s="89">
        <f t="shared" si="43"/>
        <v>3162.0131479878905</v>
      </c>
      <c r="G261" s="89">
        <f t="shared" si="36"/>
        <v>287505.32556567458</v>
      </c>
      <c r="H261" s="89">
        <f t="shared" ref="H261:H288" si="44">$H$289*E261</f>
        <v>9293.9055218788562</v>
      </c>
      <c r="I261" s="89">
        <f t="shared" si="37"/>
        <v>399634.44147625507</v>
      </c>
      <c r="J261" s="89">
        <f t="shared" si="38"/>
        <v>69632.238457906104</v>
      </c>
      <c r="K261" s="89">
        <f t="shared" si="39"/>
        <v>111029.06161190064</v>
      </c>
      <c r="L261" s="89">
        <f t="shared" si="40"/>
        <v>1865.6172921246682</v>
      </c>
      <c r="M261" s="89">
        <f t="shared" si="41"/>
        <v>1238.5486779113432</v>
      </c>
    </row>
    <row r="262" spans="1:13" x14ac:dyDescent="0.25">
      <c r="A262" s="82">
        <v>62278</v>
      </c>
      <c r="B262" s="82" t="s">
        <v>266</v>
      </c>
      <c r="C262" s="82" t="s">
        <v>232</v>
      </c>
      <c r="D262" s="83">
        <v>5956279.9199999999</v>
      </c>
      <c r="E262" s="11">
        <f t="shared" si="42"/>
        <v>2.8183350010898235E-3</v>
      </c>
      <c r="F262" s="89">
        <f t="shared" si="43"/>
        <v>5031.1558182250592</v>
      </c>
      <c r="G262" s="89">
        <f t="shared" si="36"/>
        <v>457456.69729769678</v>
      </c>
      <c r="H262" s="89">
        <f t="shared" si="44"/>
        <v>14787.758510804866</v>
      </c>
      <c r="I262" s="89">
        <f t="shared" si="37"/>
        <v>635868.05345063761</v>
      </c>
      <c r="J262" s="89">
        <f t="shared" si="38"/>
        <v>110793.54362471825</v>
      </c>
      <c r="K262" s="89">
        <f t="shared" si="39"/>
        <v>176661.03307516096</v>
      </c>
      <c r="L262" s="89">
        <f t="shared" si="40"/>
        <v>2968.4289263082633</v>
      </c>
      <c r="M262" s="89">
        <f t="shared" si="41"/>
        <v>1970.6848439241448</v>
      </c>
    </row>
    <row r="263" spans="1:13" x14ac:dyDescent="0.25">
      <c r="A263" s="82">
        <v>62279</v>
      </c>
      <c r="B263" s="82" t="s">
        <v>267</v>
      </c>
      <c r="C263" s="82" t="s">
        <v>232</v>
      </c>
      <c r="D263" s="83">
        <v>1890105.97</v>
      </c>
      <c r="E263" s="11">
        <f t="shared" si="42"/>
        <v>8.9434208643099367E-4</v>
      </c>
      <c r="F263" s="89">
        <f t="shared" si="43"/>
        <v>1596.536391128411</v>
      </c>
      <c r="G263" s="89">
        <f t="shared" si="36"/>
        <v>145164.7078700189</v>
      </c>
      <c r="H263" s="89">
        <f t="shared" si="44"/>
        <v>4692.5985715242523</v>
      </c>
      <c r="I263" s="89">
        <f t="shared" si="37"/>
        <v>201779.97342329897</v>
      </c>
      <c r="J263" s="89">
        <f t="shared" si="38"/>
        <v>35158.108929597693</v>
      </c>
      <c r="K263" s="89">
        <f t="shared" si="39"/>
        <v>56059.835630043592</v>
      </c>
      <c r="L263" s="89">
        <f t="shared" si="40"/>
        <v>941.97138322806336</v>
      </c>
      <c r="M263" s="89">
        <f t="shared" si="41"/>
        <v>625.35731001869112</v>
      </c>
    </row>
    <row r="264" spans="1:13" x14ac:dyDescent="0.25">
      <c r="A264" s="82">
        <v>62311</v>
      </c>
      <c r="B264" s="82" t="s">
        <v>268</v>
      </c>
      <c r="C264" s="82" t="s">
        <v>269</v>
      </c>
      <c r="D264" s="83">
        <v>1777193.07</v>
      </c>
      <c r="E264" s="11">
        <f t="shared" si="42"/>
        <v>8.4091505102991827E-4</v>
      </c>
      <c r="F264" s="89">
        <f t="shared" si="43"/>
        <v>1501.1610223717889</v>
      </c>
      <c r="G264" s="89">
        <f t="shared" si="36"/>
        <v>136492.72418052418</v>
      </c>
      <c r="H264" s="89">
        <f t="shared" si="44"/>
        <v>4412.267774385582</v>
      </c>
      <c r="I264" s="89">
        <f t="shared" si="37"/>
        <v>189725.85459463479</v>
      </c>
      <c r="J264" s="89">
        <f t="shared" si="38"/>
        <v>33057.801274489459</v>
      </c>
      <c r="K264" s="89">
        <f t="shared" si="39"/>
        <v>52710.881277758504</v>
      </c>
      <c r="L264" s="89">
        <f t="shared" si="40"/>
        <v>885.69902480717985</v>
      </c>
      <c r="M264" s="89">
        <f t="shared" si="41"/>
        <v>587.99913617492018</v>
      </c>
    </row>
    <row r="265" spans="1:13" x14ac:dyDescent="0.25">
      <c r="A265" s="82">
        <v>62314</v>
      </c>
      <c r="B265" s="82" t="s">
        <v>270</v>
      </c>
      <c r="C265" s="82" t="s">
        <v>269</v>
      </c>
      <c r="D265" s="83">
        <v>1569662.3</v>
      </c>
      <c r="E265" s="11">
        <f t="shared" si="42"/>
        <v>7.427176458122464E-4</v>
      </c>
      <c r="F265" s="89">
        <f t="shared" si="43"/>
        <v>1325.8637470640449</v>
      </c>
      <c r="G265" s="89">
        <f t="shared" si="36"/>
        <v>120553.85933418431</v>
      </c>
      <c r="H265" s="89">
        <f t="shared" si="44"/>
        <v>3897.0275654732063</v>
      </c>
      <c r="I265" s="89">
        <f t="shared" si="37"/>
        <v>167570.71942244295</v>
      </c>
      <c r="J265" s="89">
        <f t="shared" si="38"/>
        <v>29197.494215672388</v>
      </c>
      <c r="K265" s="89">
        <f t="shared" si="39"/>
        <v>46555.596315415154</v>
      </c>
      <c r="L265" s="89">
        <f t="shared" si="40"/>
        <v>782.27199500985841</v>
      </c>
      <c r="M265" s="89">
        <f t="shared" si="41"/>
        <v>519.33585161140559</v>
      </c>
    </row>
    <row r="266" spans="1:13" x14ac:dyDescent="0.25">
      <c r="A266" s="82">
        <v>62326</v>
      </c>
      <c r="B266" s="82" t="s">
        <v>271</v>
      </c>
      <c r="C266" s="82" t="s">
        <v>269</v>
      </c>
      <c r="D266" s="83">
        <v>2309828.27</v>
      </c>
      <c r="E266" s="11">
        <f t="shared" si="42"/>
        <v>1.0929422302650537E-3</v>
      </c>
      <c r="F266" s="89">
        <f t="shared" si="43"/>
        <v>1951.0677966443232</v>
      </c>
      <c r="G266" s="89">
        <f t="shared" si="36"/>
        <v>177400.39519819155</v>
      </c>
      <c r="H266" s="89">
        <f t="shared" si="44"/>
        <v>5734.6503382920564</v>
      </c>
      <c r="I266" s="89">
        <f t="shared" si="37"/>
        <v>246587.80741959388</v>
      </c>
      <c r="J266" s="89">
        <f t="shared" si="38"/>
        <v>42965.418454989689</v>
      </c>
      <c r="K266" s="89">
        <f t="shared" si="39"/>
        <v>68508.641951873185</v>
      </c>
      <c r="L266" s="89">
        <f t="shared" si="40"/>
        <v>1151.1482239861846</v>
      </c>
      <c r="M266" s="89">
        <f t="shared" si="41"/>
        <v>764.22593042882511</v>
      </c>
    </row>
    <row r="267" spans="1:13" x14ac:dyDescent="0.25">
      <c r="A267" s="82">
        <v>62330</v>
      </c>
      <c r="B267" s="82" t="s">
        <v>272</v>
      </c>
      <c r="C267" s="82" t="s">
        <v>269</v>
      </c>
      <c r="D267" s="83">
        <v>2100301.9699999997</v>
      </c>
      <c r="E267" s="11">
        <f t="shared" si="42"/>
        <v>9.9380059943672159E-4</v>
      </c>
      <c r="F267" s="89">
        <f t="shared" si="43"/>
        <v>1774.0849352820635</v>
      </c>
      <c r="G267" s="89">
        <f t="shared" si="36"/>
        <v>161308.26882361269</v>
      </c>
      <c r="H267" s="89">
        <f t="shared" si="44"/>
        <v>5214.4557927572559</v>
      </c>
      <c r="I267" s="89">
        <f t="shared" si="37"/>
        <v>224219.6376362445</v>
      </c>
      <c r="J267" s="89">
        <f t="shared" si="38"/>
        <v>39067.992281040526</v>
      </c>
      <c r="K267" s="89">
        <f t="shared" si="39"/>
        <v>62294.170316628726</v>
      </c>
      <c r="L267" s="89">
        <f t="shared" si="40"/>
        <v>1046.7266826724674</v>
      </c>
      <c r="M267" s="89">
        <f t="shared" si="41"/>
        <v>694.90240813649064</v>
      </c>
    </row>
    <row r="268" spans="1:13" x14ac:dyDescent="0.25">
      <c r="A268" s="82">
        <v>62332</v>
      </c>
      <c r="B268" s="82" t="s">
        <v>273</v>
      </c>
      <c r="C268" s="82" t="s">
        <v>269</v>
      </c>
      <c r="D268" s="83">
        <v>2003665.68</v>
      </c>
      <c r="E268" s="11">
        <f t="shared" si="42"/>
        <v>9.4807517314035876E-4</v>
      </c>
      <c r="F268" s="89">
        <f t="shared" si="43"/>
        <v>1692.4581079308762</v>
      </c>
      <c r="G268" s="89">
        <f t="shared" si="36"/>
        <v>153886.3681311915</v>
      </c>
      <c r="H268" s="89">
        <f t="shared" si="44"/>
        <v>4974.5352149647833</v>
      </c>
      <c r="I268" s="89">
        <f t="shared" si="37"/>
        <v>213903.14303889335</v>
      </c>
      <c r="J268" s="89">
        <f t="shared" si="38"/>
        <v>37270.447982308862</v>
      </c>
      <c r="K268" s="89">
        <f t="shared" si="39"/>
        <v>59427.974124836786</v>
      </c>
      <c r="L268" s="89">
        <f t="shared" si="40"/>
        <v>998.56609209916326</v>
      </c>
      <c r="M268" s="89">
        <f t="shared" si="41"/>
        <v>662.92948634069</v>
      </c>
    </row>
    <row r="269" spans="1:13" x14ac:dyDescent="0.25">
      <c r="A269" s="82">
        <v>62335</v>
      </c>
      <c r="B269" s="82" t="s">
        <v>274</v>
      </c>
      <c r="C269" s="82" t="s">
        <v>269</v>
      </c>
      <c r="D269" s="83">
        <v>1670834.2</v>
      </c>
      <c r="E269" s="11">
        <f t="shared" si="42"/>
        <v>7.9058918823914418E-4</v>
      </c>
      <c r="F269" s="89">
        <f t="shared" si="43"/>
        <v>1411.3217175023926</v>
      </c>
      <c r="G269" s="89">
        <f t="shared" si="36"/>
        <v>128324.10583954547</v>
      </c>
      <c r="H269" s="89">
        <f t="shared" si="44"/>
        <v>4148.2087801531397</v>
      </c>
      <c r="I269" s="89">
        <f t="shared" si="37"/>
        <v>178371.41717019127</v>
      </c>
      <c r="J269" s="89">
        <f t="shared" si="38"/>
        <v>31079.405990605497</v>
      </c>
      <c r="K269" s="89">
        <f t="shared" si="39"/>
        <v>49556.317002191885</v>
      </c>
      <c r="L269" s="89">
        <f t="shared" si="40"/>
        <v>832.6929957894132</v>
      </c>
      <c r="M269" s="89">
        <f t="shared" si="41"/>
        <v>552.80941776996326</v>
      </c>
    </row>
    <row r="270" spans="1:13" x14ac:dyDescent="0.25">
      <c r="A270" s="82">
        <v>62343</v>
      </c>
      <c r="B270" s="82" t="s">
        <v>275</v>
      </c>
      <c r="C270" s="82" t="s">
        <v>269</v>
      </c>
      <c r="D270" s="83">
        <v>2038400.44</v>
      </c>
      <c r="E270" s="11">
        <f t="shared" si="42"/>
        <v>9.6451063137558129E-4</v>
      </c>
      <c r="F270" s="89">
        <f t="shared" si="43"/>
        <v>1721.7978958884325</v>
      </c>
      <c r="G270" s="89">
        <f t="shared" si="36"/>
        <v>156554.081671261</v>
      </c>
      <c r="H270" s="89">
        <f t="shared" si="44"/>
        <v>5060.7718005030201</v>
      </c>
      <c r="I270" s="89">
        <f t="shared" si="37"/>
        <v>217611.28377857085</v>
      </c>
      <c r="J270" s="89">
        <f t="shared" si="38"/>
        <v>37916.553806588876</v>
      </c>
      <c r="K270" s="89">
        <f t="shared" si="39"/>
        <v>60458.19410570326</v>
      </c>
      <c r="L270" s="89">
        <f t="shared" si="40"/>
        <v>1015.8768410426708</v>
      </c>
      <c r="M270" s="89">
        <f t="shared" si="41"/>
        <v>674.42177112393142</v>
      </c>
    </row>
    <row r="271" spans="1:13" x14ac:dyDescent="0.25">
      <c r="A271" s="82">
        <v>62368</v>
      </c>
      <c r="B271" s="82" t="s">
        <v>276</v>
      </c>
      <c r="C271" s="82" t="s">
        <v>269</v>
      </c>
      <c r="D271" s="83">
        <v>1571457.56</v>
      </c>
      <c r="E271" s="11">
        <f t="shared" si="42"/>
        <v>7.4356710959870597E-4</v>
      </c>
      <c r="F271" s="89">
        <f t="shared" si="43"/>
        <v>1327.3801688769113</v>
      </c>
      <c r="G271" s="89">
        <f t="shared" si="36"/>
        <v>120691.73964226604</v>
      </c>
      <c r="H271" s="89">
        <f t="shared" si="44"/>
        <v>3901.4846883251666</v>
      </c>
      <c r="I271" s="89">
        <f t="shared" si="37"/>
        <v>167762.37402850078</v>
      </c>
      <c r="J271" s="89">
        <f t="shared" si="38"/>
        <v>29230.888082280275</v>
      </c>
      <c r="K271" s="89">
        <f t="shared" si="39"/>
        <v>46608.843055074511</v>
      </c>
      <c r="L271" s="89">
        <f t="shared" si="40"/>
        <v>783.16669804360095</v>
      </c>
      <c r="M271" s="89">
        <f t="shared" si="41"/>
        <v>519.92982834191878</v>
      </c>
    </row>
    <row r="272" spans="1:13" x14ac:dyDescent="0.25">
      <c r="A272" s="82">
        <v>62372</v>
      </c>
      <c r="B272" s="82" t="s">
        <v>277</v>
      </c>
      <c r="C272" s="82" t="s">
        <v>269</v>
      </c>
      <c r="D272" s="83">
        <v>1536888.31</v>
      </c>
      <c r="E272" s="11">
        <f t="shared" si="42"/>
        <v>7.2720996578662931E-4</v>
      </c>
      <c r="F272" s="89">
        <f t="shared" si="43"/>
        <v>1298.1801840533008</v>
      </c>
      <c r="G272" s="89">
        <f t="shared" si="36"/>
        <v>118036.73767032071</v>
      </c>
      <c r="H272" s="89">
        <f t="shared" si="44"/>
        <v>3815.6590173080731</v>
      </c>
      <c r="I272" s="89">
        <f t="shared" si="37"/>
        <v>164071.9024586642</v>
      </c>
      <c r="J272" s="89">
        <f t="shared" si="38"/>
        <v>28587.86093120763</v>
      </c>
      <c r="K272" s="89">
        <f t="shared" si="39"/>
        <v>45583.532038859965</v>
      </c>
      <c r="L272" s="89">
        <f t="shared" si="40"/>
        <v>765.93843425495379</v>
      </c>
      <c r="M272" s="89">
        <f t="shared" si="41"/>
        <v>508.49230392133637</v>
      </c>
    </row>
    <row r="273" spans="1:13" x14ac:dyDescent="0.25">
      <c r="A273" s="82">
        <v>62375</v>
      </c>
      <c r="B273" s="82" t="s">
        <v>278</v>
      </c>
      <c r="C273" s="82" t="s">
        <v>269</v>
      </c>
      <c r="D273" s="83">
        <v>8177708.2800000003</v>
      </c>
      <c r="E273" s="11">
        <f t="shared" si="42"/>
        <v>3.8694490157920687E-3</v>
      </c>
      <c r="F273" s="89">
        <f t="shared" si="43"/>
        <v>6907.5539002991063</v>
      </c>
      <c r="G273" s="89">
        <f t="shared" si="36"/>
        <v>628067.76569910254</v>
      </c>
      <c r="H273" s="89">
        <f t="shared" si="44"/>
        <v>20302.936873465384</v>
      </c>
      <c r="I273" s="89">
        <f t="shared" si="37"/>
        <v>873018.6484739224</v>
      </c>
      <c r="J273" s="89">
        <f t="shared" si="38"/>
        <v>152114.62376509662</v>
      </c>
      <c r="K273" s="89">
        <f t="shared" si="39"/>
        <v>242547.76678328071</v>
      </c>
      <c r="L273" s="89">
        <f t="shared" si="40"/>
        <v>4075.5213212448548</v>
      </c>
      <c r="M273" s="89">
        <f t="shared" si="41"/>
        <v>2705.6629275121422</v>
      </c>
    </row>
    <row r="274" spans="1:13" x14ac:dyDescent="0.25">
      <c r="A274" s="82">
        <v>62376</v>
      </c>
      <c r="B274" s="82" t="s">
        <v>279</v>
      </c>
      <c r="C274" s="82" t="s">
        <v>269</v>
      </c>
      <c r="D274" s="83">
        <v>5992192.6500000004</v>
      </c>
      <c r="E274" s="11">
        <f t="shared" si="42"/>
        <v>2.835327839791684E-3</v>
      </c>
      <c r="F274" s="89">
        <f t="shared" si="43"/>
        <v>5061.4906149294848</v>
      </c>
      <c r="G274" s="89">
        <f t="shared" si="36"/>
        <v>460214.88178153551</v>
      </c>
      <c r="H274" s="89">
        <f t="shared" si="44"/>
        <v>14876.919662704482</v>
      </c>
      <c r="I274" s="89">
        <f t="shared" si="37"/>
        <v>639701.94944375928</v>
      </c>
      <c r="J274" s="89">
        <f t="shared" si="38"/>
        <v>111461.56102339314</v>
      </c>
      <c r="K274" s="89">
        <f t="shared" si="39"/>
        <v>177726.19120532981</v>
      </c>
      <c r="L274" s="89">
        <f t="shared" si="40"/>
        <v>2986.3267397063114</v>
      </c>
      <c r="M274" s="89">
        <f t="shared" si="41"/>
        <v>1982.5668698976558</v>
      </c>
    </row>
    <row r="275" spans="1:13" x14ac:dyDescent="0.25">
      <c r="A275" s="82">
        <v>62377</v>
      </c>
      <c r="B275" s="82" t="s">
        <v>280</v>
      </c>
      <c r="C275" s="82" t="s">
        <v>269</v>
      </c>
      <c r="D275" s="83">
        <v>2679395.4</v>
      </c>
      <c r="E275" s="11">
        <f t="shared" si="42"/>
        <v>1.2678104352051788E-3</v>
      </c>
      <c r="F275" s="89">
        <f t="shared" si="43"/>
        <v>2263.2340885744438</v>
      </c>
      <c r="G275" s="89">
        <f t="shared" si="36"/>
        <v>205784.04421910399</v>
      </c>
      <c r="H275" s="89">
        <f t="shared" si="44"/>
        <v>6652.1810026284675</v>
      </c>
      <c r="I275" s="89">
        <f t="shared" si="37"/>
        <v>286041.28085078188</v>
      </c>
      <c r="J275" s="89">
        <f t="shared" si="38"/>
        <v>49839.785088167817</v>
      </c>
      <c r="K275" s="89">
        <f t="shared" si="39"/>
        <v>79469.864703879488</v>
      </c>
      <c r="L275" s="89">
        <f t="shared" si="40"/>
        <v>1335.3292520169703</v>
      </c>
      <c r="M275" s="89">
        <f t="shared" si="41"/>
        <v>886.50029491227667</v>
      </c>
    </row>
    <row r="276" spans="1:13" x14ac:dyDescent="0.25">
      <c r="A276" s="82">
        <v>62378</v>
      </c>
      <c r="B276" s="82" t="s">
        <v>281</v>
      </c>
      <c r="C276" s="82" t="s">
        <v>269</v>
      </c>
      <c r="D276" s="83">
        <v>9882588.1300000008</v>
      </c>
      <c r="E276" s="11">
        <f t="shared" si="42"/>
        <v>4.6761475958527199E-3</v>
      </c>
      <c r="F276" s="89">
        <f t="shared" si="43"/>
        <v>8347.6333277116064</v>
      </c>
      <c r="G276" s="89">
        <f t="shared" si="36"/>
        <v>759006.65976477845</v>
      </c>
      <c r="H276" s="89">
        <f t="shared" si="44"/>
        <v>24535.671373918012</v>
      </c>
      <c r="I276" s="89">
        <f t="shared" si="37"/>
        <v>1055024.6398220784</v>
      </c>
      <c r="J276" s="89">
        <f t="shared" si="38"/>
        <v>183827.31735453391</v>
      </c>
      <c r="K276" s="89">
        <f t="shared" si="39"/>
        <v>293113.86502166331</v>
      </c>
      <c r="L276" s="89">
        <f t="shared" si="40"/>
        <v>4925.1816344928757</v>
      </c>
      <c r="M276" s="89">
        <f t="shared" si="41"/>
        <v>3269.7366322796429</v>
      </c>
    </row>
    <row r="277" spans="1:13" x14ac:dyDescent="0.25">
      <c r="A277" s="82">
        <v>62379</v>
      </c>
      <c r="B277" s="82" t="s">
        <v>282</v>
      </c>
      <c r="C277" s="82" t="s">
        <v>269</v>
      </c>
      <c r="D277" s="83">
        <v>21762472.510000002</v>
      </c>
      <c r="E277" s="11">
        <f t="shared" si="42"/>
        <v>1.0297356539480454E-2</v>
      </c>
      <c r="F277" s="89">
        <f t="shared" si="43"/>
        <v>18382.344627558981</v>
      </c>
      <c r="G277" s="89">
        <f t="shared" si="36"/>
        <v>1671410.5000385072</v>
      </c>
      <c r="H277" s="89">
        <f t="shared" si="44"/>
        <v>54030.064469486766</v>
      </c>
      <c r="I277" s="89">
        <f t="shared" si="37"/>
        <v>2323272.4484188976</v>
      </c>
      <c r="J277" s="89">
        <f t="shared" si="38"/>
        <v>404806.60408895242</v>
      </c>
      <c r="K277" s="89">
        <f t="shared" si="39"/>
        <v>645466.78925835167</v>
      </c>
      <c r="L277" s="89">
        <f t="shared" si="40"/>
        <v>10845.755030712595</v>
      </c>
      <c r="M277" s="89">
        <f t="shared" si="41"/>
        <v>7200.295371909393</v>
      </c>
    </row>
    <row r="278" spans="1:13" x14ac:dyDescent="0.25">
      <c r="A278" s="82">
        <v>62380</v>
      </c>
      <c r="B278" s="82" t="s">
        <v>283</v>
      </c>
      <c r="C278" s="82" t="s">
        <v>269</v>
      </c>
      <c r="D278" s="83">
        <v>7801486.7400000002</v>
      </c>
      <c r="E278" s="11">
        <f t="shared" si="42"/>
        <v>3.691432141402808E-3</v>
      </c>
      <c r="F278" s="89">
        <f t="shared" si="43"/>
        <v>6589.7667554141171</v>
      </c>
      <c r="G278" s="89">
        <f t="shared" si="36"/>
        <v>599173.041903003</v>
      </c>
      <c r="H278" s="89">
        <f t="shared" si="44"/>
        <v>19368.8851910718</v>
      </c>
      <c r="I278" s="89">
        <f t="shared" si="37"/>
        <v>832854.77748076711</v>
      </c>
      <c r="J278" s="89">
        <f t="shared" si="38"/>
        <v>145116.47757915498</v>
      </c>
      <c r="K278" s="89">
        <f t="shared" si="39"/>
        <v>231389.17672132674</v>
      </c>
      <c r="L278" s="89">
        <f t="shared" si="40"/>
        <v>3888.02393746907</v>
      </c>
      <c r="M278" s="89">
        <f t="shared" si="41"/>
        <v>2581.1868960304319</v>
      </c>
    </row>
    <row r="279" spans="1:13" x14ac:dyDescent="0.25">
      <c r="A279" s="82">
        <v>62381</v>
      </c>
      <c r="B279" s="82" t="s">
        <v>284</v>
      </c>
      <c r="C279" s="82" t="s">
        <v>269</v>
      </c>
      <c r="D279" s="83">
        <v>4387612.4800000004</v>
      </c>
      <c r="E279" s="11">
        <f t="shared" si="42"/>
        <v>2.0760880935230667E-3</v>
      </c>
      <c r="F279" s="89">
        <f t="shared" si="43"/>
        <v>3706.1324103902903</v>
      </c>
      <c r="G279" s="89">
        <f t="shared" si="36"/>
        <v>336979.24561660911</v>
      </c>
      <c r="H279" s="89">
        <f t="shared" si="44"/>
        <v>10893.200901349453</v>
      </c>
      <c r="I279" s="89">
        <f t="shared" si="37"/>
        <v>468403.54120786942</v>
      </c>
      <c r="J279" s="89">
        <f t="shared" si="38"/>
        <v>81614.554930326092</v>
      </c>
      <c r="K279" s="89">
        <f t="shared" si="39"/>
        <v>130134.94393498369</v>
      </c>
      <c r="L279" s="89">
        <f t="shared" si="40"/>
        <v>2186.6527392928738</v>
      </c>
      <c r="M279" s="89">
        <f t="shared" si="41"/>
        <v>1451.6781500336926</v>
      </c>
    </row>
    <row r="280" spans="1:13" x14ac:dyDescent="0.25">
      <c r="A280" s="82">
        <v>62382</v>
      </c>
      <c r="B280" s="82" t="s">
        <v>285</v>
      </c>
      <c r="C280" s="82" t="s">
        <v>269</v>
      </c>
      <c r="D280" s="83">
        <v>6508848.7599999998</v>
      </c>
      <c r="E280" s="11">
        <f t="shared" si="42"/>
        <v>3.0797941875619736E-3</v>
      </c>
      <c r="F280" s="89">
        <f t="shared" si="43"/>
        <v>5497.9001572546922</v>
      </c>
      <c r="G280" s="89">
        <f t="shared" si="36"/>
        <v>499895.32005739067</v>
      </c>
      <c r="H280" s="89">
        <f t="shared" si="44"/>
        <v>16159.630665281376</v>
      </c>
      <c r="I280" s="89">
        <f t="shared" si="37"/>
        <v>694858.04005426879</v>
      </c>
      <c r="J280" s="89">
        <f t="shared" si="38"/>
        <v>121071.94905603988</v>
      </c>
      <c r="K280" s="89">
        <f t="shared" si="39"/>
        <v>193050.01805079376</v>
      </c>
      <c r="L280" s="89">
        <f t="shared" si="40"/>
        <v>3243.8124459653791</v>
      </c>
      <c r="M280" s="89">
        <f t="shared" si="41"/>
        <v>2153.5068490747603</v>
      </c>
    </row>
    <row r="281" spans="1:13" x14ac:dyDescent="0.25">
      <c r="A281" s="82">
        <v>62383</v>
      </c>
      <c r="B281" s="82" t="s">
        <v>286</v>
      </c>
      <c r="C281" s="82" t="s">
        <v>269</v>
      </c>
      <c r="D281" s="83">
        <v>4841149.4400000004</v>
      </c>
      <c r="E281" s="11">
        <f t="shared" si="42"/>
        <v>2.2906883315615563E-3</v>
      </c>
      <c r="F281" s="89">
        <f t="shared" si="43"/>
        <v>4089.2264129777486</v>
      </c>
      <c r="G281" s="89">
        <f t="shared" si="36"/>
        <v>371811.98058048869</v>
      </c>
      <c r="H281" s="89">
        <f t="shared" si="44"/>
        <v>12019.204905574388</v>
      </c>
      <c r="I281" s="89">
        <f t="shared" si="37"/>
        <v>516821.28983562696</v>
      </c>
      <c r="J281" s="89">
        <f t="shared" si="38"/>
        <v>90050.855379278481</v>
      </c>
      <c r="K281" s="89">
        <f t="shared" si="39"/>
        <v>143586.68041606029</v>
      </c>
      <c r="L281" s="89">
        <f t="shared" si="40"/>
        <v>2412.6817791123981</v>
      </c>
      <c r="M281" s="89">
        <f t="shared" si="41"/>
        <v>1601.734632475074</v>
      </c>
    </row>
    <row r="282" spans="1:13" x14ac:dyDescent="0.25">
      <c r="A282" s="82">
        <v>62384</v>
      </c>
      <c r="B282" s="82" t="s">
        <v>287</v>
      </c>
      <c r="C282" s="82" t="s">
        <v>269</v>
      </c>
      <c r="D282" s="83">
        <v>4131388.47</v>
      </c>
      <c r="E282" s="11">
        <f t="shared" si="42"/>
        <v>1.9548504913281402E-3</v>
      </c>
      <c r="F282" s="89">
        <f t="shared" si="43"/>
        <v>3489.7048858288763</v>
      </c>
      <c r="G282" s="89">
        <f t="shared" si="36"/>
        <v>317300.622221258</v>
      </c>
      <c r="H282" s="89">
        <f t="shared" si="44"/>
        <v>10257.069148738665</v>
      </c>
      <c r="I282" s="89">
        <f t="shared" si="37"/>
        <v>441050.11513080605</v>
      </c>
      <c r="J282" s="89">
        <f t="shared" si="38"/>
        <v>76848.498530875469</v>
      </c>
      <c r="K282" s="89">
        <f t="shared" si="39"/>
        <v>122535.43569943716</v>
      </c>
      <c r="L282" s="89">
        <f t="shared" si="40"/>
        <v>2058.9584782584297</v>
      </c>
      <c r="M282" s="89">
        <f t="shared" si="41"/>
        <v>1366.9043012659424</v>
      </c>
    </row>
    <row r="283" spans="1:13" x14ac:dyDescent="0.25">
      <c r="A283" s="82">
        <v>62385</v>
      </c>
      <c r="B283" s="82" t="s">
        <v>288</v>
      </c>
      <c r="C283" s="82" t="s">
        <v>269</v>
      </c>
      <c r="D283" s="83">
        <v>3084687.35</v>
      </c>
      <c r="E283" s="11">
        <f t="shared" si="42"/>
        <v>1.4595825654083793E-3</v>
      </c>
      <c r="F283" s="89">
        <f t="shared" si="43"/>
        <v>2605.5764532231292</v>
      </c>
      <c r="G283" s="89">
        <f t="shared" si="36"/>
        <v>236911.44578157848</v>
      </c>
      <c r="H283" s="89">
        <f t="shared" si="44"/>
        <v>7658.4062914784254</v>
      </c>
      <c r="I283" s="89">
        <f t="shared" si="37"/>
        <v>329308.58977297798</v>
      </c>
      <c r="J283" s="89">
        <f t="shared" si="38"/>
        <v>57378.673781476944</v>
      </c>
      <c r="K283" s="89">
        <f t="shared" si="39"/>
        <v>91490.672245786714</v>
      </c>
      <c r="L283" s="89">
        <f t="shared" si="40"/>
        <v>1537.3144448115836</v>
      </c>
      <c r="M283" s="89">
        <f t="shared" si="41"/>
        <v>1020.5945137799257</v>
      </c>
    </row>
    <row r="284" spans="1:13" x14ac:dyDescent="0.25">
      <c r="A284" s="82">
        <v>62386</v>
      </c>
      <c r="B284" s="82" t="s">
        <v>289</v>
      </c>
      <c r="C284" s="82" t="s">
        <v>269</v>
      </c>
      <c r="D284" s="83">
        <v>6288350.3899999997</v>
      </c>
      <c r="E284" s="11">
        <f t="shared" si="42"/>
        <v>2.9754608986298013E-3</v>
      </c>
      <c r="F284" s="89">
        <f t="shared" si="43"/>
        <v>5311.6493980501709</v>
      </c>
      <c r="G284" s="89">
        <f t="shared" si="36"/>
        <v>482960.51218158385</v>
      </c>
      <c r="H284" s="89">
        <f t="shared" si="44"/>
        <v>15612.195573012223</v>
      </c>
      <c r="I284" s="89">
        <f t="shared" si="37"/>
        <v>671318.53700805549</v>
      </c>
      <c r="J284" s="89">
        <f t="shared" si="38"/>
        <v>116970.42996964772</v>
      </c>
      <c r="K284" s="89">
        <f t="shared" si="39"/>
        <v>186510.11892604124</v>
      </c>
      <c r="L284" s="89">
        <f t="shared" si="40"/>
        <v>3133.9227583578459</v>
      </c>
      <c r="M284" s="89">
        <f t="shared" si="41"/>
        <v>2080.5531259950399</v>
      </c>
    </row>
    <row r="285" spans="1:13" x14ac:dyDescent="0.25">
      <c r="A285" s="82">
        <v>62387</v>
      </c>
      <c r="B285" s="82" t="s">
        <v>290</v>
      </c>
      <c r="C285" s="82" t="s">
        <v>269</v>
      </c>
      <c r="D285" s="83">
        <v>2819960.92</v>
      </c>
      <c r="E285" s="11">
        <f t="shared" si="42"/>
        <v>1.3343218702423676E-3</v>
      </c>
      <c r="F285" s="89">
        <f t="shared" si="43"/>
        <v>2381.9670969770827</v>
      </c>
      <c r="G285" s="89">
        <f t="shared" si="36"/>
        <v>216579.81597543429</v>
      </c>
      <c r="H285" s="89">
        <f t="shared" si="44"/>
        <v>7001.1654346270416</v>
      </c>
      <c r="I285" s="89">
        <f t="shared" si="37"/>
        <v>301047.48015389935</v>
      </c>
      <c r="J285" s="89">
        <f t="shared" si="38"/>
        <v>52454.462752989726</v>
      </c>
      <c r="K285" s="89">
        <f t="shared" si="39"/>
        <v>83638.985415376737</v>
      </c>
      <c r="L285" s="89">
        <f t="shared" si="40"/>
        <v>1405.382836001244</v>
      </c>
      <c r="M285" s="89">
        <f t="shared" si="41"/>
        <v>933.00756850634855</v>
      </c>
    </row>
    <row r="286" spans="1:13" x14ac:dyDescent="0.25">
      <c r="A286" s="82">
        <v>62388</v>
      </c>
      <c r="B286" s="82" t="s">
        <v>291</v>
      </c>
      <c r="C286" s="82" t="s">
        <v>269</v>
      </c>
      <c r="D286" s="83">
        <v>3669102.55</v>
      </c>
      <c r="E286" s="11">
        <f t="shared" si="42"/>
        <v>1.7361105049026849E-3</v>
      </c>
      <c r="F286" s="89">
        <f t="shared" si="43"/>
        <v>3099.2208039304005</v>
      </c>
      <c r="G286" s="89">
        <f t="shared" si="36"/>
        <v>281795.94597856933</v>
      </c>
      <c r="H286" s="89">
        <f t="shared" si="44"/>
        <v>9109.3439511785618</v>
      </c>
      <c r="I286" s="89">
        <f t="shared" si="37"/>
        <v>391698.36336020799</v>
      </c>
      <c r="J286" s="89">
        <f t="shared" si="38"/>
        <v>68249.457530026557</v>
      </c>
      <c r="K286" s="89">
        <f t="shared" si="39"/>
        <v>108824.20833937358</v>
      </c>
      <c r="L286" s="89">
        <f t="shared" si="40"/>
        <v>1828.5692226183035</v>
      </c>
      <c r="M286" s="89">
        <f t="shared" si="41"/>
        <v>1213.9531525053699</v>
      </c>
    </row>
    <row r="287" spans="1:13" x14ac:dyDescent="0.25">
      <c r="A287" s="82">
        <v>62389</v>
      </c>
      <c r="B287" s="82" t="s">
        <v>292</v>
      </c>
      <c r="C287" s="82" t="s">
        <v>269</v>
      </c>
      <c r="D287" s="83">
        <v>5384466.3300000001</v>
      </c>
      <c r="E287" s="11">
        <f t="shared" si="42"/>
        <v>2.5477697696968996E-3</v>
      </c>
      <c r="F287" s="89">
        <f t="shared" si="43"/>
        <v>4548.1558066559828</v>
      </c>
      <c r="G287" s="89">
        <f t="shared" si="36"/>
        <v>413540.03121338366</v>
      </c>
      <c r="H287" s="89">
        <f t="shared" si="44"/>
        <v>13368.107084799289</v>
      </c>
      <c r="I287" s="89">
        <f t="shared" si="37"/>
        <v>574823.57614374824</v>
      </c>
      <c r="J287" s="89">
        <f t="shared" si="38"/>
        <v>100157.16407577459</v>
      </c>
      <c r="K287" s="89">
        <f t="shared" si="39"/>
        <v>159701.2560175682</v>
      </c>
      <c r="L287" s="89">
        <f t="shared" si="40"/>
        <v>2683.4544080166224</v>
      </c>
      <c r="M287" s="89">
        <f t="shared" si="41"/>
        <v>1781.4955528736909</v>
      </c>
    </row>
    <row r="288" spans="1:13" s="12" customFormat="1" ht="15.75" thickBot="1" x14ac:dyDescent="0.3">
      <c r="A288" s="12">
        <v>62390</v>
      </c>
      <c r="B288" s="12" t="s">
        <v>293</v>
      </c>
      <c r="C288" s="12" t="s">
        <v>269</v>
      </c>
      <c r="D288" s="85">
        <v>4918497.78</v>
      </c>
      <c r="E288" s="30">
        <f t="shared" si="42"/>
        <v>2.3272872719784124E-3</v>
      </c>
      <c r="F288" s="90">
        <f t="shared" si="43"/>
        <v>4154.5610775750847</v>
      </c>
      <c r="G288" s="90">
        <f t="shared" si="36"/>
        <v>377752.52008385363</v>
      </c>
      <c r="H288" s="90">
        <f t="shared" si="44"/>
        <v>12211.23895845544</v>
      </c>
      <c r="I288" s="90">
        <f t="shared" si="37"/>
        <v>525078.68187462271</v>
      </c>
      <c r="J288" s="90">
        <f t="shared" si="38"/>
        <v>91489.621991524866</v>
      </c>
      <c r="K288" s="90">
        <f t="shared" si="39"/>
        <v>145880.8032300614</v>
      </c>
      <c r="L288" s="90">
        <f t="shared" si="40"/>
        <v>2451.2298414838401</v>
      </c>
      <c r="M288" s="90">
        <f t="shared" si="41"/>
        <v>1627.3259752910596</v>
      </c>
    </row>
    <row r="289" spans="2:14" s="9" customFormat="1" x14ac:dyDescent="0.25">
      <c r="B289" s="9" t="s">
        <v>305</v>
      </c>
      <c r="D289" s="9">
        <f>SUM(D3:D288)</f>
        <v>2113403806.7500005</v>
      </c>
      <c r="F289" s="15">
        <f>'Grunddaten § 2 SPU_40%_IST'!B16</f>
        <v>1785151.8063961733</v>
      </c>
      <c r="G289" s="17">
        <f>'Grunddaten § 2 SPU_40%_IST'!C16</f>
        <v>162314521.56</v>
      </c>
      <c r="H289" s="17">
        <f>'Grunddaten § 2 SPU_40%_IST'!D16</f>
        <v>5246983.9479999999</v>
      </c>
      <c r="I289" s="18">
        <f>'Grunddaten § 2 SPU_40%_IST'!E16</f>
        <v>225618336.07600001</v>
      </c>
      <c r="J289" s="18">
        <f>'Grunddaten § 2 SPU_40%_IST'!F16</f>
        <v>39311701.263999999</v>
      </c>
      <c r="K289" s="18">
        <f>'Grunddaten § 2 SPU_40%_IST'!G16</f>
        <v>62682765.890799999</v>
      </c>
      <c r="L289" s="18">
        <f>'Grunddaten § 2 SPU_40%_IST'!H16</f>
        <v>1053256.24</v>
      </c>
      <c r="M289" s="18">
        <f>'Grunddaten § 2 SPU_40%_IST'!I16</f>
        <v>699237.25999999989</v>
      </c>
      <c r="N289" s="75">
        <f>SUM(F289:M289)</f>
        <v>498711954.04519624</v>
      </c>
    </row>
    <row r="290" spans="2:14" x14ac:dyDescent="0.25">
      <c r="E290" s="31" t="s">
        <v>336</v>
      </c>
      <c r="F290" s="32">
        <f>SUM(F3:F288)</f>
        <v>1785151.8063961724</v>
      </c>
      <c r="G290" s="32">
        <f t="shared" ref="G290:M290" si="45">SUM(G3:G288)</f>
        <v>162314521.55999994</v>
      </c>
      <c r="H290" s="32">
        <f>SUM(H3:H288)</f>
        <v>5246983.9480000008</v>
      </c>
      <c r="I290" s="32">
        <f t="shared" si="45"/>
        <v>225618336.07599977</v>
      </c>
      <c r="J290" s="32">
        <f t="shared" si="45"/>
        <v>39311701.264000021</v>
      </c>
      <c r="K290" s="32">
        <f t="shared" si="45"/>
        <v>62682765.890800007</v>
      </c>
      <c r="L290" s="32">
        <f t="shared" si="45"/>
        <v>1053256.2400000009</v>
      </c>
      <c r="M290" s="32">
        <f t="shared" si="45"/>
        <v>699237.26000000082</v>
      </c>
    </row>
    <row r="292" spans="2:14" x14ac:dyDescent="0.25">
      <c r="N292" s="83"/>
    </row>
    <row r="293" spans="2:14" x14ac:dyDescent="0.25">
      <c r="F293" s="66"/>
      <c r="G293" s="66"/>
      <c r="H293" s="66"/>
      <c r="I293" s="66"/>
      <c r="J293" s="66"/>
      <c r="K293" s="66"/>
      <c r="L293" s="66"/>
      <c r="M293" s="66"/>
    </row>
    <row r="294" spans="2:14" x14ac:dyDescent="0.25">
      <c r="F294" s="82"/>
      <c r="G294" s="82"/>
      <c r="H294" s="82"/>
      <c r="I294" s="82"/>
      <c r="J294" s="82"/>
      <c r="K294" s="66"/>
      <c r="L294" s="82"/>
      <c r="M294" s="82"/>
    </row>
    <row r="295" spans="2:14" x14ac:dyDescent="0.25">
      <c r="F295" s="82"/>
      <c r="G295" s="82"/>
      <c r="H295" s="82"/>
      <c r="I295" s="82"/>
      <c r="J295" s="82"/>
      <c r="K295" s="66"/>
      <c r="L295" s="82"/>
      <c r="M295" s="82"/>
    </row>
    <row r="296" spans="2:14" x14ac:dyDescent="0.25">
      <c r="F296" s="82"/>
      <c r="G296" s="82"/>
      <c r="H296" s="82"/>
      <c r="I296" s="82"/>
      <c r="J296" s="82"/>
      <c r="L296" s="82"/>
      <c r="M296" s="82"/>
    </row>
    <row r="297" spans="2:14" x14ac:dyDescent="0.25">
      <c r="F297" s="82"/>
      <c r="G297" s="82"/>
      <c r="H297" s="82"/>
      <c r="I297" s="82"/>
      <c r="J297" s="82"/>
      <c r="L297" s="82"/>
      <c r="M297" s="82"/>
      <c r="N297" s="1"/>
    </row>
    <row r="298" spans="2:14" x14ac:dyDescent="0.25">
      <c r="F298" s="82"/>
      <c r="G298" s="82"/>
      <c r="H298" s="82"/>
      <c r="I298" s="82"/>
      <c r="J298" s="82"/>
    </row>
    <row r="299" spans="2:14" x14ac:dyDescent="0.25">
      <c r="F299" s="82"/>
      <c r="G299" s="82"/>
      <c r="H299" s="82"/>
      <c r="I299" s="82"/>
      <c r="J299" s="82"/>
    </row>
  </sheetData>
  <mergeCells count="2">
    <mergeCell ref="B1:D1"/>
    <mergeCell ref="I1:M1"/>
  </mergeCells>
  <pageMargins left="0.7" right="0.7" top="0.78740157499999996" bottom="0.78740157499999996" header="0.3" footer="0.3"/>
  <pageSetup paperSize="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6D2E3-1DE9-4162-803F-96B27F0E5C07}">
  <sheetPr>
    <tabColor rgb="FFFFC000"/>
  </sheetPr>
  <dimension ref="A1:U292"/>
  <sheetViews>
    <sheetView topLeftCell="F251" workbookViewId="0">
      <selection activeCell="J300" sqref="J300"/>
    </sheetView>
  </sheetViews>
  <sheetFormatPr baseColWidth="10" defaultColWidth="11.42578125" defaultRowHeight="15" x14ac:dyDescent="0.25"/>
  <cols>
    <col min="1" max="1" width="8.85546875" style="82" customWidth="1"/>
    <col min="2" max="2" width="31.5703125" style="82" bestFit="1" customWidth="1"/>
    <col min="3" max="3" width="19.85546875" style="82" bestFit="1" customWidth="1"/>
    <col min="4" max="4" width="17.5703125" style="82" customWidth="1"/>
    <col min="5" max="5" width="20.42578125" style="82" customWidth="1"/>
    <col min="6" max="6" width="21.5703125" style="33" customWidth="1"/>
    <col min="7" max="7" width="21.42578125" style="33" customWidth="1"/>
    <col min="8" max="8" width="21.28515625" style="33" customWidth="1"/>
    <col min="9" max="9" width="19.42578125" style="33" customWidth="1"/>
    <col min="10" max="10" width="21.28515625" style="33" customWidth="1"/>
    <col min="11" max="11" width="19.42578125" style="33" customWidth="1"/>
    <col min="12" max="12" width="18.42578125" style="33" customWidth="1"/>
    <col min="13" max="13" width="17.7109375" style="33" customWidth="1"/>
    <col min="14" max="15" width="11.42578125" style="82"/>
    <col min="16" max="16" width="14.140625" style="82" bestFit="1" customWidth="1"/>
    <col min="17" max="16384" width="11.42578125" style="82"/>
  </cols>
  <sheetData>
    <row r="1" spans="1:21" ht="31.9" customHeight="1" x14ac:dyDescent="0.25">
      <c r="A1" s="202" t="s">
        <v>346</v>
      </c>
      <c r="B1" s="202"/>
      <c r="C1" s="202"/>
      <c r="F1" s="42" t="s">
        <v>302</v>
      </c>
      <c r="G1" s="204" t="s">
        <v>304</v>
      </c>
      <c r="H1" s="204"/>
      <c r="I1" s="205" t="s">
        <v>306</v>
      </c>
      <c r="J1" s="205"/>
      <c r="K1" s="205"/>
      <c r="L1" s="205"/>
      <c r="M1" s="205"/>
    </row>
    <row r="2" spans="1:21" s="10" customFormat="1" ht="63" x14ac:dyDescent="0.25">
      <c r="A2" s="2" t="s">
        <v>0</v>
      </c>
      <c r="B2" s="2" t="s">
        <v>1</v>
      </c>
      <c r="C2" s="2" t="s">
        <v>2</v>
      </c>
      <c r="D2" s="2" t="s">
        <v>300</v>
      </c>
      <c r="E2" s="2" t="s">
        <v>307</v>
      </c>
      <c r="F2" s="43" t="s">
        <v>303</v>
      </c>
      <c r="G2" s="45" t="s">
        <v>316</v>
      </c>
      <c r="H2" s="46" t="s">
        <v>317</v>
      </c>
      <c r="I2" s="47" t="s">
        <v>318</v>
      </c>
      <c r="J2" s="48" t="s">
        <v>332</v>
      </c>
      <c r="K2" s="49" t="s">
        <v>320</v>
      </c>
      <c r="L2" s="50" t="s">
        <v>321</v>
      </c>
      <c r="M2" s="51" t="s">
        <v>322</v>
      </c>
      <c r="N2" s="2"/>
      <c r="O2" s="2"/>
      <c r="P2" s="2"/>
      <c r="Q2" s="2"/>
      <c r="R2" s="2"/>
      <c r="S2" s="2"/>
      <c r="T2" s="2"/>
      <c r="U2" s="2"/>
    </row>
    <row r="3" spans="1:21" x14ac:dyDescent="0.25">
      <c r="A3" s="82">
        <v>60101</v>
      </c>
      <c r="B3" s="82" t="s">
        <v>3</v>
      </c>
      <c r="C3" s="82" t="s">
        <v>3</v>
      </c>
      <c r="D3" s="22">
        <v>646049147.99000001</v>
      </c>
      <c r="E3" s="11">
        <f>D3/D3</f>
        <v>1</v>
      </c>
      <c r="F3" s="169">
        <f>'Grunddaten § 2 SPU_40%_IST'!$B$3*'bezirksw Umlage § 2_IST'!E3</f>
        <v>326372.21333333332</v>
      </c>
      <c r="G3" s="169">
        <f>'Grunddaten § 2 SPU_40%_IST'!$C$3*'bezirksw Umlage § 2_IST'!E3</f>
        <v>30255514.768000007</v>
      </c>
      <c r="H3" s="169">
        <f>'Grunddaten § 2 SPU_40%_IST'!$D$3*'bezirksw Umlage § 2_IST'!E3</f>
        <v>796551.99199999997</v>
      </c>
      <c r="I3" s="169">
        <f>'Grunddaten § 2 SPU_40%_IST'!$E$3*'bezirksw Umlage § 2_IST'!E3</f>
        <v>55986141.932000019</v>
      </c>
      <c r="J3" s="169">
        <f>'Grunddaten § 2 SPU_40%_IST'!$F$3*'bezirksw Umlage § 2_IST'!E3</f>
        <v>24482300.712000001</v>
      </c>
      <c r="K3" s="169">
        <f>'Grunddaten § 2 SPU_40%_IST'!$G$3*'bezirksw Umlage § 2_IST'!E3</f>
        <v>10373744.291999999</v>
      </c>
      <c r="L3" s="169">
        <f>'Grunddaten § 2 SPU_40%_IST'!$H$3*'bezirksw Umlage § 2_IST'!E3</f>
        <v>541226.03599999996</v>
      </c>
      <c r="M3" s="169">
        <f>'Grunddaten § 2 SPU_40%_IST'!$I$3*'bezirksw Umlage § 2_IST'!E3</f>
        <v>207924.74</v>
      </c>
      <c r="N3" s="83"/>
      <c r="O3" s="16"/>
      <c r="P3" s="169"/>
    </row>
    <row r="4" spans="1:21" x14ac:dyDescent="0.25">
      <c r="A4" s="82">
        <v>60305</v>
      </c>
      <c r="B4" s="82" t="s">
        <v>4</v>
      </c>
      <c r="C4" s="82" t="s">
        <v>5</v>
      </c>
      <c r="D4" s="83">
        <v>4970138.26</v>
      </c>
      <c r="E4" s="11">
        <f>D4/SUM($D$4:$D$18)</f>
        <v>5.3646426274570384E-2</v>
      </c>
      <c r="F4" s="91">
        <f>'Grunddaten § 2 SPU_40%_IST'!$B$4*'bezirksw Umlage § 2_IST'!E4</f>
        <v>10828.205330893124</v>
      </c>
      <c r="G4" s="91">
        <f>'Grunddaten § 2 SPU_40%_IST'!$C$4*'bezirksw Umlage § 2_IST'!E4</f>
        <v>467721.5048712077</v>
      </c>
      <c r="H4" s="91">
        <f>'Grunddaten § 2 SPU_40%_IST'!$D$4*'bezirksw Umlage § 2_IST'!E4</f>
        <v>15455.95127680021</v>
      </c>
      <c r="I4" s="91">
        <f>'Grunddaten § 2 SPU_40%_IST'!$E$4*'bezirksw Umlage § 2_IST'!E4</f>
        <v>604042.24533579813</v>
      </c>
      <c r="J4" s="91">
        <f>'Grunddaten § 2 SPU_40%_IST'!$F$4*'bezirksw Umlage § 2_IST'!E4</f>
        <v>48554.95961854596</v>
      </c>
      <c r="K4" s="91">
        <f>'Grunddaten § 2 SPU_40%_IST'!$G$4*'bezirksw Umlage § 2_IST'!E4</f>
        <v>167859.40322895636</v>
      </c>
      <c r="L4" s="91">
        <f>'Grunddaten § 2 SPU_40%_IST'!$H$4*'bezirksw Umlage § 2_IST'!E4</f>
        <v>1449.3187189763569</v>
      </c>
      <c r="M4" s="91">
        <f>'Grunddaten § 2 SPU_40%_IST'!$I$4*'bezirksw Umlage § 2_IST'!E4</f>
        <v>1068.8509679231302</v>
      </c>
      <c r="N4" s="83"/>
    </row>
    <row r="5" spans="1:21" x14ac:dyDescent="0.25">
      <c r="A5" s="82">
        <v>60318</v>
      </c>
      <c r="B5" s="82" t="s">
        <v>6</v>
      </c>
      <c r="C5" s="82" t="s">
        <v>5</v>
      </c>
      <c r="D5" s="83">
        <v>10173254.630000001</v>
      </c>
      <c r="E5" s="11">
        <f>D5/SUM(D$4:D$18)</f>
        <v>0.10980755985664005</v>
      </c>
      <c r="F5" s="91">
        <f>'Grunddaten § 2 SPU_40%_IST'!$B$4*'bezirksw Umlage § 2_IST'!E5</f>
        <v>22163.989059149266</v>
      </c>
      <c r="G5" s="91">
        <f>'Grunddaten § 2 SPU_40%_IST'!$C$4*'bezirksw Umlage § 2_IST'!E5</f>
        <v>957367.72622127843</v>
      </c>
      <c r="H5" s="91">
        <f>'Grunddaten § 2 SPU_40%_IST'!$D$4*'bezirksw Umlage § 2_IST'!E5</f>
        <v>31636.40922290201</v>
      </c>
      <c r="I5" s="91">
        <f>'Grunddaten § 2 SPU_40%_IST'!$E$4*'bezirksw Umlage § 2_IST'!E5</f>
        <v>1236399.3208265407</v>
      </c>
      <c r="J5" s="91">
        <f>'Grunddaten § 2 SPU_40%_IST'!$F$4*'bezirksw Umlage § 2_IST'!E5</f>
        <v>99385.961095745399</v>
      </c>
      <c r="K5" s="91">
        <f>'Grunddaten § 2 SPU_40%_IST'!$G$4*'bezirksw Umlage § 2_IST'!E5</f>
        <v>343587.31322054157</v>
      </c>
      <c r="L5" s="91">
        <f>'Grunddaten § 2 SPU_40%_IST'!$H$4*'bezirksw Umlage § 2_IST'!E5</f>
        <v>2966.5750924546496</v>
      </c>
      <c r="M5" s="91">
        <f>'Grunddaten § 2 SPU_40%_IST'!$I$4*'bezirksw Umlage § 2_IST'!E5</f>
        <v>2187.8049441232179</v>
      </c>
      <c r="N5" s="83"/>
      <c r="O5" s="83"/>
    </row>
    <row r="6" spans="1:21" x14ac:dyDescent="0.25">
      <c r="A6" s="82">
        <v>60323</v>
      </c>
      <c r="B6" s="82" t="s">
        <v>7</v>
      </c>
      <c r="C6" s="82" t="s">
        <v>5</v>
      </c>
      <c r="D6" s="83">
        <v>2185328.2599999998</v>
      </c>
      <c r="E6" s="11">
        <f>D6/SUM(D$4:D$18)</f>
        <v>2.3587885336981584E-2</v>
      </c>
      <c r="F6" s="91">
        <f>'Grunddaten § 2 SPU_40%_IST'!$B$4*'bezirksw Umlage § 2_IST'!E6</f>
        <v>4761.0713981794524</v>
      </c>
      <c r="G6" s="91">
        <f>'Grunddaten § 2 SPU_40%_IST'!$C$4*'bezirksw Umlage § 2_IST'!E6</f>
        <v>205653.23718072535</v>
      </c>
      <c r="H6" s="91">
        <f>'Grunddaten § 2 SPU_40%_IST'!$D$4*'bezirksw Umlage § 2_IST'!E6</f>
        <v>6795.8526188715277</v>
      </c>
      <c r="I6" s="91">
        <f>'Grunddaten § 2 SPU_40%_IST'!$E$4*'bezirksw Umlage § 2_IST'!E6</f>
        <v>265592.32759979053</v>
      </c>
      <c r="J6" s="91">
        <f>'Grunddaten § 2 SPU_40%_IST'!$F$4*'bezirksw Umlage § 2_IST'!E6</f>
        <v>21349.209995129451</v>
      </c>
      <c r="K6" s="91">
        <f>'Grunddaten § 2 SPU_40%_IST'!$G$4*'bezirksw Umlage § 2_IST'!E6</f>
        <v>73806.376883964913</v>
      </c>
      <c r="L6" s="91">
        <f>'Grunddaten § 2 SPU_40%_IST'!$H$4*'bezirksw Umlage § 2_IST'!E6</f>
        <v>637.25332951321775</v>
      </c>
      <c r="M6" s="91">
        <f>'Grunddaten § 2 SPU_40%_IST'!$I$4*'bezirksw Umlage § 2_IST'!E6</f>
        <v>469.96483875093844</v>
      </c>
      <c r="N6" s="83"/>
      <c r="O6" s="83"/>
    </row>
    <row r="7" spans="1:21" x14ac:dyDescent="0.25">
      <c r="A7" s="82">
        <v>60324</v>
      </c>
      <c r="B7" s="82" t="s">
        <v>8</v>
      </c>
      <c r="C7" s="82" t="s">
        <v>5</v>
      </c>
      <c r="D7" s="83">
        <v>2593722.58</v>
      </c>
      <c r="E7" s="11">
        <f t="shared" ref="E7:E18" si="0">D7/SUM(D$4:D$18)</f>
        <v>2.799599123519322E-2</v>
      </c>
      <c r="F7" s="91">
        <f>'Grunddaten § 2 SPU_40%_IST'!$B$4*'bezirksw Umlage § 2_IST'!E7</f>
        <v>5650.8208018369833</v>
      </c>
      <c r="G7" s="91">
        <f>'Grunddaten § 2 SPU_40%_IST'!$C$4*'bezirksw Umlage § 2_IST'!E7</f>
        <v>244085.73059213674</v>
      </c>
      <c r="H7" s="91">
        <f>'Grunddaten § 2 SPU_40%_IST'!$D$4*'bezirksw Umlage § 2_IST'!E7</f>
        <v>8065.8620997832231</v>
      </c>
      <c r="I7" s="91">
        <f>'Grunddaten § 2 SPU_40%_IST'!$E$4*'bezirksw Umlage § 2_IST'!E7</f>
        <v>315226.24302233383</v>
      </c>
      <c r="J7" s="91">
        <f>'Grunddaten § 2 SPU_40%_IST'!$F$4*'bezirksw Umlage § 2_IST'!E7</f>
        <v>25338.952066418136</v>
      </c>
      <c r="K7" s="91">
        <f>'Grunddaten § 2 SPU_40%_IST'!$G$4*'bezirksw Umlage § 2_IST'!E7</f>
        <v>87599.318498690831</v>
      </c>
      <c r="L7" s="91">
        <f>'Grunddaten § 2 SPU_40%_IST'!$H$4*'bezirksw Umlage § 2_IST'!E7</f>
        <v>756.3432826968583</v>
      </c>
      <c r="M7" s="91">
        <f>'Grunddaten § 2 SPU_40%_IST'!$I$4*'bezirksw Umlage § 2_IST'!E7</f>
        <v>557.79190540205991</v>
      </c>
      <c r="N7" s="83"/>
      <c r="O7" s="83"/>
    </row>
    <row r="8" spans="1:21" x14ac:dyDescent="0.25">
      <c r="A8" s="82">
        <v>60326</v>
      </c>
      <c r="B8" s="82" t="s">
        <v>9</v>
      </c>
      <c r="C8" s="82" t="s">
        <v>5</v>
      </c>
      <c r="D8" s="83">
        <v>1967136.5</v>
      </c>
      <c r="E8" s="11">
        <f t="shared" si="0"/>
        <v>2.1232778184175991E-2</v>
      </c>
      <c r="F8" s="91">
        <f>'Grunddaten § 2 SPU_40%_IST'!$B$4*'bezirksw Umlage § 2_IST'!E8</f>
        <v>4285.707322736419</v>
      </c>
      <c r="G8" s="91">
        <f>'Grunddaten § 2 SPU_40%_IST'!$C$4*'bezirksw Umlage § 2_IST'!E8</f>
        <v>185120.00993450842</v>
      </c>
      <c r="H8" s="91">
        <f>'Grunddaten § 2 SPU_40%_IST'!$D$4*'bezirksw Umlage § 2_IST'!E8</f>
        <v>6117.327991357588</v>
      </c>
      <c r="I8" s="91">
        <f>'Grunddaten § 2 SPU_40%_IST'!$E$4*'bezirksw Umlage § 2_IST'!E8</f>
        <v>239074.54605538544</v>
      </c>
      <c r="J8" s="91">
        <f>'Grunddaten § 2 SPU_40%_IST'!$F$4*'bezirksw Umlage § 2_IST'!E8</f>
        <v>19217.620984585614</v>
      </c>
      <c r="K8" s="91">
        <f>'Grunddaten § 2 SPU_40%_IST'!$G$4*'bezirksw Umlage § 2_IST'!E8</f>
        <v>66437.258218224684</v>
      </c>
      <c r="L8" s="91">
        <f>'Grunddaten § 2 SPU_40%_IST'!$H$4*'bezirksw Umlage § 2_IST'!E8</f>
        <v>573.62745321930629</v>
      </c>
      <c r="M8" s="91">
        <f>'Grunddaten § 2 SPU_40%_IST'!$I$4*'bezirksw Umlage § 2_IST'!E8</f>
        <v>423.04170267929703</v>
      </c>
      <c r="N8" s="83"/>
      <c r="O8" s="83"/>
    </row>
    <row r="9" spans="1:21" x14ac:dyDescent="0.25">
      <c r="A9" s="82">
        <v>60329</v>
      </c>
      <c r="B9" s="82" t="s">
        <v>10</v>
      </c>
      <c r="C9" s="82" t="s">
        <v>5</v>
      </c>
      <c r="D9" s="83">
        <v>1764487.07</v>
      </c>
      <c r="E9" s="11">
        <f t="shared" si="0"/>
        <v>1.9045431044646174E-2</v>
      </c>
      <c r="F9" s="91">
        <f>'Grunddaten § 2 SPU_40%_IST'!$B$4*'bezirksw Umlage § 2_IST'!E9</f>
        <v>3844.2045871106188</v>
      </c>
      <c r="G9" s="91">
        <f>'Grunddaten § 2 SPU_40%_IST'!$C$4*'bezirksw Umlage § 2_IST'!E9</f>
        <v>166049.41442940623</v>
      </c>
      <c r="H9" s="91">
        <f>'Grunddaten § 2 SPU_40%_IST'!$D$4*'bezirksw Umlage § 2_IST'!E9</f>
        <v>5487.1363241440213</v>
      </c>
      <c r="I9" s="91">
        <f>'Grunddaten § 2 SPU_40%_IST'!$E$4*'bezirksw Umlage § 2_IST'!E9</f>
        <v>214445.69061722312</v>
      </c>
      <c r="J9" s="91">
        <f>'Grunddaten § 2 SPU_40%_IST'!$F$4*'bezirksw Umlage § 2_IST'!E9</f>
        <v>17237.870246148141</v>
      </c>
      <c r="K9" s="91">
        <f>'Grunddaten § 2 SPU_40%_IST'!$G$4*'bezirksw Umlage § 2_IST'!E9</f>
        <v>59593.059806631973</v>
      </c>
      <c r="L9" s="91">
        <f>'Grunddaten § 2 SPU_40%_IST'!$H$4*'bezirksw Umlage § 2_IST'!E9</f>
        <v>514.53380291733481</v>
      </c>
      <c r="M9" s="91">
        <f>'Grunddaten § 2 SPU_40%_IST'!$I$4*'bezirksw Umlage § 2_IST'!E9</f>
        <v>379.46101577008204</v>
      </c>
      <c r="N9" s="83"/>
      <c r="O9" s="83"/>
    </row>
    <row r="10" spans="1:21" x14ac:dyDescent="0.25">
      <c r="A10" s="82">
        <v>60341</v>
      </c>
      <c r="B10" s="82" t="s">
        <v>11</v>
      </c>
      <c r="C10" s="82" t="s">
        <v>5</v>
      </c>
      <c r="D10" s="83">
        <v>2469054.11</v>
      </c>
      <c r="E10" s="11">
        <f t="shared" si="0"/>
        <v>2.6650351026661377E-2</v>
      </c>
      <c r="F10" s="91">
        <f>'Grunddaten § 2 SPU_40%_IST'!$B$4*'bezirksw Umlage § 2_IST'!E10</f>
        <v>5379.2114982663634</v>
      </c>
      <c r="G10" s="91">
        <f>'Grunddaten § 2 SPU_40%_IST'!$C$4*'bezirksw Umlage § 2_IST'!E10</f>
        <v>232353.63757016294</v>
      </c>
      <c r="H10" s="91">
        <f>'Grunddaten § 2 SPU_40%_IST'!$D$4*'bezirksw Umlage § 2_IST'!E10</f>
        <v>7678.1727243023024</v>
      </c>
      <c r="I10" s="91">
        <f>'Grunddaten § 2 SPU_40%_IST'!$E$4*'bezirksw Umlage § 2_IST'!E10</f>
        <v>300074.74851614708</v>
      </c>
      <c r="J10" s="91">
        <f>'Grunddaten § 2 SPU_40%_IST'!$F$4*'bezirksw Umlage § 2_IST'!E10</f>
        <v>24121.023668877762</v>
      </c>
      <c r="K10" s="91">
        <f>'Grunddaten § 2 SPU_40%_IST'!$G$4*'bezirksw Umlage § 2_IST'!E10</f>
        <v>83388.816922892191</v>
      </c>
      <c r="L10" s="91">
        <f>'Grunddaten § 2 SPU_40%_IST'!$H$4*'bezirksw Umlage § 2_IST'!E10</f>
        <v>719.98929458121529</v>
      </c>
      <c r="M10" s="91">
        <f>'Grunddaten § 2 SPU_40%_IST'!$I$4*'bezirksw Umlage § 2_IST'!E10</f>
        <v>530.98138065239311</v>
      </c>
      <c r="N10" s="83"/>
      <c r="O10" s="83"/>
    </row>
    <row r="11" spans="1:21" x14ac:dyDescent="0.25">
      <c r="A11" s="82">
        <v>60344</v>
      </c>
      <c r="B11" s="82" t="s">
        <v>5</v>
      </c>
      <c r="C11" s="82" t="s">
        <v>5</v>
      </c>
      <c r="D11" s="83">
        <v>20522108.670000002</v>
      </c>
      <c r="E11" s="11">
        <f t="shared" si="0"/>
        <v>0.22151049571886089</v>
      </c>
      <c r="F11" s="91">
        <f>'Grunddaten § 2 SPU_40%_IST'!$B$4*'bezirksw Umlage § 2_IST'!E11</f>
        <v>44710.548253774738</v>
      </c>
      <c r="G11" s="91">
        <f>'Grunddaten § 2 SPU_40%_IST'!$C$4*'bezirksw Umlage § 2_IST'!E11</f>
        <v>1931260.4696560008</v>
      </c>
      <c r="H11" s="91">
        <f>'Grunddaten § 2 SPU_40%_IST'!$D$4*'bezirksw Umlage § 2_IST'!E11</f>
        <v>63818.890965966646</v>
      </c>
      <c r="I11" s="91">
        <f>'Grunddaten § 2 SPU_40%_IST'!$E$4*'bezirksw Umlage § 2_IST'!E11</f>
        <v>2494139.9920033715</v>
      </c>
      <c r="J11" s="91">
        <f>'Grunddaten § 2 SPU_40%_IST'!$F$4*'bezirksw Umlage § 2_IST'!E11</f>
        <v>200487.4121468126</v>
      </c>
      <c r="K11" s="91">
        <f>'Grunddaten § 2 SPU_40%_IST'!$G$4*'bezirksw Umlage § 2_IST'!E11</f>
        <v>693105.24861455092</v>
      </c>
      <c r="L11" s="91">
        <f>'Grunddaten § 2 SPU_40%_IST'!$H$4*'bezirksw Umlage § 2_IST'!E11</f>
        <v>5984.3559056841987</v>
      </c>
      <c r="M11" s="91">
        <f>'Grunddaten § 2 SPU_40%_IST'!$I$4*'bezirksw Umlage § 2_IST'!E11</f>
        <v>4413.3733446186188</v>
      </c>
      <c r="N11" s="83"/>
      <c r="O11" s="83"/>
    </row>
    <row r="12" spans="1:21" x14ac:dyDescent="0.25">
      <c r="A12" s="82">
        <v>60345</v>
      </c>
      <c r="B12" s="82" t="s">
        <v>12</v>
      </c>
      <c r="C12" s="82" t="s">
        <v>5</v>
      </c>
      <c r="D12" s="83">
        <v>8475182.8599999994</v>
      </c>
      <c r="E12" s="11">
        <f t="shared" si="0"/>
        <v>9.1478998908672726E-2</v>
      </c>
      <c r="F12" s="91">
        <f>'Grunddaten § 2 SPU_40%_IST'!$B$4*'bezirksw Umlage § 2_IST'!E12</f>
        <v>18464.480347262219</v>
      </c>
      <c r="G12" s="91">
        <f>'Grunddaten § 2 SPU_40%_IST'!$C$4*'bezirksw Umlage § 2_IST'!E12</f>
        <v>797568.41238011466</v>
      </c>
      <c r="H12" s="91">
        <f>'Grunddaten § 2 SPU_40%_IST'!$D$4*'bezirksw Umlage § 2_IST'!E12</f>
        <v>26355.808730788154</v>
      </c>
      <c r="I12" s="91">
        <f>'Grunddaten § 2 SPU_40%_IST'!$E$4*'bezirksw Umlage § 2_IST'!E12</f>
        <v>1030025.3668166308</v>
      </c>
      <c r="J12" s="91">
        <f>'Grunddaten § 2 SPU_40%_IST'!$F$4*'bezirksw Umlage § 2_IST'!E12</f>
        <v>82796.924350972258</v>
      </c>
      <c r="K12" s="91">
        <f>'Grunddaten § 2 SPU_40%_IST'!$G$4*'bezirksw Umlage § 2_IST'!E12</f>
        <v>286237.33641081437</v>
      </c>
      <c r="L12" s="91">
        <f>'Grunddaten § 2 SPU_40%_IST'!$H$4*'bezirksw Umlage § 2_IST'!E12</f>
        <v>2471.4083438285629</v>
      </c>
      <c r="M12" s="91">
        <f>'Grunddaten § 2 SPU_40%_IST'!$I$4*'bezirksw Umlage § 2_IST'!E12</f>
        <v>1822.6268424244042</v>
      </c>
      <c r="N12" s="83"/>
      <c r="O12" s="83"/>
    </row>
    <row r="13" spans="1:21" x14ac:dyDescent="0.25">
      <c r="A13" s="82">
        <v>60346</v>
      </c>
      <c r="B13" s="82" t="s">
        <v>13</v>
      </c>
      <c r="C13" s="82" t="s">
        <v>5</v>
      </c>
      <c r="D13" s="83">
        <v>5584255.2300000004</v>
      </c>
      <c r="E13" s="11">
        <f t="shared" si="0"/>
        <v>6.0275050878479806E-2</v>
      </c>
      <c r="F13" s="91">
        <f>'Grunddaten § 2 SPU_40%_IST'!$B$4*'bezirksw Umlage § 2_IST'!E13</f>
        <v>12166.15294934548</v>
      </c>
      <c r="G13" s="91">
        <f>'Grunddaten § 2 SPU_40%_IST'!$C$4*'bezirksw Umlage § 2_IST'!E13</f>
        <v>525513.80326399859</v>
      </c>
      <c r="H13" s="91">
        <f>'Grunddaten § 2 SPU_40%_IST'!$D$4*'bezirksw Umlage § 2_IST'!E13</f>
        <v>17365.709410284446</v>
      </c>
      <c r="I13" s="91">
        <f>'Grunddaten § 2 SPU_40%_IST'!$E$4*'bezirksw Umlage § 2_IST'!E13</f>
        <v>678678.51782002021</v>
      </c>
      <c r="J13" s="91">
        <f>'Grunddaten § 2 SPU_40%_IST'!$F$4*'bezirksw Umlage § 2_IST'!E13</f>
        <v>54554.475752612983</v>
      </c>
      <c r="K13" s="91">
        <f>'Grunddaten § 2 SPU_40%_IST'!$G$4*'bezirksw Umlage § 2_IST'!E13</f>
        <v>188600.33692221242</v>
      </c>
      <c r="L13" s="91">
        <f>'Grunddaten § 2 SPU_40%_IST'!$H$4*'bezirksw Umlage § 2_IST'!E13</f>
        <v>1628.3984897395233</v>
      </c>
      <c r="M13" s="91">
        <f>'Grunddaten § 2 SPU_40%_IST'!$I$4*'bezirksw Umlage § 2_IST'!E13</f>
        <v>1200.9196315024249</v>
      </c>
      <c r="N13" s="83"/>
      <c r="O13" s="83"/>
    </row>
    <row r="14" spans="1:21" x14ac:dyDescent="0.25">
      <c r="A14" s="82">
        <v>60347</v>
      </c>
      <c r="B14" s="82" t="s">
        <v>14</v>
      </c>
      <c r="C14" s="82" t="s">
        <v>5</v>
      </c>
      <c r="D14" s="83">
        <v>4413209.58</v>
      </c>
      <c r="E14" s="11">
        <f t="shared" si="0"/>
        <v>4.7635077734778694E-2</v>
      </c>
      <c r="F14" s="91">
        <f>'Grunddaten § 2 SPU_40%_IST'!$B$4*'bezirksw Umlage § 2_IST'!E14</f>
        <v>9614.851137059637</v>
      </c>
      <c r="G14" s="91">
        <f>'Grunddaten § 2 SPU_40%_IST'!$C$4*'bezirksw Umlage § 2_IST'!E14</f>
        <v>415310.98695625225</v>
      </c>
      <c r="H14" s="91">
        <f>'Grunddaten § 2 SPU_40%_IST'!$D$4*'bezirksw Umlage § 2_IST'!E14</f>
        <v>13724.035162512344</v>
      </c>
      <c r="I14" s="91">
        <f>'Grunddaten § 2 SPU_40%_IST'!$E$4*'bezirksw Umlage § 2_IST'!E14</f>
        <v>536356.31131127826</v>
      </c>
      <c r="J14" s="91">
        <f>'Grunddaten § 2 SPU_40%_IST'!$F$4*'bezirksw Umlage § 2_IST'!E14</f>
        <v>43114.135208198451</v>
      </c>
      <c r="K14" s="91">
        <f>'Grunddaten § 2 SPU_40%_IST'!$G$4*'bezirksw Umlage § 2_IST'!E14</f>
        <v>149049.92329591917</v>
      </c>
      <c r="L14" s="91">
        <f>'Grunddaten § 2 SPU_40%_IST'!$H$4*'bezirksw Umlage § 2_IST'!E14</f>
        <v>1286.9153573727315</v>
      </c>
      <c r="M14" s="91">
        <f>'Grunddaten § 2 SPU_40%_IST'!$I$4*'bezirksw Umlage § 2_IST'!E14</f>
        <v>949.08090770710896</v>
      </c>
      <c r="N14" s="83"/>
      <c r="O14" s="83"/>
    </row>
    <row r="15" spans="1:21" x14ac:dyDescent="0.25">
      <c r="A15" s="82">
        <v>60348</v>
      </c>
      <c r="B15" s="82" t="s">
        <v>15</v>
      </c>
      <c r="C15" s="82" t="s">
        <v>5</v>
      </c>
      <c r="D15" s="83">
        <v>4488728.88</v>
      </c>
      <c r="E15" s="11">
        <f t="shared" si="0"/>
        <v>4.8450214124919511E-2</v>
      </c>
      <c r="F15" s="91">
        <f>'Grunddaten § 2 SPU_40%_IST'!$B$4*'bezirksw Umlage § 2_IST'!E15</f>
        <v>9779.3814668145515</v>
      </c>
      <c r="G15" s="91">
        <f>'Grunddaten § 2 SPU_40%_IST'!$C$4*'bezirksw Umlage § 2_IST'!E15</f>
        <v>422417.83163441624</v>
      </c>
      <c r="H15" s="91">
        <f>'Grunddaten § 2 SPU_40%_IST'!$D$4*'bezirksw Umlage § 2_IST'!E15</f>
        <v>13958.882275449208</v>
      </c>
      <c r="I15" s="91">
        <f>'Grunddaten § 2 SPU_40%_IST'!$E$4*'bezirksw Umlage § 2_IST'!E15</f>
        <v>545534.49613267754</v>
      </c>
      <c r="J15" s="91">
        <f>'Grunddaten § 2 SPU_40%_IST'!$F$4*'bezirksw Umlage § 2_IST'!E15</f>
        <v>43851.908760985054</v>
      </c>
      <c r="K15" s="91">
        <f>'Grunddaten § 2 SPU_40%_IST'!$G$4*'bezirksw Umlage § 2_IST'!E15</f>
        <v>151600.4810404171</v>
      </c>
      <c r="L15" s="91">
        <f>'Grunddaten § 2 SPU_40%_IST'!$H$4*'bezirksw Umlage § 2_IST'!E15</f>
        <v>1308.9371864262337</v>
      </c>
      <c r="M15" s="91">
        <f>'Grunddaten § 2 SPU_40%_IST'!$I$4*'bezirksw Umlage § 2_IST'!E15</f>
        <v>965.3216786231834</v>
      </c>
      <c r="N15" s="83"/>
      <c r="O15" s="83"/>
    </row>
    <row r="16" spans="1:21" x14ac:dyDescent="0.25">
      <c r="A16" s="82">
        <v>60349</v>
      </c>
      <c r="B16" s="82" t="s">
        <v>16</v>
      </c>
      <c r="C16" s="82" t="s">
        <v>5</v>
      </c>
      <c r="D16" s="83">
        <v>5806608.8300000001</v>
      </c>
      <c r="E16" s="11">
        <f t="shared" si="0"/>
        <v>6.2675079888796573E-2</v>
      </c>
      <c r="F16" s="91">
        <f>'Grunddaten § 2 SPU_40%_IST'!$B$4*'bezirksw Umlage § 2_IST'!E16</f>
        <v>12650.584228901731</v>
      </c>
      <c r="G16" s="91">
        <f>'Grunddaten § 2 SPU_40%_IST'!$C$4*'bezirksw Umlage § 2_IST'!E16</f>
        <v>546438.68602682347</v>
      </c>
      <c r="H16" s="91">
        <f>'Grunddaten § 2 SPU_40%_IST'!$D$4*'bezirksw Umlage § 2_IST'!E16</f>
        <v>18057.176373181592</v>
      </c>
      <c r="I16" s="91">
        <f>'Grunddaten § 2 SPU_40%_IST'!$E$4*'bezirksw Umlage § 2_IST'!E16</f>
        <v>705702.1056512564</v>
      </c>
      <c r="J16" s="91">
        <f>'Grunddaten § 2 SPU_40%_IST'!$F$4*'bezirksw Umlage § 2_IST'!E16</f>
        <v>56726.723184023132</v>
      </c>
      <c r="K16" s="91">
        <f>'Grunddaten § 2 SPU_40%_IST'!$G$4*'bezirksw Umlage § 2_IST'!E16</f>
        <v>196110.0158585505</v>
      </c>
      <c r="L16" s="91">
        <f>'Grunddaten § 2 SPU_40%_IST'!$H$4*'bezirksw Umlage § 2_IST'!E16</f>
        <v>1693.2379806859542</v>
      </c>
      <c r="M16" s="91">
        <f>'Grunddaten § 2 SPU_40%_IST'!$I$4*'bezirksw Umlage § 2_IST'!E16</f>
        <v>1248.7377903037439</v>
      </c>
      <c r="N16" s="83"/>
      <c r="O16" s="83"/>
    </row>
    <row r="17" spans="1:15" x14ac:dyDescent="0.25">
      <c r="A17" s="82">
        <v>60350</v>
      </c>
      <c r="B17" s="82" t="s">
        <v>17</v>
      </c>
      <c r="C17" s="82" t="s">
        <v>5</v>
      </c>
      <c r="D17" s="83">
        <v>11303763.779999999</v>
      </c>
      <c r="E17" s="11">
        <f t="shared" si="0"/>
        <v>0.12200999218257744</v>
      </c>
      <c r="F17" s="91">
        <f>'Grunddaten § 2 SPU_40%_IST'!$B$4*'bezirksw Umlage § 2_IST'!E17</f>
        <v>24626.975914700732</v>
      </c>
      <c r="G17" s="91">
        <f>'Grunddaten § 2 SPU_40%_IST'!$C$4*'bezirksw Umlage § 2_IST'!E17</f>
        <v>1063755.8010086927</v>
      </c>
      <c r="H17" s="91">
        <f>'Grunddaten § 2 SPU_40%_IST'!$D$4*'bezirksw Umlage § 2_IST'!E17</f>
        <v>35152.024569259964</v>
      </c>
      <c r="I17" s="91">
        <f>'Grunddaten § 2 SPU_40%_IST'!$E$4*'bezirksw Umlage § 2_IST'!E17</f>
        <v>1373794.9524198284</v>
      </c>
      <c r="J17" s="91">
        <f>'Grunddaten § 2 SPU_40%_IST'!$F$4*'bezirksw Umlage § 2_IST'!E17</f>
        <v>110430.28687807216</v>
      </c>
      <c r="K17" s="91">
        <f>'Grunddaten § 2 SPU_40%_IST'!$G$4*'bezirksw Umlage § 2_IST'!E17</f>
        <v>381768.66378600342</v>
      </c>
      <c r="L17" s="91">
        <f>'Grunddaten § 2 SPU_40%_IST'!$H$4*'bezirksw Umlage § 2_IST'!E17</f>
        <v>3296.2375660835119</v>
      </c>
      <c r="M17" s="91">
        <f>'Grunddaten § 2 SPU_40%_IST'!$I$4*'bezirksw Umlage § 2_IST'!E17</f>
        <v>2430.9261081657355</v>
      </c>
      <c r="N17" s="83"/>
      <c r="O17" s="83"/>
    </row>
    <row r="18" spans="1:15" x14ac:dyDescent="0.25">
      <c r="A18" s="82">
        <v>60351</v>
      </c>
      <c r="B18" s="82" t="s">
        <v>18</v>
      </c>
      <c r="C18" s="82" t="s">
        <v>5</v>
      </c>
      <c r="D18" s="83">
        <v>5929234.2199999997</v>
      </c>
      <c r="E18" s="11">
        <f t="shared" si="0"/>
        <v>6.3998667604045656E-2</v>
      </c>
      <c r="F18" s="91">
        <f>'Grunddaten § 2 SPU_40%_IST'!$B$4*'bezirksw Umlage § 2_IST'!E18</f>
        <v>12917.742370635367</v>
      </c>
      <c r="G18" s="91">
        <f>'Grunddaten § 2 SPU_40%_IST'!$C$4*'bezirksw Umlage § 2_IST'!E18</f>
        <v>557978.51227427647</v>
      </c>
      <c r="H18" s="91">
        <f>'Grunddaten § 2 SPU_40%_IST'!$D$4*'bezirksw Umlage § 2_IST'!E18</f>
        <v>18438.512254396821</v>
      </c>
      <c r="I18" s="91">
        <f>'Grunddaten § 2 SPU_40%_IST'!$E$4*'bezirksw Umlage § 2_IST'!E18</f>
        <v>720605.2958717189</v>
      </c>
      <c r="J18" s="91">
        <f>'Grunddaten § 2 SPU_40%_IST'!$F$4*'bezirksw Umlage § 2_IST'!E18</f>
        <v>57924.692042873045</v>
      </c>
      <c r="K18" s="91">
        <f>'Grunddaten § 2 SPU_40%_IST'!$G$4*'bezirksw Umlage § 2_IST'!E18</f>
        <v>200251.51529163026</v>
      </c>
      <c r="L18" s="91">
        <f>'Grunddaten § 2 SPU_40%_IST'!$H$4*'bezirksw Umlage § 2_IST'!E18</f>
        <v>1728.996195820351</v>
      </c>
      <c r="M18" s="91">
        <f>'Grunddaten § 2 SPU_40%_IST'!$I$4*'bezirksw Umlage § 2_IST'!E18</f>
        <v>1275.1089413536649</v>
      </c>
      <c r="N18" s="83"/>
      <c r="O18" s="83"/>
    </row>
    <row r="19" spans="1:15" x14ac:dyDescent="0.25">
      <c r="A19" s="82">
        <v>60608</v>
      </c>
      <c r="B19" s="82" t="s">
        <v>19</v>
      </c>
      <c r="C19" s="82" t="s">
        <v>20</v>
      </c>
      <c r="D19" s="83">
        <v>11220805.390000001</v>
      </c>
      <c r="E19" s="11">
        <f>D19/SUM($D$19:$D$54)</f>
        <v>4.3559143616910247E-2</v>
      </c>
      <c r="F19" s="91">
        <f>'Grunddaten § 2 SPU_40%_IST'!$B$5*'bezirksw Umlage § 2_IST'!E19</f>
        <v>5750.5011740236896</v>
      </c>
      <c r="G19" s="91">
        <f>'Grunddaten § 2 SPU_40%_IST'!$C$5*'bezirksw Umlage § 2_IST'!E19</f>
        <v>652595.73793052603</v>
      </c>
      <c r="H19" s="91">
        <f>'Grunddaten § 2 SPU_40%_IST'!$D$5*'bezirksw Umlage § 2_IST'!E19</f>
        <v>32149.991937616938</v>
      </c>
      <c r="I19" s="91">
        <f>'Grunddaten § 2 SPU_40%_IST'!$E$5*'bezirksw Umlage § 2_IST'!E19</f>
        <v>1120192.4758041301</v>
      </c>
      <c r="J19" s="91">
        <f>'Grunddaten § 2 SPU_40%_IST'!$F$5*'bezirksw Umlage § 2_IST'!E19</f>
        <v>55600.256578894914</v>
      </c>
      <c r="K19" s="91">
        <f>'Grunddaten § 2 SPU_40%_IST'!$G$5*'bezirksw Umlage § 2_IST'!E19</f>
        <v>350909.04175929161</v>
      </c>
      <c r="L19" s="91">
        <f>'Grunddaten § 2 SPU_40%_IST'!$H$5*'bezirksw Umlage § 2_IST'!E19</f>
        <v>4640.6076898327037</v>
      </c>
      <c r="M19" s="91">
        <f>'Grunddaten § 2 SPU_40%_IST'!$I$5*'bezirksw Umlage § 2_IST'!E19</f>
        <v>2724.4188340798642</v>
      </c>
      <c r="N19" s="83"/>
      <c r="O19" s="83"/>
    </row>
    <row r="20" spans="1:15" x14ac:dyDescent="0.25">
      <c r="A20" s="82">
        <v>60611</v>
      </c>
      <c r="B20" s="82" t="s">
        <v>21</v>
      </c>
      <c r="C20" s="82" t="s">
        <v>20</v>
      </c>
      <c r="D20" s="83">
        <v>6416046.3499999996</v>
      </c>
      <c r="E20" s="11">
        <f t="shared" ref="E20:E54" si="1">D20/SUM($D$19:$D$54)</f>
        <v>2.4907078832458279E-2</v>
      </c>
      <c r="F20" s="91">
        <f>'Grunddaten § 2 SPU_40%_IST'!$B$5*'bezirksw Umlage § 2_IST'!E20</f>
        <v>3288.1313583022052</v>
      </c>
      <c r="G20" s="91">
        <f>'Grunddaten § 2 SPU_40%_IST'!$C$5*'bezirksw Umlage § 2_IST'!E20</f>
        <v>373153.6513507528</v>
      </c>
      <c r="H20" s="91">
        <f>'Grunddaten § 2 SPU_40%_IST'!$D$5*'bezirksw Umlage § 2_IST'!E20</f>
        <v>18383.336244982016</v>
      </c>
      <c r="I20" s="91">
        <f>'Grunddaten § 2 SPU_40%_IST'!$E$5*'bezirksw Umlage § 2_IST'!E20</f>
        <v>640525.04217618832</v>
      </c>
      <c r="J20" s="91">
        <f>'Grunddaten § 2 SPU_40%_IST'!$F$5*'bezirksw Umlage § 2_IST'!E20</f>
        <v>31792.176308485301</v>
      </c>
      <c r="K20" s="91">
        <f>'Grunddaten § 2 SPU_40%_IST'!$G$5*'bezirksw Umlage § 2_IST'!E20</f>
        <v>200649.47196822386</v>
      </c>
      <c r="L20" s="91">
        <f>'Grunddaten § 2 SPU_40%_IST'!$H$5*'bezirksw Umlage § 2_IST'!E20</f>
        <v>2653.4952701940629</v>
      </c>
      <c r="M20" s="91">
        <f>'Grunddaten § 2 SPU_40%_IST'!$I$5*'bezirksw Umlage § 2_IST'!E20</f>
        <v>1557.8202195581762</v>
      </c>
      <c r="N20" s="83"/>
      <c r="O20" s="83"/>
    </row>
    <row r="21" spans="1:15" x14ac:dyDescent="0.25">
      <c r="A21" s="82">
        <v>60613</v>
      </c>
      <c r="B21" s="82" t="s">
        <v>22</v>
      </c>
      <c r="C21" s="82" t="s">
        <v>20</v>
      </c>
      <c r="D21" s="83">
        <v>15840334.74</v>
      </c>
      <c r="E21" s="11">
        <f t="shared" si="1"/>
        <v>6.149214712292525E-2</v>
      </c>
      <c r="F21" s="91">
        <f>'Grunddaten § 2 SPU_40%_IST'!$B$5*'bezirksw Umlage § 2_IST'!E21</f>
        <v>8117.9434410722133</v>
      </c>
      <c r="G21" s="91">
        <f>'Grunddaten § 2 SPU_40%_IST'!$C$5*'bezirksw Umlage § 2_IST'!E21</f>
        <v>921264.96979704301</v>
      </c>
      <c r="H21" s="91">
        <f>'Grunddaten § 2 SPU_40%_IST'!$D$5*'bezirksw Umlage § 2_IST'!E21</f>
        <v>45385.925205869156</v>
      </c>
      <c r="I21" s="91">
        <f>'Grunddaten § 2 SPU_40%_IST'!$E$5*'bezirksw Umlage § 2_IST'!E21</f>
        <v>1581368.1080130355</v>
      </c>
      <c r="J21" s="91">
        <f>'Grunddaten § 2 SPU_40%_IST'!$F$5*'bezirksw Umlage § 2_IST'!E21</f>
        <v>78490.504489498388</v>
      </c>
      <c r="K21" s="91">
        <f>'Grunddaten § 2 SPU_40%_IST'!$G$5*'bezirksw Umlage § 2_IST'!E21</f>
        <v>495375.91033470532</v>
      </c>
      <c r="L21" s="91">
        <f>'Grunddaten § 2 SPU_40%_IST'!$H$5*'bezirksw Umlage § 2_IST'!E21</f>
        <v>6551.1143495527749</v>
      </c>
      <c r="M21" s="91">
        <f>'Grunddaten § 2 SPU_40%_IST'!$I$5*'bezirksw Umlage § 2_IST'!E21</f>
        <v>3846.0435596045545</v>
      </c>
      <c r="N21" s="83"/>
      <c r="O21" s="83"/>
    </row>
    <row r="22" spans="1:15" x14ac:dyDescent="0.25">
      <c r="A22" s="82">
        <v>60617</v>
      </c>
      <c r="B22" s="82" t="s">
        <v>23</v>
      </c>
      <c r="C22" s="82" t="s">
        <v>20</v>
      </c>
      <c r="D22" s="83">
        <v>12324971.41</v>
      </c>
      <c r="E22" s="11">
        <f t="shared" si="1"/>
        <v>4.7845513852415436E-2</v>
      </c>
      <c r="F22" s="91">
        <f>'Grunddaten § 2 SPU_40%_IST'!$B$5*'bezirksw Umlage § 2_IST'!E22</f>
        <v>6316.3703584216082</v>
      </c>
      <c r="G22" s="91">
        <f>'Grunddaten § 2 SPU_40%_IST'!$C$5*'bezirksw Umlage § 2_IST'!E22</f>
        <v>716813.41336244193</v>
      </c>
      <c r="H22" s="91">
        <f>'Grunddaten § 2 SPU_40%_IST'!$D$5*'bezirksw Umlage § 2_IST'!E22</f>
        <v>35313.662227490007</v>
      </c>
      <c r="I22" s="91">
        <f>'Grunddaten § 2 SPU_40%_IST'!$E$5*'bezirksw Umlage § 2_IST'!E22</f>
        <v>1230423.2858621052</v>
      </c>
      <c r="J22" s="91">
        <f>'Grunddaten § 2 SPU_40%_IST'!$F$5*'bezirksw Umlage § 2_IST'!E22</f>
        <v>61071.513933773364</v>
      </c>
      <c r="K22" s="91">
        <f>'Grunddaten § 2 SPU_40%_IST'!$G$5*'bezirksw Umlage § 2_IST'!E22</f>
        <v>385439.70391360344</v>
      </c>
      <c r="L22" s="91">
        <f>'Grunddaten § 2 SPU_40%_IST'!$H$5*'bezirksw Umlage § 2_IST'!E22</f>
        <v>5097.2595205319949</v>
      </c>
      <c r="M22" s="91">
        <f>'Grunddaten § 2 SPU_40%_IST'!$I$5*'bezirksw Umlage § 2_IST'!E22</f>
        <v>2992.5110606432022</v>
      </c>
      <c r="N22" s="83"/>
      <c r="O22" s="83"/>
    </row>
    <row r="23" spans="1:15" x14ac:dyDescent="0.25">
      <c r="A23" s="82">
        <v>60618</v>
      </c>
      <c r="B23" s="82" t="s">
        <v>24</v>
      </c>
      <c r="C23" s="82" t="s">
        <v>20</v>
      </c>
      <c r="D23" s="83">
        <v>1939537.31</v>
      </c>
      <c r="E23" s="11">
        <f t="shared" si="1"/>
        <v>7.5292798778899212E-3</v>
      </c>
      <c r="F23" s="91">
        <f>'Grunddaten § 2 SPU_40%_IST'!$B$5*'bezirksw Umlage § 2_IST'!E23</f>
        <v>993.98494052464355</v>
      </c>
      <c r="G23" s="91">
        <f>'Grunddaten § 2 SPU_40%_IST'!$C$5*'bezirksw Umlage § 2_IST'!E23</f>
        <v>112802.40036880609</v>
      </c>
      <c r="H23" s="91">
        <f>'Grunddaten § 2 SPU_40%_IST'!$D$5*'bezirksw Umlage § 2_IST'!E23</f>
        <v>5557.1865576404261</v>
      </c>
      <c r="I23" s="91">
        <f>'Grunddaten § 2 SPU_40%_IST'!$E$5*'bezirksw Umlage § 2_IST'!E23</f>
        <v>193627.37572649252</v>
      </c>
      <c r="J23" s="91">
        <f>'Grunddaten § 2 SPU_40%_IST'!$F$5*'bezirksw Umlage § 2_IST'!E23</f>
        <v>9610.6088941214275</v>
      </c>
      <c r="K23" s="91">
        <f>'Grunddaten § 2 SPU_40%_IST'!$G$5*'bezirksw Umlage § 2_IST'!E23</f>
        <v>60655.287677927918</v>
      </c>
      <c r="L23" s="91">
        <f>'Grunddaten § 2 SPU_40%_IST'!$H$5*'bezirksw Umlage § 2_IST'!E23</f>
        <v>802.13776486354664</v>
      </c>
      <c r="M23" s="91">
        <f>'Grunddaten § 2 SPU_40%_IST'!$I$5*'bezirksw Umlage § 2_IST'!E23</f>
        <v>470.92091816099099</v>
      </c>
      <c r="N23" s="83"/>
      <c r="O23" s="83"/>
    </row>
    <row r="24" spans="1:15" x14ac:dyDescent="0.25">
      <c r="A24" s="82">
        <v>60619</v>
      </c>
      <c r="B24" s="82" t="s">
        <v>25</v>
      </c>
      <c r="C24" s="82" t="s">
        <v>20</v>
      </c>
      <c r="D24" s="83">
        <v>5030501.01</v>
      </c>
      <c r="E24" s="11">
        <f t="shared" si="1"/>
        <v>1.9528394651143845E-2</v>
      </c>
      <c r="F24" s="91">
        <f>'Grunddaten § 2 SPU_40%_IST'!$B$5*'bezirksw Umlage § 2_IST'!E24</f>
        <v>2578.0593244860079</v>
      </c>
      <c r="G24" s="91">
        <f>'Grunddaten § 2 SPU_40%_IST'!$C$5*'bezirksw Umlage § 2_IST'!E24</f>
        <v>292571.11273910134</v>
      </c>
      <c r="H24" s="91">
        <f>'Grunddaten § 2 SPU_40%_IST'!$D$5*'bezirksw Umlage § 2_IST'!E24</f>
        <v>14413.454408344733</v>
      </c>
      <c r="I24" s="91">
        <f>'Grunddaten § 2 SPU_40%_IST'!$E$5*'bezirksw Umlage § 2_IST'!E24</f>
        <v>502203.64626848558</v>
      </c>
      <c r="J24" s="91">
        <f>'Grunddaten § 2 SPU_40%_IST'!$F$5*'bezirksw Umlage § 2_IST'!E24</f>
        <v>24926.655186949105</v>
      </c>
      <c r="K24" s="91">
        <f>'Grunddaten § 2 SPU_40%_IST'!$G$5*'bezirksw Umlage § 2_IST'!E24</f>
        <v>157319.21440874829</v>
      </c>
      <c r="L24" s="91">
        <f>'Grunddaten § 2 SPU_40%_IST'!$H$5*'bezirksw Umlage § 2_IST'!E24</f>
        <v>2080.4729125345948</v>
      </c>
      <c r="M24" s="91">
        <f>'Grunddaten § 2 SPU_40%_IST'!$I$5*'bezirksw Umlage § 2_IST'!E24</f>
        <v>1221.4089114062942</v>
      </c>
      <c r="N24" s="83"/>
      <c r="O24" s="83"/>
    </row>
    <row r="25" spans="1:15" x14ac:dyDescent="0.25">
      <c r="A25" s="82">
        <v>60623</v>
      </c>
      <c r="B25" s="82" t="s">
        <v>26</v>
      </c>
      <c r="C25" s="82" t="s">
        <v>20</v>
      </c>
      <c r="D25" s="83">
        <v>3222069.15</v>
      </c>
      <c r="E25" s="11">
        <f t="shared" si="1"/>
        <v>1.2508065862504537E-2</v>
      </c>
      <c r="F25" s="91">
        <f>'Grunddaten § 2 SPU_40%_IST'!$B$5*'bezirksw Umlage § 2_IST'!E25</f>
        <v>1651.2640390656049</v>
      </c>
      <c r="G25" s="91">
        <f>'Grunddaten § 2 SPU_40%_IST'!$C$5*'bezirksw Umlage § 2_IST'!E25</f>
        <v>187393.73169071891</v>
      </c>
      <c r="H25" s="91">
        <f>'Grunddaten § 2 SPU_40%_IST'!$D$5*'bezirksw Umlage § 2_IST'!E25</f>
        <v>9231.9128257284792</v>
      </c>
      <c r="I25" s="91">
        <f>'Grunddaten § 2 SPU_40%_IST'!$E$5*'bezirksw Umlage § 2_IST'!E25</f>
        <v>321664.75514914963</v>
      </c>
      <c r="J25" s="91">
        <f>'Grunddaten § 2 SPU_40%_IST'!$F$5*'bezirksw Umlage § 2_IST'!E25</f>
        <v>15965.687419781712</v>
      </c>
      <c r="K25" s="91">
        <f>'Grunddaten § 2 SPU_40%_IST'!$G$5*'bezirksw Umlage § 2_IST'!E25</f>
        <v>100763.99675519862</v>
      </c>
      <c r="L25" s="91">
        <f>'Grunddaten § 2 SPU_40%_IST'!$H$5*'bezirksw Umlage § 2_IST'!E25</f>
        <v>1332.5566530178207</v>
      </c>
      <c r="M25" s="91">
        <f>'Grunddaten § 2 SPU_40%_IST'!$I$5*'bezirksw Umlage § 2_IST'!E25</f>
        <v>782.32048162878789</v>
      </c>
      <c r="N25" s="83"/>
      <c r="O25" s="83"/>
    </row>
    <row r="26" spans="1:15" x14ac:dyDescent="0.25">
      <c r="A26" s="82">
        <v>60624</v>
      </c>
      <c r="B26" s="82" t="s">
        <v>27</v>
      </c>
      <c r="C26" s="82" t="s">
        <v>20</v>
      </c>
      <c r="D26" s="83">
        <v>15459558</v>
      </c>
      <c r="E26" s="11">
        <f t="shared" si="1"/>
        <v>6.0013972595594024E-2</v>
      </c>
      <c r="F26" s="91">
        <f>'Grunddaten § 2 SPU_40%_IST'!$B$5*'bezirksw Umlage § 2_IST'!E26</f>
        <v>7922.8008453043249</v>
      </c>
      <c r="G26" s="91">
        <f>'Grunddaten § 2 SPU_40%_IST'!$C$5*'bezirksw Umlage § 2_IST'!E26</f>
        <v>899119.20850895066</v>
      </c>
      <c r="H26" s="91">
        <f>'Grunddaten § 2 SPU_40%_IST'!$D$5*'bezirksw Umlage § 2_IST'!E26</f>
        <v>44294.918928196596</v>
      </c>
      <c r="I26" s="91">
        <f>'Grunddaten § 2 SPU_40%_IST'!$E$5*'bezirksw Umlage § 2_IST'!E26</f>
        <v>1543354.5052203732</v>
      </c>
      <c r="J26" s="91">
        <f>'Grunddaten § 2 SPU_40%_IST'!$F$5*'bezirksw Umlage § 2_IST'!E26</f>
        <v>76603.716179085022</v>
      </c>
      <c r="K26" s="91">
        <f>'Grunddaten § 2 SPU_40%_IST'!$G$5*'bezirksw Umlage § 2_IST'!E26</f>
        <v>483467.85237331263</v>
      </c>
      <c r="L26" s="91">
        <f>'Grunddaten § 2 SPU_40%_IST'!$H$5*'bezirksw Umlage § 2_IST'!E26</f>
        <v>6393.6358614820156</v>
      </c>
      <c r="M26" s="91">
        <f>'Grunddaten § 2 SPU_40%_IST'!$I$5*'bezirksw Umlage § 2_IST'!E26</f>
        <v>3753.5907199037556</v>
      </c>
      <c r="N26" s="83"/>
      <c r="O26" s="83"/>
    </row>
    <row r="27" spans="1:15" x14ac:dyDescent="0.25">
      <c r="A27" s="82">
        <v>60626</v>
      </c>
      <c r="B27" s="82" t="s">
        <v>28</v>
      </c>
      <c r="C27" s="82" t="s">
        <v>20</v>
      </c>
      <c r="D27" s="83">
        <v>4706233.84</v>
      </c>
      <c r="E27" s="11">
        <f t="shared" si="1"/>
        <v>1.8269590159189365E-2</v>
      </c>
      <c r="F27" s="91">
        <f>'Grunddaten § 2 SPU_40%_IST'!$B$5*'bezirksw Umlage § 2_IST'!E27</f>
        <v>2411.8770695612266</v>
      </c>
      <c r="G27" s="91">
        <f>'Grunddaten § 2 SPU_40%_IST'!$C$5*'bezirksw Umlage § 2_IST'!E27</f>
        <v>273711.91629662627</v>
      </c>
      <c r="H27" s="91">
        <f>'Grunddaten § 2 SPU_40%_IST'!$D$5*'bezirksw Umlage § 2_IST'!E27</f>
        <v>13484.360057379088</v>
      </c>
      <c r="I27" s="91">
        <f>'Grunddaten § 2 SPU_40%_IST'!$E$5*'bezirksw Umlage § 2_IST'!E27</f>
        <v>469831.49192134576</v>
      </c>
      <c r="J27" s="91">
        <f>'Grunddaten § 2 SPU_40%_IST'!$F$5*'bezirksw Umlage § 2_IST'!E27</f>
        <v>23319.877667379977</v>
      </c>
      <c r="K27" s="91">
        <f>'Grunddaten § 2 SPU_40%_IST'!$G$5*'bezirksw Umlage § 2_IST'!E27</f>
        <v>147178.3842326804</v>
      </c>
      <c r="L27" s="91">
        <f>'Grunddaten § 2 SPU_40%_IST'!$H$5*'bezirksw Umlage § 2_IST'!E27</f>
        <v>1946.3651840462846</v>
      </c>
      <c r="M27" s="91">
        <f>'Grunddaten § 2 SPU_40%_IST'!$I$5*'bezirksw Umlage § 2_IST'!E27</f>
        <v>1142.6766319917435</v>
      </c>
      <c r="N27" s="83"/>
      <c r="O27" s="83"/>
    </row>
    <row r="28" spans="1:15" x14ac:dyDescent="0.25">
      <c r="A28" s="82">
        <v>60628</v>
      </c>
      <c r="B28" s="82" t="s">
        <v>29</v>
      </c>
      <c r="C28" s="82" t="s">
        <v>20</v>
      </c>
      <c r="D28" s="83">
        <v>4155788.85</v>
      </c>
      <c r="E28" s="11">
        <f t="shared" si="1"/>
        <v>1.6132763831732785E-2</v>
      </c>
      <c r="F28" s="91">
        <f>'Grunddaten § 2 SPU_40%_IST'!$B$5*'bezirksw Umlage § 2_IST'!E28</f>
        <v>2129.7819390235018</v>
      </c>
      <c r="G28" s="91">
        <f>'Grunddaten § 2 SPU_40%_IST'!$C$5*'bezirksw Umlage § 2_IST'!E28</f>
        <v>241698.34490367206</v>
      </c>
      <c r="H28" s="91">
        <f>'Grunddaten § 2 SPU_40%_IST'!$D$5*'bezirksw Umlage § 2_IST'!E28</f>
        <v>11907.218187832626</v>
      </c>
      <c r="I28" s="91">
        <f>'Grunddaten § 2 SPU_40%_IST'!$E$5*'bezirksw Umlage § 2_IST'!E28</f>
        <v>414879.61327174382</v>
      </c>
      <c r="J28" s="91">
        <f>'Grunddaten § 2 SPU_40%_IST'!$F$5*'bezirksw Umlage § 2_IST'!E28</f>
        <v>20592.365549235379</v>
      </c>
      <c r="K28" s="91">
        <f>'Grunddaten § 2 SPU_40%_IST'!$G$5*'bezirksw Umlage § 2_IST'!E28</f>
        <v>129964.27907100959</v>
      </c>
      <c r="L28" s="91">
        <f>'Grunddaten § 2 SPU_40%_IST'!$H$5*'bezirksw Umlage § 2_IST'!E28</f>
        <v>1718.7167074315519</v>
      </c>
      <c r="M28" s="91">
        <f>'Grunddaten § 2 SPU_40%_IST'!$I$5*'bezirksw Umlage § 2_IST'!E28</f>
        <v>1009.0282310296</v>
      </c>
      <c r="N28" s="83"/>
      <c r="O28" s="83"/>
    </row>
    <row r="29" spans="1:15" x14ac:dyDescent="0.25">
      <c r="A29" s="82">
        <v>60629</v>
      </c>
      <c r="B29" s="82" t="s">
        <v>30</v>
      </c>
      <c r="C29" s="82" t="s">
        <v>20</v>
      </c>
      <c r="D29" s="83">
        <v>8583718.3100000005</v>
      </c>
      <c r="E29" s="11">
        <f t="shared" si="1"/>
        <v>3.3321976955915468E-2</v>
      </c>
      <c r="F29" s="91">
        <f>'Grunddaten § 2 SPU_40%_IST'!$B$5*'bezirksw Umlage § 2_IST'!E29</f>
        <v>4399.0320216349137</v>
      </c>
      <c r="G29" s="91">
        <f>'Grunddaten § 2 SPU_40%_IST'!$C$5*'bezirksw Umlage § 2_IST'!E29</f>
        <v>499224.23480354267</v>
      </c>
      <c r="H29" s="91">
        <f>'Grunddaten § 2 SPU_40%_IST'!$D$5*'bezirksw Umlage § 2_IST'!E29</f>
        <v>24594.17705499256</v>
      </c>
      <c r="I29" s="91">
        <f>'Grunddaten § 2 SPU_40%_IST'!$E$5*'bezirksw Umlage § 2_IST'!E29</f>
        <v>856927.49594012368</v>
      </c>
      <c r="J29" s="91">
        <f>'Grunddaten § 2 SPU_40%_IST'!$F$5*'bezirksw Umlage § 2_IST'!E29</f>
        <v>42533.216097152021</v>
      </c>
      <c r="K29" s="91">
        <f>'Grunddaten § 2 SPU_40%_IST'!$G$5*'bezirksw Umlage § 2_IST'!E29</f>
        <v>268439.23071495187</v>
      </c>
      <c r="L29" s="91">
        <f>'Grunddaten § 2 SPU_40%_IST'!$H$5*'bezirksw Umlage § 2_IST'!E29</f>
        <v>3549.9830727162962</v>
      </c>
      <c r="M29" s="91">
        <f>'Grunddaten § 2 SPU_40%_IST'!$I$5*'bezirksw Umlage § 2_IST'!E29</f>
        <v>2084.1323788612808</v>
      </c>
      <c r="N29" s="83"/>
      <c r="O29" s="83"/>
    </row>
    <row r="30" spans="1:15" x14ac:dyDescent="0.25">
      <c r="A30" s="82">
        <v>60632</v>
      </c>
      <c r="B30" s="82" t="s">
        <v>31</v>
      </c>
      <c r="C30" s="82" t="s">
        <v>20</v>
      </c>
      <c r="D30" s="83">
        <v>4528459.4000000004</v>
      </c>
      <c r="E30" s="11">
        <f t="shared" si="1"/>
        <v>1.7579470146032648E-2</v>
      </c>
      <c r="F30" s="91">
        <f>'Grunddaten § 2 SPU_40%_IST'!$B$5*'bezirksw Umlage § 2_IST'!E30</f>
        <v>2320.7702291518503</v>
      </c>
      <c r="G30" s="91">
        <f>'Grunddaten § 2 SPU_40%_IST'!$C$5*'bezirksw Umlage § 2_IST'!E30</f>
        <v>263372.65473520767</v>
      </c>
      <c r="H30" s="91">
        <f>'Grunddaten § 2 SPU_40%_IST'!$D$5*'bezirksw Umlage § 2_IST'!E30</f>
        <v>12974.99850853626</v>
      </c>
      <c r="I30" s="91">
        <f>'Grunddaten § 2 SPU_40%_IST'!$E$5*'bezirksw Umlage § 2_IST'!E30</f>
        <v>452083.9610484044</v>
      </c>
      <c r="J30" s="91">
        <f>'Grunddaten § 2 SPU_40%_IST'!$F$5*'bezirksw Umlage § 2_IST'!E30</f>
        <v>22438.986845944088</v>
      </c>
      <c r="K30" s="91">
        <f>'Grunddaten § 2 SPU_40%_IST'!$G$5*'bezirksw Umlage § 2_IST'!E30</f>
        <v>141618.83157835045</v>
      </c>
      <c r="L30" s="91">
        <f>'Grunddaten § 2 SPU_40%_IST'!$H$5*'bezirksw Umlage § 2_IST'!E30</f>
        <v>1872.8427046300635</v>
      </c>
      <c r="M30" s="91">
        <f>'Grunddaten § 2 SPU_40%_IST'!$I$5*'bezirksw Umlage § 2_IST'!E30</f>
        <v>1099.5128825352529</v>
      </c>
      <c r="N30" s="83"/>
      <c r="O30" s="83"/>
    </row>
    <row r="31" spans="1:15" x14ac:dyDescent="0.25">
      <c r="A31" s="82">
        <v>60639</v>
      </c>
      <c r="B31" s="82" t="s">
        <v>32</v>
      </c>
      <c r="C31" s="82" t="s">
        <v>20</v>
      </c>
      <c r="D31" s="83">
        <v>1886560.93</v>
      </c>
      <c r="E31" s="11">
        <f t="shared" si="1"/>
        <v>7.3236256788802353E-3</v>
      </c>
      <c r="F31" s="91">
        <f>'Grunddaten § 2 SPU_40%_IST'!$B$5*'bezirksw Umlage § 2_IST'!E31</f>
        <v>966.83530867584398</v>
      </c>
      <c r="G31" s="91">
        <f>'Grunddaten § 2 SPU_40%_IST'!$C$5*'bezirksw Umlage § 2_IST'!E31</f>
        <v>109721.32386873607</v>
      </c>
      <c r="H31" s="91">
        <f>'Grunddaten § 2 SPU_40%_IST'!$D$5*'bezirksw Umlage § 2_IST'!E31</f>
        <v>5405.3979711097281</v>
      </c>
      <c r="I31" s="91">
        <f>'Grunddaten § 2 SPU_40%_IST'!$E$5*'bezirksw Umlage § 2_IST'!E31</f>
        <v>188338.65177052518</v>
      </c>
      <c r="J31" s="91">
        <f>'Grunddaten § 2 SPU_40%_IST'!$F$5*'bezirksw Umlage § 2_IST'!E31</f>
        <v>9348.1054268350163</v>
      </c>
      <c r="K31" s="91">
        <f>'Grunddaten § 2 SPU_40%_IST'!$G$5*'bezirksw Umlage § 2_IST'!E31</f>
        <v>58998.553593737888</v>
      </c>
      <c r="L31" s="91">
        <f>'Grunddaten § 2 SPU_40%_IST'!$H$5*'bezirksw Umlage § 2_IST'!E31</f>
        <v>780.2282327165409</v>
      </c>
      <c r="M31" s="91">
        <f>'Grunddaten § 2 SPU_40%_IST'!$I$5*'bezirksw Umlage § 2_IST'!E31</f>
        <v>458.05821870075442</v>
      </c>
      <c r="N31" s="83"/>
      <c r="O31" s="83"/>
    </row>
    <row r="32" spans="1:15" x14ac:dyDescent="0.25">
      <c r="A32" s="82">
        <v>60641</v>
      </c>
      <c r="B32" s="82" t="s">
        <v>33</v>
      </c>
      <c r="C32" s="82" t="s">
        <v>20</v>
      </c>
      <c r="D32" s="83">
        <v>1412356.83</v>
      </c>
      <c r="E32" s="11">
        <f t="shared" si="1"/>
        <v>5.4827663307592655E-3</v>
      </c>
      <c r="F32" s="91">
        <f>'Grunddaten § 2 SPU_40%_IST'!$B$5*'bezirksw Umlage § 2_IST'!E32</f>
        <v>723.81253633482515</v>
      </c>
      <c r="G32" s="91">
        <f>'Grunddaten § 2 SPU_40%_IST'!$C$5*'bezirksw Umlage § 2_IST'!E32</f>
        <v>82141.879808065045</v>
      </c>
      <c r="H32" s="91">
        <f>'Grunddaten § 2 SPU_40%_IST'!$D$5*'bezirksw Umlage § 2_IST'!E32</f>
        <v>4046.7024531060165</v>
      </c>
      <c r="I32" s="91">
        <f>'Grunddaten § 2 SPU_40%_IST'!$E$5*'bezirksw Umlage § 2_IST'!E32</f>
        <v>140998.03348577395</v>
      </c>
      <c r="J32" s="91">
        <f>'Grunddaten § 2 SPU_40%_IST'!$F$5*'bezirksw Umlage § 2_IST'!E32</f>
        <v>6998.3748402711281</v>
      </c>
      <c r="K32" s="91">
        <f>'Grunddaten § 2 SPU_40%_IST'!$G$5*'bezirksw Umlage § 2_IST'!E32</f>
        <v>44168.735185370744</v>
      </c>
      <c r="L32" s="91">
        <f>'Grunddaten § 2 SPU_40%_IST'!$H$5*'bezirksw Umlage § 2_IST'!E32</f>
        <v>584.11083146730709</v>
      </c>
      <c r="M32" s="91">
        <f>'Grunddaten § 2 SPU_40%_IST'!$I$5*'bezirksw Umlage § 2_IST'!E32</f>
        <v>342.92115533191088</v>
      </c>
      <c r="N32" s="83"/>
      <c r="O32" s="83"/>
    </row>
    <row r="33" spans="1:15" x14ac:dyDescent="0.25">
      <c r="A33" s="82">
        <v>60642</v>
      </c>
      <c r="B33" s="82" t="s">
        <v>34</v>
      </c>
      <c r="C33" s="82" t="s">
        <v>20</v>
      </c>
      <c r="D33" s="83">
        <v>2848061.13</v>
      </c>
      <c r="E33" s="11">
        <f t="shared" si="1"/>
        <v>1.1056167492395096E-2</v>
      </c>
      <c r="F33" s="91">
        <f>'Grunddaten § 2 SPU_40%_IST'!$B$5*'bezirksw Umlage § 2_IST'!E33</f>
        <v>1459.5903148228681</v>
      </c>
      <c r="G33" s="91">
        <f>'Grunddaten § 2 SPU_40%_IST'!$C$5*'bezirksw Umlage § 2_IST'!E33</f>
        <v>165641.63535533857</v>
      </c>
      <c r="H33" s="91">
        <f>'Grunddaten § 2 SPU_40%_IST'!$D$5*'bezirksw Umlage § 2_IST'!E33</f>
        <v>8160.3003692536349</v>
      </c>
      <c r="I33" s="91">
        <f>'Grunddaten § 2 SPU_40%_IST'!$E$5*'bezirksw Umlage § 2_IST'!E33</f>
        <v>284326.88542120846</v>
      </c>
      <c r="J33" s="91">
        <f>'Grunddaten § 2 SPU_40%_IST'!$F$5*'bezirksw Umlage § 2_IST'!E33</f>
        <v>14112.43882025632</v>
      </c>
      <c r="K33" s="91">
        <f>'Grunddaten § 2 SPU_40%_IST'!$G$5*'bezirksw Umlage § 2_IST'!E33</f>
        <v>89067.617453811414</v>
      </c>
      <c r="L33" s="91">
        <f>'Grunddaten § 2 SPU_40%_IST'!$H$5*'bezirksw Umlage § 2_IST'!E33</f>
        <v>1177.8775160622956</v>
      </c>
      <c r="M33" s="91">
        <f>'Grunddaten § 2 SPU_40%_IST'!$I$5*'bezirksw Umlage § 2_IST'!E33</f>
        <v>691.51109153874916</v>
      </c>
      <c r="N33" s="83"/>
      <c r="O33" s="83"/>
    </row>
    <row r="34" spans="1:15" x14ac:dyDescent="0.25">
      <c r="A34" s="82">
        <v>60645</v>
      </c>
      <c r="B34" s="82" t="s">
        <v>35</v>
      </c>
      <c r="C34" s="82" t="s">
        <v>20</v>
      </c>
      <c r="D34" s="83">
        <v>4191606.92</v>
      </c>
      <c r="E34" s="11">
        <f t="shared" si="1"/>
        <v>1.6271809506350845E-2</v>
      </c>
      <c r="F34" s="91">
        <f>'Grunddaten § 2 SPU_40%_IST'!$B$5*'bezirksw Umlage § 2_IST'!E34</f>
        <v>2148.1381840903509</v>
      </c>
      <c r="G34" s="91">
        <f>'Grunddaten § 2 SPU_40%_IST'!$C$5*'bezirksw Umlage § 2_IST'!E34</f>
        <v>243781.50373322706</v>
      </c>
      <c r="H34" s="91">
        <f>'Grunddaten § 2 SPU_40%_IST'!$D$5*'bezirksw Umlage § 2_IST'!E34</f>
        <v>12009.844569959105</v>
      </c>
      <c r="I34" s="91">
        <f>'Grunddaten § 2 SPU_40%_IST'!$E$5*'bezirksw Umlage § 2_IST'!E34</f>
        <v>418455.39336214471</v>
      </c>
      <c r="J34" s="91">
        <f>'Grunddaten § 2 SPU_40%_IST'!$F$5*'bezirksw Umlage § 2_IST'!E34</f>
        <v>20769.847807677859</v>
      </c>
      <c r="K34" s="91">
        <f>'Grunddaten § 2 SPU_40%_IST'!$G$5*'bezirksw Umlage § 2_IST'!E34</f>
        <v>131084.42011120342</v>
      </c>
      <c r="L34" s="91">
        <f>'Grunddaten § 2 SPU_40%_IST'!$H$5*'bezirksw Umlage § 2_IST'!E34</f>
        <v>1733.5300479449786</v>
      </c>
      <c r="M34" s="91">
        <f>'Grunddaten § 2 SPU_40%_IST'!$I$5*'bezirksw Umlage § 2_IST'!E34</f>
        <v>1017.7248816813755</v>
      </c>
      <c r="N34" s="83"/>
      <c r="O34" s="83"/>
    </row>
    <row r="35" spans="1:15" x14ac:dyDescent="0.25">
      <c r="A35" s="82">
        <v>60646</v>
      </c>
      <c r="B35" s="82" t="s">
        <v>36</v>
      </c>
      <c r="C35" s="82" t="s">
        <v>20</v>
      </c>
      <c r="D35" s="83">
        <v>3454498.27</v>
      </c>
      <c r="E35" s="11">
        <f t="shared" si="1"/>
        <v>1.3410355231844725E-2</v>
      </c>
      <c r="F35" s="91">
        <f>'Grunddaten § 2 SPU_40%_IST'!$B$5*'bezirksw Umlage § 2_IST'!E35</f>
        <v>1770.380615904952</v>
      </c>
      <c r="G35" s="91">
        <f>'Grunddaten § 2 SPU_40%_IST'!$C$5*'bezirksw Umlage § 2_IST'!E35</f>
        <v>200911.67873738299</v>
      </c>
      <c r="H35" s="91">
        <f>'Grunddaten § 2 SPU_40%_IST'!$D$5*'bezirksw Umlage § 2_IST'!E35</f>
        <v>9897.8716472518427</v>
      </c>
      <c r="I35" s="91">
        <f>'Grunddaten § 2 SPU_40%_IST'!$E$5*'bezirksw Umlage § 2_IST'!E35</f>
        <v>344868.55757975002</v>
      </c>
      <c r="J35" s="91">
        <f>'Grunddaten § 2 SPU_40%_IST'!$F$5*'bezirksw Umlage § 2_IST'!E35</f>
        <v>17117.397859383833</v>
      </c>
      <c r="K35" s="91">
        <f>'Grunddaten § 2 SPU_40%_IST'!$G$5*'bezirksw Umlage § 2_IST'!E35</f>
        <v>108032.76908849683</v>
      </c>
      <c r="L35" s="91">
        <f>'Grunddaten § 2 SPU_40%_IST'!$H$5*'bezirksw Umlage § 2_IST'!E35</f>
        <v>1428.6827619845005</v>
      </c>
      <c r="M35" s="91">
        <f>'Grunddaten § 2 SPU_40%_IST'!$I$5*'bezirksw Umlage § 2_IST'!E35</f>
        <v>838.75442287519331</v>
      </c>
      <c r="N35" s="83"/>
      <c r="O35" s="83"/>
    </row>
    <row r="36" spans="1:15" x14ac:dyDescent="0.25">
      <c r="A36" s="82">
        <v>60647</v>
      </c>
      <c r="B36" s="82" t="s">
        <v>37</v>
      </c>
      <c r="C36" s="82" t="s">
        <v>20</v>
      </c>
      <c r="D36" s="83">
        <v>786820.26</v>
      </c>
      <c r="E36" s="11">
        <f t="shared" si="1"/>
        <v>3.0544346430407755E-3</v>
      </c>
      <c r="F36" s="91">
        <f>'Grunddaten § 2 SPU_40%_IST'!$B$5*'bezirksw Umlage § 2_IST'!E36</f>
        <v>403.2340524244334</v>
      </c>
      <c r="G36" s="91">
        <f>'Grunddaten § 2 SPU_40%_IST'!$C$5*'bezirksw Umlage § 2_IST'!E36</f>
        <v>45761.024306775573</v>
      </c>
      <c r="H36" s="91">
        <f>'Grunddaten § 2 SPU_40%_IST'!$D$5*'bezirksw Umlage § 2_IST'!E36</f>
        <v>2254.4072494027687</v>
      </c>
      <c r="I36" s="91">
        <f>'Grunddaten § 2 SPU_40%_IST'!$E$5*'bezirksw Umlage § 2_IST'!E36</f>
        <v>78549.632083250079</v>
      </c>
      <c r="J36" s="91">
        <f>'Grunddaten § 2 SPU_40%_IST'!$F$5*'bezirksw Umlage § 2_IST'!E36</f>
        <v>3898.7761410121743</v>
      </c>
      <c r="K36" s="91">
        <f>'Grunddaten § 2 SPU_40%_IST'!$G$5*'bezirksw Umlage § 2_IST'!E36</f>
        <v>24606.28572343475</v>
      </c>
      <c r="L36" s="91">
        <f>'Grunddaten § 2 SPU_40%_IST'!$H$5*'bezirksw Umlage § 2_IST'!E36</f>
        <v>325.4066015908478</v>
      </c>
      <c r="M36" s="91">
        <f>'Grunddaten § 2 SPU_40%_IST'!$I$5*'bezirksw Umlage § 2_IST'!E36</f>
        <v>191.04046999068538</v>
      </c>
      <c r="N36" s="83"/>
      <c r="O36" s="83"/>
    </row>
    <row r="37" spans="1:15" x14ac:dyDescent="0.25">
      <c r="A37" s="82">
        <v>60648</v>
      </c>
      <c r="B37" s="82" t="s">
        <v>38</v>
      </c>
      <c r="C37" s="82" t="s">
        <v>20</v>
      </c>
      <c r="D37" s="83">
        <v>2779457.83</v>
      </c>
      <c r="E37" s="11">
        <f t="shared" si="1"/>
        <v>1.0789849621847484E-2</v>
      </c>
      <c r="F37" s="91">
        <f>'Grunddaten § 2 SPU_40%_IST'!$B$5*'bezirksw Umlage § 2_IST'!E37</f>
        <v>1424.4321115139078</v>
      </c>
      <c r="G37" s="91">
        <f>'Grunddaten § 2 SPU_40%_IST'!$C$5*'bezirksw Umlage § 2_IST'!E37</f>
        <v>161651.70596685918</v>
      </c>
      <c r="H37" s="91">
        <f>'Grunddaten § 2 SPU_40%_IST'!$D$5*'bezirksw Umlage § 2_IST'!E37</f>
        <v>7963.7373360992115</v>
      </c>
      <c r="I37" s="91">
        <f>'Grunddaten § 2 SPU_40%_IST'!$E$5*'bezirksw Umlage § 2_IST'!E37</f>
        <v>277478.09892110381</v>
      </c>
      <c r="J37" s="91">
        <f>'Grunddaten § 2 SPU_40%_IST'!$F$5*'bezirksw Umlage § 2_IST'!E37</f>
        <v>13772.502340691472</v>
      </c>
      <c r="K37" s="91">
        <f>'Grunddaten § 2 SPU_40%_IST'!$G$5*'bezirksw Umlage § 2_IST'!E37</f>
        <v>86922.181593567424</v>
      </c>
      <c r="L37" s="91">
        <f>'Grunddaten § 2 SPU_40%_IST'!$H$5*'bezirksw Umlage § 2_IST'!E37</f>
        <v>1149.5051318650239</v>
      </c>
      <c r="M37" s="91">
        <f>'Grunddaten § 2 SPU_40%_IST'!$I$5*'bezirksw Umlage § 2_IST'!E37</f>
        <v>674.85416575634508</v>
      </c>
      <c r="N37" s="83"/>
      <c r="O37" s="83"/>
    </row>
    <row r="38" spans="1:15" x14ac:dyDescent="0.25">
      <c r="A38" s="82">
        <v>60651</v>
      </c>
      <c r="B38" s="82" t="s">
        <v>39</v>
      </c>
      <c r="C38" s="82" t="s">
        <v>20</v>
      </c>
      <c r="D38" s="83">
        <v>2945190.75</v>
      </c>
      <c r="E38" s="11">
        <f t="shared" si="1"/>
        <v>1.1433224478946747E-2</v>
      </c>
      <c r="F38" s="91">
        <f>'Grunddaten § 2 SPU_40%_IST'!$B$5*'bezirksw Umlage § 2_IST'!E38</f>
        <v>1509.3678463305664</v>
      </c>
      <c r="G38" s="91">
        <f>'Grunddaten § 2 SPU_40%_IST'!$C$5*'bezirksw Umlage § 2_IST'!E38</f>
        <v>171290.63948968545</v>
      </c>
      <c r="H38" s="91">
        <f>'Grunddaten § 2 SPU_40%_IST'!$D$5*'bezirksw Umlage § 2_IST'!E38</f>
        <v>8438.5973712394971</v>
      </c>
      <c r="I38" s="91">
        <f>'Grunddaten § 2 SPU_40%_IST'!$E$5*'bezirksw Umlage § 2_IST'!E38</f>
        <v>294023.50395437371</v>
      </c>
      <c r="J38" s="91">
        <f>'Grunddaten § 2 SPU_40%_IST'!$F$5*'bezirksw Umlage § 2_IST'!E38</f>
        <v>14593.726179381492</v>
      </c>
      <c r="K38" s="91">
        <f>'Grunddaten § 2 SPU_40%_IST'!$G$5*'bezirksw Umlage § 2_IST'!E38</f>
        <v>92105.158940006309</v>
      </c>
      <c r="L38" s="91">
        <f>'Grunddaten § 2 SPU_40%_IST'!$H$5*'bezirksw Umlage § 2_IST'!E38</f>
        <v>1218.0475792454813</v>
      </c>
      <c r="M38" s="91">
        <f>'Grunddaten § 2 SPU_40%_IST'!$I$5*'bezirksw Umlage § 2_IST'!E38</f>
        <v>715.09422633857844</v>
      </c>
      <c r="N38" s="83"/>
      <c r="O38" s="83"/>
    </row>
    <row r="39" spans="1:15" x14ac:dyDescent="0.25">
      <c r="A39" s="82">
        <v>60653</v>
      </c>
      <c r="B39" s="82" t="s">
        <v>40</v>
      </c>
      <c r="C39" s="82" t="s">
        <v>20</v>
      </c>
      <c r="D39" s="83">
        <v>5503226.3899999997</v>
      </c>
      <c r="E39" s="11">
        <f t="shared" si="1"/>
        <v>2.1363513611243595E-2</v>
      </c>
      <c r="F39" s="91">
        <f>'Grunddaten § 2 SPU_40%_IST'!$B$5*'bezirksw Umlage § 2_IST'!E39</f>
        <v>2820.3242741217482</v>
      </c>
      <c r="G39" s="91">
        <f>'Grunddaten § 2 SPU_40%_IST'!$C$5*'bezirksw Umlage § 2_IST'!E39</f>
        <v>320064.55527527817</v>
      </c>
      <c r="H39" s="91">
        <f>'Grunddaten § 2 SPU_40%_IST'!$D$5*'bezirksw Umlage § 2_IST'!E39</f>
        <v>15767.913079310676</v>
      </c>
      <c r="I39" s="91">
        <f>'Grunddaten § 2 SPU_40%_IST'!$E$5*'bezirksw Umlage § 2_IST'!E39</f>
        <v>549396.64136931661</v>
      </c>
      <c r="J39" s="91">
        <f>'Grunddaten § 2 SPU_40%_IST'!$F$5*'bezirksw Umlage § 2_IST'!E39</f>
        <v>27269.058562270064</v>
      </c>
      <c r="K39" s="91">
        <f>'Grunddaten § 2 SPU_40%_IST'!$G$5*'bezirksw Umlage § 2_IST'!E39</f>
        <v>172102.78870181399</v>
      </c>
      <c r="L39" s="91">
        <f>'Grunddaten § 2 SPU_40%_IST'!$H$5*'bezirksw Umlage § 2_IST'!E39</f>
        <v>2275.9787570225621</v>
      </c>
      <c r="M39" s="91">
        <f>'Grunddaten § 2 SPU_40%_IST'!$I$5*'bezirksw Umlage § 2_IST'!E39</f>
        <v>1336.1869405990419</v>
      </c>
      <c r="N39" s="83"/>
      <c r="O39" s="83"/>
    </row>
    <row r="40" spans="1:15" x14ac:dyDescent="0.25">
      <c r="A40" s="82">
        <v>60654</v>
      </c>
      <c r="B40" s="82" t="s">
        <v>41</v>
      </c>
      <c r="C40" s="82" t="s">
        <v>20</v>
      </c>
      <c r="D40" s="83">
        <v>3330401.72</v>
      </c>
      <c r="E40" s="11">
        <f t="shared" si="1"/>
        <v>1.2928612678085571E-2</v>
      </c>
      <c r="F40" s="91">
        <f>'Grunddaten § 2 SPU_40%_IST'!$B$5*'bezirksw Umlage § 2_IST'!E40</f>
        <v>1706.7829211170836</v>
      </c>
      <c r="G40" s="91">
        <f>'Grunddaten § 2 SPU_40%_IST'!$C$5*'bezirksw Umlage § 2_IST'!E40</f>
        <v>193694.29310354462</v>
      </c>
      <c r="H40" s="91">
        <f>'Grunddaten § 2 SPU_40%_IST'!$D$5*'bezirksw Umlage § 2_IST'!E40</f>
        <v>9542.3086601652194</v>
      </c>
      <c r="I40" s="91">
        <f>'Grunddaten § 2 SPU_40%_IST'!$E$5*'bezirksw Umlage § 2_IST'!E40</f>
        <v>332479.78362354729</v>
      </c>
      <c r="J40" s="91">
        <f>'Grunddaten § 2 SPU_40%_IST'!$F$5*'bezirksw Umlage § 2_IST'!E40</f>
        <v>16502.486560173107</v>
      </c>
      <c r="K40" s="91">
        <f>'Grunddaten § 2 SPU_40%_IST'!$G$5*'bezirksw Umlage § 2_IST'!E40</f>
        <v>104151.88889027659</v>
      </c>
      <c r="L40" s="91">
        <f>'Grunddaten § 2 SPU_40%_IST'!$H$5*'bezirksw Umlage § 2_IST'!E40</f>
        <v>1377.3599394066368</v>
      </c>
      <c r="M40" s="91">
        <f>'Grunddaten § 2 SPU_40%_IST'!$I$5*'bezirksw Umlage § 2_IST'!E40</f>
        <v>808.62369996241193</v>
      </c>
      <c r="N40" s="83"/>
      <c r="O40" s="83"/>
    </row>
    <row r="41" spans="1:15" x14ac:dyDescent="0.25">
      <c r="A41" s="82">
        <v>60655</v>
      </c>
      <c r="B41" s="82" t="s">
        <v>42</v>
      </c>
      <c r="C41" s="82" t="s">
        <v>20</v>
      </c>
      <c r="D41" s="83">
        <v>4989498.25</v>
      </c>
      <c r="E41" s="11">
        <f t="shared" si="1"/>
        <v>1.9369222020530232E-2</v>
      </c>
      <c r="F41" s="91">
        <f>'Grunddaten § 2 SPU_40%_IST'!$B$5*'bezirksw Umlage § 2_IST'!E41</f>
        <v>2557.0460004577394</v>
      </c>
      <c r="G41" s="91">
        <f>'Grunddaten § 2 SPU_40%_IST'!$C$5*'bezirksw Umlage § 2_IST'!E41</f>
        <v>290186.41525176814</v>
      </c>
      <c r="H41" s="91">
        <f>'Grunddaten § 2 SPU_40%_IST'!$D$5*'bezirksw Umlage § 2_IST'!E41</f>
        <v>14295.97278758738</v>
      </c>
      <c r="I41" s="91">
        <f>'Grunddaten § 2 SPU_40%_IST'!$E$5*'bezirksw Umlage § 2_IST'!E41</f>
        <v>498110.26957734925</v>
      </c>
      <c r="J41" s="91">
        <f>'Grunddaten § 2 SPU_40%_IST'!$F$5*'bezirksw Umlage § 2_IST'!E41</f>
        <v>24723.482250853576</v>
      </c>
      <c r="K41" s="91">
        <f>'Grunddaten § 2 SPU_40%_IST'!$G$5*'bezirksw Umlage § 2_IST'!E41</f>
        <v>156036.93219093984</v>
      </c>
      <c r="L41" s="91">
        <f>'Grunddaten § 2 SPU_40%_IST'!$H$5*'bezirksw Umlage § 2_IST'!E41</f>
        <v>2063.5153309041407</v>
      </c>
      <c r="M41" s="91">
        <f>'Grunddaten § 2 SPU_40%_IST'!$I$5*'bezirksw Umlage § 2_IST'!E41</f>
        <v>1211.4534146562291</v>
      </c>
      <c r="N41" s="83"/>
      <c r="O41" s="83"/>
    </row>
    <row r="42" spans="1:15" x14ac:dyDescent="0.25">
      <c r="A42" s="82">
        <v>60656</v>
      </c>
      <c r="B42" s="82" t="s">
        <v>43</v>
      </c>
      <c r="C42" s="82" t="s">
        <v>20</v>
      </c>
      <c r="D42" s="83">
        <v>3661507.68</v>
      </c>
      <c r="E42" s="11">
        <f t="shared" si="1"/>
        <v>1.4213965338858787E-2</v>
      </c>
      <c r="F42" s="91">
        <f>'Grunddaten § 2 SPU_40%_IST'!$B$5*'bezirksw Umlage § 2_IST'!E42</f>
        <v>1876.4699574329538</v>
      </c>
      <c r="G42" s="91">
        <f>'Grunddaten § 2 SPU_40%_IST'!$C$5*'bezirksw Umlage § 2_IST'!E42</f>
        <v>212951.22973056824</v>
      </c>
      <c r="H42" s="91">
        <f>'Grunddaten § 2 SPU_40%_IST'!$D$5*'bezirksw Umlage § 2_IST'!E42</f>
        <v>10490.997597768916</v>
      </c>
      <c r="I42" s="91">
        <f>'Grunddaten § 2 SPU_40%_IST'!$E$5*'bezirksw Umlage § 2_IST'!E42</f>
        <v>365534.66624511493</v>
      </c>
      <c r="J42" s="91">
        <f>'Grunddaten § 2 SPU_40%_IST'!$F$5*'bezirksw Umlage § 2_IST'!E42</f>
        <v>18143.150994760657</v>
      </c>
      <c r="K42" s="91">
        <f>'Grunddaten § 2 SPU_40%_IST'!$G$5*'bezirksw Umlage § 2_IST'!E42</f>
        <v>114506.58903042316</v>
      </c>
      <c r="L42" s="91">
        <f>'Grunddaten § 2 SPU_40%_IST'!$H$5*'bezirksw Umlage § 2_IST'!E42</f>
        <v>1514.295997980008</v>
      </c>
      <c r="M42" s="91">
        <f>'Grunddaten § 2 SPU_40%_IST'!$I$5*'bezirksw Umlage § 2_IST'!E42</f>
        <v>889.01644202921784</v>
      </c>
      <c r="N42" s="83"/>
      <c r="O42" s="83"/>
    </row>
    <row r="43" spans="1:15" x14ac:dyDescent="0.25">
      <c r="A43" s="82">
        <v>60659</v>
      </c>
      <c r="B43" s="82" t="s">
        <v>44</v>
      </c>
      <c r="C43" s="82" t="s">
        <v>20</v>
      </c>
      <c r="D43" s="83">
        <v>5419895.1399999997</v>
      </c>
      <c r="E43" s="11">
        <f t="shared" si="1"/>
        <v>2.1040021868862824E-2</v>
      </c>
      <c r="F43" s="91">
        <f>'Grunddaten § 2 SPU_40%_IST'!$B$5*'bezirksw Umlage § 2_IST'!E43</f>
        <v>2777.6182085317578</v>
      </c>
      <c r="G43" s="91">
        <f>'Grunddaten § 2 SPU_40%_IST'!$C$5*'bezirksw Umlage § 2_IST'!E43</f>
        <v>315218.05658857181</v>
      </c>
      <c r="H43" s="91">
        <f>'Grunddaten § 2 SPU_40%_IST'!$D$5*'bezirksw Umlage § 2_IST'!E43</f>
        <v>15529.15133961959</v>
      </c>
      <c r="I43" s="91">
        <f>'Grunddaten § 2 SPU_40%_IST'!$E$5*'bezirksw Umlage § 2_IST'!E43</f>
        <v>541077.53806033812</v>
      </c>
      <c r="J43" s="91">
        <f>'Grunddaten § 2 SPU_40%_IST'!$F$5*'bezirksw Umlage § 2_IST'!E43</f>
        <v>26856.143560182139</v>
      </c>
      <c r="K43" s="91">
        <f>'Grunddaten § 2 SPU_40%_IST'!$G$5*'bezirksw Umlage § 2_IST'!E43</f>
        <v>169496.76461800231</v>
      </c>
      <c r="L43" s="91">
        <f>'Grunddaten § 2 SPU_40%_IST'!$H$5*'bezirksw Umlage § 2_IST'!E43</f>
        <v>2241.5153093365338</v>
      </c>
      <c r="M43" s="91">
        <f>'Grunddaten § 2 SPU_40%_IST'!$I$5*'bezirksw Umlage § 2_IST'!E43</f>
        <v>1315.9540589941487</v>
      </c>
      <c r="N43" s="83"/>
      <c r="O43" s="83"/>
    </row>
    <row r="44" spans="1:15" x14ac:dyDescent="0.25">
      <c r="A44" s="82">
        <v>60660</v>
      </c>
      <c r="B44" s="82" t="s">
        <v>45</v>
      </c>
      <c r="C44" s="82" t="s">
        <v>20</v>
      </c>
      <c r="D44" s="83">
        <v>6248591.1200000001</v>
      </c>
      <c r="E44" s="11">
        <f t="shared" si="1"/>
        <v>2.4257017971455082E-2</v>
      </c>
      <c r="F44" s="91">
        <f>'Grunddaten § 2 SPU_40%_IST'!$B$5*'bezirksw Umlage § 2_IST'!E44</f>
        <v>3202.3129644131545</v>
      </c>
      <c r="G44" s="91">
        <f>'Grunddaten § 2 SPU_40%_IST'!$C$5*'bezirksw Umlage § 2_IST'!E44</f>
        <v>363414.5492458748</v>
      </c>
      <c r="H44" s="91">
        <f>'Grunddaten § 2 SPU_40%_IST'!$D$5*'bezirksw Umlage § 2_IST'!E44</f>
        <v>17903.54142568948</v>
      </c>
      <c r="I44" s="91">
        <f>'Grunddaten § 2 SPU_40%_IST'!$E$5*'bezirksw Umlage § 2_IST'!E44</f>
        <v>623807.69594654755</v>
      </c>
      <c r="J44" s="91">
        <f>'Grunddaten § 2 SPU_40%_IST'!$F$5*'bezirksw Umlage § 2_IST'!E44</f>
        <v>30962.418244792705</v>
      </c>
      <c r="K44" s="91">
        <f>'Grunddaten § 2 SPU_40%_IST'!$G$5*'bezirksw Umlage § 2_IST'!E44</f>
        <v>195412.63269915947</v>
      </c>
      <c r="L44" s="91">
        <f>'Grunddaten § 2 SPU_40%_IST'!$H$5*'bezirksw Umlage § 2_IST'!E44</f>
        <v>2584.2405241191291</v>
      </c>
      <c r="M44" s="91">
        <f>'Grunddaten § 2 SPU_40%_IST'!$I$5*'bezirksw Umlage § 2_IST'!E44</f>
        <v>1517.1619809896902</v>
      </c>
      <c r="N44" s="83"/>
      <c r="O44" s="83"/>
    </row>
    <row r="45" spans="1:15" x14ac:dyDescent="0.25">
      <c r="A45" s="82">
        <v>60661</v>
      </c>
      <c r="B45" s="82" t="s">
        <v>46</v>
      </c>
      <c r="C45" s="82" t="s">
        <v>20</v>
      </c>
      <c r="D45" s="83">
        <v>8456734.1600000001</v>
      </c>
      <c r="E45" s="11">
        <f t="shared" si="1"/>
        <v>3.2829024744851297E-2</v>
      </c>
      <c r="F45" s="91">
        <f>'Grunddaten § 2 SPU_40%_IST'!$B$5*'bezirksw Umlage § 2_IST'!E45</f>
        <v>4333.9544734307383</v>
      </c>
      <c r="G45" s="91">
        <f>'Grunddaten § 2 SPU_40%_IST'!$C$5*'bezirksw Umlage § 2_IST'!E45</f>
        <v>491838.90797588165</v>
      </c>
      <c r="H45" s="91">
        <f>'Grunddaten § 2 SPU_40%_IST'!$D$5*'bezirksw Umlage § 2_IST'!E45</f>
        <v>24230.340480271865</v>
      </c>
      <c r="I45" s="91">
        <f>'Grunddaten § 2 SPU_40%_IST'!$E$5*'bezirksw Umlage § 2_IST'!E45</f>
        <v>844250.44786448788</v>
      </c>
      <c r="J45" s="91">
        <f>'Grunddaten § 2 SPU_40%_IST'!$F$5*'bezirksw Umlage § 2_IST'!E45</f>
        <v>41903.996439911993</v>
      </c>
      <c r="K45" s="91">
        <f>'Grunddaten § 2 SPU_40%_IST'!$G$5*'bezirksw Umlage § 2_IST'!E45</f>
        <v>264468.04639739572</v>
      </c>
      <c r="L45" s="91">
        <f>'Grunddaten § 2 SPU_40%_IST'!$H$5*'bezirksw Umlage § 2_IST'!E45</f>
        <v>3497.4660204642323</v>
      </c>
      <c r="M45" s="91">
        <f>'Grunddaten § 2 SPU_40%_IST'!$I$5*'bezirksw Umlage § 2_IST'!E45</f>
        <v>2053.300544793653</v>
      </c>
      <c r="N45" s="83"/>
      <c r="O45" s="83"/>
    </row>
    <row r="46" spans="1:15" x14ac:dyDescent="0.25">
      <c r="A46" s="82">
        <v>60662</v>
      </c>
      <c r="B46" s="82" t="s">
        <v>47</v>
      </c>
      <c r="C46" s="82" t="s">
        <v>20</v>
      </c>
      <c r="D46" s="83">
        <v>6663730.6699999999</v>
      </c>
      <c r="E46" s="11">
        <f t="shared" si="1"/>
        <v>2.5868588857055255E-2</v>
      </c>
      <c r="F46" s="91">
        <f>'Grunddaten § 2 SPU_40%_IST'!$B$5*'bezirksw Umlage § 2_IST'!E46</f>
        <v>3415.0660054547716</v>
      </c>
      <c r="G46" s="91">
        <f>'Grunddaten § 2 SPU_40%_IST'!$C$5*'bezirksw Umlage § 2_IST'!E46</f>
        <v>387558.83225944877</v>
      </c>
      <c r="H46" s="91">
        <f>'Grunddaten § 2 SPU_40%_IST'!$D$5*'bezirksw Umlage § 2_IST'!E46</f>
        <v>19093.004456336152</v>
      </c>
      <c r="I46" s="91">
        <f>'Grunddaten § 2 SPU_40%_IST'!$E$5*'bezirksw Umlage § 2_IST'!E46</f>
        <v>665251.79769820557</v>
      </c>
      <c r="J46" s="91">
        <f>'Grunddaten § 2 SPU_40%_IST'!$F$5*'bezirksw Umlage § 2_IST'!E46</f>
        <v>33019.477849143172</v>
      </c>
      <c r="K46" s="91">
        <f>'Grunddaten § 2 SPU_40%_IST'!$G$5*'bezirksw Umlage § 2_IST'!E46</f>
        <v>208395.32125168623</v>
      </c>
      <c r="L46" s="91">
        <f>'Grunddaten § 2 SPU_40%_IST'!$H$5*'bezirksw Umlage § 2_IST'!E46</f>
        <v>2755.9304983344014</v>
      </c>
      <c r="M46" s="91">
        <f>'Grunddaten § 2 SPU_40%_IST'!$I$5*'bezirksw Umlage § 2_IST'!E46</f>
        <v>1617.9581332694011</v>
      </c>
      <c r="N46" s="83"/>
      <c r="O46" s="83"/>
    </row>
    <row r="47" spans="1:15" x14ac:dyDescent="0.25">
      <c r="A47" s="82">
        <v>60663</v>
      </c>
      <c r="B47" s="82" t="s">
        <v>48</v>
      </c>
      <c r="C47" s="82" t="s">
        <v>20</v>
      </c>
      <c r="D47" s="83">
        <v>10266972.859999999</v>
      </c>
      <c r="E47" s="11">
        <f t="shared" si="1"/>
        <v>3.985636768268197E-2</v>
      </c>
      <c r="F47" s="91">
        <f>'Grunddaten § 2 SPU_40%_IST'!$B$5*'bezirksw Umlage § 2_IST'!E47</f>
        <v>5261.6757383312352</v>
      </c>
      <c r="G47" s="91">
        <f>'Grunddaten § 2 SPU_40%_IST'!$C$5*'bezirksw Umlage § 2_IST'!E47</f>
        <v>597121.37382362911</v>
      </c>
      <c r="H47" s="91">
        <f>'Grunddaten § 2 SPU_40%_IST'!$D$5*'bezirksw Umlage § 2_IST'!E47</f>
        <v>29417.059043453552</v>
      </c>
      <c r="I47" s="91">
        <f>'Grunddaten § 2 SPU_40%_IST'!$E$5*'bezirksw Umlage § 2_IST'!E47</f>
        <v>1024969.7189567966</v>
      </c>
      <c r="J47" s="91">
        <f>'Grunddaten § 2 SPU_40%_IST'!$F$5*'bezirksw Umlage § 2_IST'!E47</f>
        <v>50873.917287014854</v>
      </c>
      <c r="K47" s="91">
        <f>'Grunddaten § 2 SPU_40%_IST'!$G$5*'bezirksw Umlage § 2_IST'!E47</f>
        <v>321079.76948624838</v>
      </c>
      <c r="L47" s="91">
        <f>'Grunddaten § 2 SPU_40%_IST'!$H$5*'bezirksw Umlage § 2_IST'!E47</f>
        <v>4246.1295378922587</v>
      </c>
      <c r="M47" s="91">
        <f>'Grunddaten § 2 SPU_40%_IST'!$I$5*'bezirksw Umlage § 2_IST'!E47</f>
        <v>2492.8276764962952</v>
      </c>
      <c r="N47" s="83"/>
      <c r="O47" s="83"/>
    </row>
    <row r="48" spans="1:15" x14ac:dyDescent="0.25">
      <c r="A48" s="82">
        <v>60664</v>
      </c>
      <c r="B48" s="82" t="s">
        <v>49</v>
      </c>
      <c r="C48" s="82" t="s">
        <v>20</v>
      </c>
      <c r="D48" s="83">
        <v>18117558.84</v>
      </c>
      <c r="E48" s="11">
        <f t="shared" si="1"/>
        <v>7.033232643021374E-2</v>
      </c>
      <c r="F48" s="91">
        <f>'Grunddaten § 2 SPU_40%_IST'!$B$5*'bezirksw Umlage § 2_IST'!E48</f>
        <v>9284.9879985186417</v>
      </c>
      <c r="G48" s="91">
        <f>'Grunddaten § 2 SPU_40%_IST'!$C$5*'bezirksw Umlage § 2_IST'!E48</f>
        <v>1053707.0441687363</v>
      </c>
      <c r="H48" s="91">
        <f>'Grunddaten § 2 SPU_40%_IST'!$D$5*'bezirksw Umlage § 2_IST'!E48</f>
        <v>51910.656177533121</v>
      </c>
      <c r="I48" s="91">
        <f>'Grunddaten § 2 SPU_40%_IST'!$E$5*'bezirksw Umlage § 2_IST'!E48</f>
        <v>1808707.3420410336</v>
      </c>
      <c r="J48" s="91">
        <f>'Grunddaten § 2 SPU_40%_IST'!$F$5*'bezirksw Umlage § 2_IST'!E48</f>
        <v>89774.386514623053</v>
      </c>
      <c r="K48" s="91">
        <f>'Grunddaten § 2 SPU_40%_IST'!$G$5*'bezirksw Umlage § 2_IST'!E48</f>
        <v>566591.70091550646</v>
      </c>
      <c r="L48" s="91">
        <f>'Grunddaten § 2 SPU_40%_IST'!$H$5*'bezirksw Umlage § 2_IST'!E48</f>
        <v>7492.9098181160489</v>
      </c>
      <c r="M48" s="91">
        <f>'Grunddaten § 2 SPU_40%_IST'!$I$5*'bezirksw Umlage § 2_IST'!E48</f>
        <v>4398.9550496291195</v>
      </c>
      <c r="N48" s="83"/>
      <c r="O48" s="83"/>
    </row>
    <row r="49" spans="1:15" x14ac:dyDescent="0.25">
      <c r="A49" s="82">
        <v>60665</v>
      </c>
      <c r="B49" s="82" t="s">
        <v>50</v>
      </c>
      <c r="C49" s="82" t="s">
        <v>20</v>
      </c>
      <c r="D49" s="83">
        <v>8468593.7800000012</v>
      </c>
      <c r="E49" s="11">
        <f t="shared" si="1"/>
        <v>3.2875063765480106E-2</v>
      </c>
      <c r="F49" s="91">
        <f>'Grunddaten § 2 SPU_40%_IST'!$B$5*'bezirksw Umlage § 2_IST'!E49</f>
        <v>4340.0323578929592</v>
      </c>
      <c r="G49" s="91">
        <f>'Grunddaten § 2 SPU_40%_IST'!$C$5*'bezirksw Umlage § 2_IST'!E49</f>
        <v>492528.65681266075</v>
      </c>
      <c r="H49" s="91">
        <f>'Grunddaten § 2 SPU_40%_IST'!$D$5*'bezirksw Umlage § 2_IST'!E49</f>
        <v>24264.32081181946</v>
      </c>
      <c r="I49" s="91">
        <f>'Grunddaten § 2 SPU_40%_IST'!$E$5*'bezirksw Umlage § 2_IST'!E49</f>
        <v>845434.41431147198</v>
      </c>
      <c r="J49" s="91">
        <f>'Grunddaten § 2 SPU_40%_IST'!$F$5*'bezirksw Umlage § 2_IST'!E49</f>
        <v>41962.76208925798</v>
      </c>
      <c r="K49" s="91">
        <f>'Grunddaten § 2 SPU_40%_IST'!$G$5*'bezirksw Umlage § 2_IST'!E49</f>
        <v>264838.93313370243</v>
      </c>
      <c r="L49" s="91">
        <f>'Grunddaten § 2 SPU_40%_IST'!$H$5*'bezirksw Umlage § 2_IST'!E49</f>
        <v>3502.3708238056706</v>
      </c>
      <c r="M49" s="91">
        <f>'Grunddaten § 2 SPU_40%_IST'!$I$5*'bezirksw Umlage § 2_IST'!E49</f>
        <v>2056.1800682298076</v>
      </c>
      <c r="N49" s="83"/>
      <c r="O49" s="83"/>
    </row>
    <row r="50" spans="1:15" x14ac:dyDescent="0.25">
      <c r="A50" s="82">
        <v>60666</v>
      </c>
      <c r="B50" s="82" t="s">
        <v>51</v>
      </c>
      <c r="C50" s="82" t="s">
        <v>20</v>
      </c>
      <c r="D50" s="83">
        <v>3214080.52</v>
      </c>
      <c r="E50" s="11">
        <f t="shared" si="1"/>
        <v>1.2477054017153181E-2</v>
      </c>
      <c r="F50" s="91">
        <f>'Grunddaten § 2 SPU_40%_IST'!$B$5*'bezirksw Umlage § 2_IST'!E50</f>
        <v>1647.1699812331094</v>
      </c>
      <c r="G50" s="91">
        <f>'Grunddaten § 2 SPU_40%_IST'!$C$5*'bezirksw Umlage § 2_IST'!E50</f>
        <v>186929.1174577201</v>
      </c>
      <c r="H50" s="91">
        <f>'Grunddaten § 2 SPU_40%_IST'!$D$5*'bezirksw Umlage § 2_IST'!E50</f>
        <v>9209.0237031418346</v>
      </c>
      <c r="I50" s="91">
        <f>'Grunddaten § 2 SPU_40%_IST'!$E$5*'bezirksw Umlage § 2_IST'!E50</f>
        <v>320867.23635197332</v>
      </c>
      <c r="J50" s="91">
        <f>'Grunddaten § 2 SPU_40%_IST'!$F$5*'bezirksw Umlage § 2_IST'!E50</f>
        <v>15926.102928091866</v>
      </c>
      <c r="K50" s="91">
        <f>'Grunddaten § 2 SPU_40%_IST'!$G$5*'bezirksw Umlage § 2_IST'!E50</f>
        <v>100514.16776335391</v>
      </c>
      <c r="L50" s="91">
        <f>'Grunddaten § 2 SPU_40%_IST'!$H$5*'bezirksw Umlage § 2_IST'!E50</f>
        <v>1329.2527816359798</v>
      </c>
      <c r="M50" s="91">
        <f>'Grunddaten § 2 SPU_40%_IST'!$I$5*'bezirksw Umlage § 2_IST'!E50</f>
        <v>780.38083707797057</v>
      </c>
      <c r="N50" s="83"/>
      <c r="O50" s="83"/>
    </row>
    <row r="51" spans="1:15" x14ac:dyDescent="0.25">
      <c r="A51" s="82">
        <v>60667</v>
      </c>
      <c r="B51" s="82" t="s">
        <v>52</v>
      </c>
      <c r="C51" s="82" t="s">
        <v>20</v>
      </c>
      <c r="D51" s="83">
        <v>15797655.67</v>
      </c>
      <c r="E51" s="11">
        <f t="shared" si="1"/>
        <v>6.1326467060313791E-2</v>
      </c>
      <c r="F51" s="91">
        <f>'Grunddaten § 2 SPU_40%_IST'!$B$5*'bezirksw Umlage § 2_IST'!E51</f>
        <v>8096.0710323091162</v>
      </c>
      <c r="G51" s="91">
        <f>'Grunddaten § 2 SPU_40%_IST'!$C$5*'bezirksw Umlage § 2_IST'!E51</f>
        <v>918782.7790618164</v>
      </c>
      <c r="H51" s="91">
        <f>'Grunddaten § 2 SPU_40%_IST'!$D$5*'bezirksw Umlage § 2_IST'!E51</f>
        <v>45263.640600734849</v>
      </c>
      <c r="I51" s="91">
        <f>'Grunddaten § 2 SPU_40%_IST'!$E$5*'bezirksw Umlage § 2_IST'!E51</f>
        <v>1577107.3823853612</v>
      </c>
      <c r="J51" s="91">
        <f>'Grunddaten § 2 SPU_40%_IST'!$F$5*'bezirksw Umlage § 2_IST'!E51</f>
        <v>78279.025263179792</v>
      </c>
      <c r="K51" s="91">
        <f>'Grunddaten § 2 SPU_40%_IST'!$G$5*'bezirksw Umlage § 2_IST'!E51</f>
        <v>494041.20475552959</v>
      </c>
      <c r="L51" s="91">
        <f>'Grunddaten § 2 SPU_40%_IST'!$H$5*'bezirksw Umlage § 2_IST'!E51</f>
        <v>6533.463493526574</v>
      </c>
      <c r="M51" s="91">
        <f>'Grunddaten § 2 SPU_40%_IST'!$I$5*'bezirksw Umlage § 2_IST'!E51</f>
        <v>3835.6810536981034</v>
      </c>
      <c r="N51" s="83"/>
      <c r="O51" s="83"/>
    </row>
    <row r="52" spans="1:15" x14ac:dyDescent="0.25">
      <c r="A52" s="82">
        <v>60668</v>
      </c>
      <c r="B52" s="82" t="s">
        <v>53</v>
      </c>
      <c r="C52" s="82" t="s">
        <v>20</v>
      </c>
      <c r="D52" s="83">
        <v>4332337.22</v>
      </c>
      <c r="E52" s="11">
        <f t="shared" si="1"/>
        <v>1.6818124243652501E-2</v>
      </c>
      <c r="F52" s="91">
        <f>'Grunddaten § 2 SPU_40%_IST'!$B$5*'bezirksw Umlage § 2_IST'!E52</f>
        <v>2220.2604362142429</v>
      </c>
      <c r="G52" s="91">
        <f>'Grunddaten § 2 SPU_40%_IST'!$C$5*'bezirksw Umlage § 2_IST'!E52</f>
        <v>251966.29892266437</v>
      </c>
      <c r="H52" s="91">
        <f>'Grunddaten § 2 SPU_40%_IST'!$D$5*'bezirksw Umlage § 2_IST'!E52</f>
        <v>12413.066785577479</v>
      </c>
      <c r="I52" s="91">
        <f>'Grunddaten § 2 SPU_40%_IST'!$E$5*'bezirksw Umlage § 2_IST'!E52</f>
        <v>432504.74344873935</v>
      </c>
      <c r="J52" s="91">
        <f>'Grunddaten § 2 SPU_40%_IST'!$F$5*'bezirksw Umlage § 2_IST'!E52</f>
        <v>21467.181066429337</v>
      </c>
      <c r="K52" s="91">
        <f>'Grunddaten § 2 SPU_40%_IST'!$G$5*'bezirksw Umlage § 2_IST'!E52</f>
        <v>135485.48875138393</v>
      </c>
      <c r="L52" s="91">
        <f>'Grunddaten § 2 SPU_40%_IST'!$H$5*'bezirksw Umlage § 2_IST'!E52</f>
        <v>1791.7321189794234</v>
      </c>
      <c r="M52" s="91">
        <f>'Grunddaten § 2 SPU_40%_IST'!$I$5*'bezirksw Umlage § 2_IST'!E52</f>
        <v>1051.894289894034</v>
      </c>
      <c r="N52" s="83"/>
      <c r="O52" s="83"/>
    </row>
    <row r="53" spans="1:15" x14ac:dyDescent="0.25">
      <c r="A53" s="82">
        <v>60669</v>
      </c>
      <c r="B53" s="82" t="s">
        <v>54</v>
      </c>
      <c r="C53" s="82" t="s">
        <v>20</v>
      </c>
      <c r="D53" s="83">
        <v>21985867.09</v>
      </c>
      <c r="E53" s="11">
        <f t="shared" si="1"/>
        <v>8.5349091159632934E-2</v>
      </c>
      <c r="F53" s="91">
        <f>'Grunddaten § 2 SPU_40%_IST'!$B$5*'bezirksw Umlage § 2_IST'!E53</f>
        <v>11267.440269987055</v>
      </c>
      <c r="G53" s="91">
        <f>'Grunddaten § 2 SPU_40%_IST'!$C$5*'bezirksw Umlage § 2_IST'!E53</f>
        <v>1278685.6788754107</v>
      </c>
      <c r="H53" s="91">
        <f>'Grunddaten § 2 SPU_40%_IST'!$D$5*'bezirksw Umlage § 2_IST'!E53</f>
        <v>62994.181354839231</v>
      </c>
      <c r="I53" s="91">
        <f>'Grunddaten § 2 SPU_40%_IST'!$E$5*'bezirksw Umlage § 2_IST'!E53</f>
        <v>2194887.2680918714</v>
      </c>
      <c r="J53" s="91">
        <f>'Grunddaten § 2 SPU_40%_IST'!$F$5*'bezirksw Umlage § 2_IST'!E53</f>
        <v>108942.25582086151</v>
      </c>
      <c r="K53" s="91">
        <f>'Grunddaten § 2 SPU_40%_IST'!$G$5*'bezirksw Umlage § 2_IST'!E53</f>
        <v>687565.57881974336</v>
      </c>
      <c r="L53" s="91">
        <f>'Grunddaten § 2 SPU_40%_IST'!$H$5*'bezirksw Umlage § 2_IST'!E53</f>
        <v>9092.7326817753292</v>
      </c>
      <c r="M53" s="91">
        <f>'Grunddaten § 2 SPU_40%_IST'!$I$5*'bezirksw Umlage § 2_IST'!E53</f>
        <v>5338.1828043247669</v>
      </c>
      <c r="N53" s="83"/>
      <c r="O53" s="83"/>
    </row>
    <row r="54" spans="1:15" x14ac:dyDescent="0.25">
      <c r="A54" s="82">
        <v>60670</v>
      </c>
      <c r="B54" s="82" t="s">
        <v>55</v>
      </c>
      <c r="C54" s="82" t="s">
        <v>20</v>
      </c>
      <c r="D54" s="83">
        <v>17410083.359999999</v>
      </c>
      <c r="E54" s="11">
        <f t="shared" si="1"/>
        <v>6.7585908061152042E-2</v>
      </c>
      <c r="F54" s="91">
        <f>'Grunddaten § 2 SPU_40%_IST'!$B$5*'bezirksw Umlage § 2_IST'!E54</f>
        <v>8922.417003217477</v>
      </c>
      <c r="G54" s="91">
        <f>'Grunddaten § 2 SPU_40%_IST'!$C$5*'bezirksw Umlage § 2_IST'!E54</f>
        <v>1012560.6676929607</v>
      </c>
      <c r="H54" s="91">
        <f>'Grunddaten § 2 SPU_40%_IST'!$D$5*'bezirksw Umlage § 2_IST'!E54</f>
        <v>49883.588584120233</v>
      </c>
      <c r="I54" s="91">
        <f>'Grunddaten § 2 SPU_40%_IST'!$E$5*'bezirksw Umlage § 2_IST'!E54</f>
        <v>1738078.8370481387</v>
      </c>
      <c r="J54" s="91">
        <f>'Grunddaten § 2 SPU_40%_IST'!$F$5*'bezirksw Umlage § 2_IST'!E54</f>
        <v>86268.772002643993</v>
      </c>
      <c r="K54" s="91">
        <f>'Grunddaten § 2 SPU_40%_IST'!$G$5*'bezirksw Umlage § 2_IST'!E54</f>
        <v>544466.77011720173</v>
      </c>
      <c r="L54" s="91">
        <f>'Grunddaten § 2 SPU_40%_IST'!$H$5*'bezirksw Umlage § 2_IST'!E54</f>
        <v>7200.3179729903859</v>
      </c>
      <c r="M54" s="91">
        <f>'Grunddaten § 2 SPU_40%_IST'!$I$5*'bezirksw Umlage § 2_IST'!E54</f>
        <v>4227.1795437390119</v>
      </c>
      <c r="N54" s="83"/>
      <c r="O54" s="83"/>
    </row>
    <row r="55" spans="1:15" x14ac:dyDescent="0.25">
      <c r="A55" s="82">
        <v>61001</v>
      </c>
      <c r="B55" s="82" t="s">
        <v>56</v>
      </c>
      <c r="C55" s="82" t="s">
        <v>57</v>
      </c>
      <c r="D55" s="83">
        <v>1880313.23</v>
      </c>
      <c r="E55" s="11">
        <f>D55/SUM($D$55:$D$83)</f>
        <v>1.5626628315074605E-2</v>
      </c>
      <c r="F55" s="91">
        <f>'Grunddaten § 2 SPU_40%_IST'!$B$6*'bezirksw Umlage § 2_IST'!E55</f>
        <v>1760.0200630553504</v>
      </c>
      <c r="G55" s="91">
        <f>'Grunddaten § 2 SPU_40%_IST'!$C$6*'bezirksw Umlage § 2_IST'!E55</f>
        <v>161087.33957362032</v>
      </c>
      <c r="H55" s="91">
        <f>'Grunddaten § 2 SPU_40%_IST'!$D$6*'bezirksw Umlage § 2_IST'!E55</f>
        <v>5727.9417340078344</v>
      </c>
      <c r="I55" s="91">
        <f>'Grunddaten § 2 SPU_40%_IST'!$E$6*'bezirksw Umlage § 2_IST'!E55</f>
        <v>239633.33960688376</v>
      </c>
      <c r="J55" s="91">
        <f>'Grunddaten § 2 SPU_40%_IST'!$F$6*'bezirksw Umlage § 2_IST'!E55</f>
        <v>21996.522128827364</v>
      </c>
      <c r="K55" s="91">
        <f>'Grunddaten § 2 SPU_40%_IST'!$G$6*'bezirksw Umlage § 2_IST'!E55</f>
        <v>79345.534845834874</v>
      </c>
      <c r="L55" s="91">
        <f>'Grunddaten § 2 SPU_40%_IST'!$H$6*'bezirksw Umlage § 2_IST'!E55</f>
        <v>869.86539110956392</v>
      </c>
      <c r="M55" s="91">
        <f>'Grunddaten § 2 SPU_40%_IST'!$I$6*'bezirksw Umlage § 2_IST'!E55</f>
        <v>872.44978540682439</v>
      </c>
      <c r="N55" s="83"/>
      <c r="O55" s="83"/>
    </row>
    <row r="56" spans="1:15" x14ac:dyDescent="0.25">
      <c r="A56" s="82">
        <v>61002</v>
      </c>
      <c r="B56" s="82" t="s">
        <v>58</v>
      </c>
      <c r="C56" s="82" t="s">
        <v>57</v>
      </c>
      <c r="D56" s="83">
        <v>1319199.08</v>
      </c>
      <c r="E56" s="11">
        <f t="shared" ref="E56:E83" si="2">D56/SUM($D$55:$D$83)</f>
        <v>1.0963404058348497E-2</v>
      </c>
      <c r="F56" s="91">
        <f>'Grunddaten § 2 SPU_40%_IST'!$B$6*'bezirksw Umlage § 2_IST'!E56</f>
        <v>1234.8032290152851</v>
      </c>
      <c r="G56" s="91">
        <f>'Grunddaten § 2 SPU_40%_IST'!$C$6*'bezirksw Umlage § 2_IST'!E56</f>
        <v>113016.42022971224</v>
      </c>
      <c r="H56" s="91">
        <f>'Grunddaten § 2 SPU_40%_IST'!$D$6*'bezirksw Umlage § 2_IST'!E56</f>
        <v>4018.6365469527332</v>
      </c>
      <c r="I56" s="91">
        <f>'Grunddaten § 2 SPU_40%_IST'!$E$6*'bezirksw Umlage § 2_IST'!E56</f>
        <v>168123.09571779627</v>
      </c>
      <c r="J56" s="91">
        <f>'Grunddaten § 2 SPU_40%_IST'!$F$6*'bezirksw Umlage § 2_IST'!E56</f>
        <v>15432.424392157633</v>
      </c>
      <c r="K56" s="91">
        <f>'Grunddaten § 2 SPU_40%_IST'!$G$6*'bezirksw Umlage § 2_IST'!E56</f>
        <v>55667.616916535408</v>
      </c>
      <c r="L56" s="91">
        <f>'Grunddaten § 2 SPU_40%_IST'!$H$6*'bezirksw Umlage § 2_IST'!E56</f>
        <v>610.28428953593925</v>
      </c>
      <c r="M56" s="91">
        <f>'Grunddaten § 2 SPU_40%_IST'!$I$6*'bezirksw Umlage § 2_IST'!E56</f>
        <v>612.09746115272515</v>
      </c>
      <c r="N56" s="83"/>
      <c r="O56" s="83"/>
    </row>
    <row r="57" spans="1:15" x14ac:dyDescent="0.25">
      <c r="A57" s="82">
        <v>61007</v>
      </c>
      <c r="B57" s="82" t="s">
        <v>59</v>
      </c>
      <c r="C57" s="82" t="s">
        <v>57</v>
      </c>
      <c r="D57" s="83">
        <v>1665131.93</v>
      </c>
      <c r="E57" s="11">
        <f t="shared" si="2"/>
        <v>1.3838331481437711E-2</v>
      </c>
      <c r="F57" s="91">
        <f>'Grunddaten § 2 SPU_40%_IST'!$B$6*'bezirksw Umlage § 2_IST'!E57</f>
        <v>1558.6050013773915</v>
      </c>
      <c r="G57" s="91">
        <f>'Grunddaten § 2 SPU_40%_IST'!$C$6*'bezirksw Umlage § 2_IST'!E57</f>
        <v>142652.65401700538</v>
      </c>
      <c r="H57" s="91">
        <f>'Grunddaten § 2 SPU_40%_IST'!$D$6*'bezirksw Umlage § 2_IST'!E57</f>
        <v>5072.441400880859</v>
      </c>
      <c r="I57" s="91">
        <f>'Grunddaten § 2 SPU_40%_IST'!$E$6*'bezirksw Umlage § 2_IST'!E57</f>
        <v>212209.92274353985</v>
      </c>
      <c r="J57" s="91">
        <f>'Grunddaten § 2 SPU_40%_IST'!$F$6*'bezirksw Umlage § 2_IST'!E57</f>
        <v>19479.260562168158</v>
      </c>
      <c r="K57" s="91">
        <f>'Grunddaten § 2 SPU_40%_IST'!$G$6*'bezirksw Umlage § 2_IST'!E57</f>
        <v>70265.305517595756</v>
      </c>
      <c r="L57" s="91">
        <f>'Grunddaten § 2 SPU_40%_IST'!$H$6*'bezirksw Umlage § 2_IST'!E57</f>
        <v>770.31880349981543</v>
      </c>
      <c r="M57" s="91">
        <f>'Grunddaten § 2 SPU_40%_IST'!$I$6*'bezirksw Umlage § 2_IST'!E57</f>
        <v>772.60744211354154</v>
      </c>
      <c r="N57" s="83"/>
      <c r="O57" s="83"/>
    </row>
    <row r="58" spans="1:15" x14ac:dyDescent="0.25">
      <c r="A58" s="82">
        <v>61008</v>
      </c>
      <c r="B58" s="82" t="s">
        <v>60</v>
      </c>
      <c r="C58" s="82" t="s">
        <v>57</v>
      </c>
      <c r="D58" s="83">
        <v>2211350.2799999998</v>
      </c>
      <c r="E58" s="11">
        <f t="shared" si="2"/>
        <v>1.8377761932779763E-2</v>
      </c>
      <c r="F58" s="91">
        <f>'Grunddaten § 2 SPU_40%_IST'!$B$6*'bezirksw Umlage § 2_IST'!E58</f>
        <v>2069.8789952369088</v>
      </c>
      <c r="G58" s="91">
        <f>'Grunddaten § 2 SPU_40%_IST'!$C$6*'bezirksw Umlage § 2_IST'!E58</f>
        <v>189447.44300425967</v>
      </c>
      <c r="H58" s="91">
        <f>'Grunddaten § 2 SPU_40%_IST'!$D$6*'bezirksw Umlage § 2_IST'!E58</f>
        <v>6736.3699596592796</v>
      </c>
      <c r="I58" s="91">
        <f>'Grunddaten § 2 SPU_40%_IST'!$E$6*'bezirksw Umlage § 2_IST'!E58</f>
        <v>281821.7965934418</v>
      </c>
      <c r="J58" s="91">
        <f>'Grunddaten § 2 SPU_40%_IST'!$F$6*'bezirksw Umlage § 2_IST'!E58</f>
        <v>25869.102334938416</v>
      </c>
      <c r="K58" s="91">
        <f>'Grunddaten § 2 SPU_40%_IST'!$G$6*'bezirksw Umlage § 2_IST'!E58</f>
        <v>93314.649867185552</v>
      </c>
      <c r="L58" s="91">
        <f>'Grunddaten § 2 SPU_40%_IST'!$H$6*'bezirksw Umlage § 2_IST'!E58</f>
        <v>1023.0088506011542</v>
      </c>
      <c r="M58" s="91">
        <f>'Grunddaten § 2 SPU_40%_IST'!$I$6*'bezirksw Umlage § 2_IST'!E58</f>
        <v>1026.0482383806452</v>
      </c>
      <c r="N58" s="83"/>
      <c r="O58" s="83"/>
    </row>
    <row r="59" spans="1:15" x14ac:dyDescent="0.25">
      <c r="A59" s="82">
        <v>61012</v>
      </c>
      <c r="B59" s="82" t="s">
        <v>61</v>
      </c>
      <c r="C59" s="82" t="s">
        <v>57</v>
      </c>
      <c r="D59" s="83">
        <v>3787959.79</v>
      </c>
      <c r="E59" s="11">
        <f t="shared" si="2"/>
        <v>3.1480414415197229E-2</v>
      </c>
      <c r="F59" s="91">
        <f>'Grunddaten § 2 SPU_40%_IST'!$B$6*'bezirksw Umlage § 2_IST'!E59</f>
        <v>3545.6248044624631</v>
      </c>
      <c r="G59" s="91">
        <f>'Grunddaten § 2 SPU_40%_IST'!$C$6*'bezirksw Umlage § 2_IST'!E59</f>
        <v>324516.3386862675</v>
      </c>
      <c r="H59" s="91">
        <f>'Grunddaten § 2 SPU_40%_IST'!$D$6*'bezirksw Umlage § 2_IST'!E59</f>
        <v>11539.148170480379</v>
      </c>
      <c r="I59" s="91">
        <f>'Grunddaten § 2 SPU_40%_IST'!$E$6*'bezirksw Umlage § 2_IST'!E59</f>
        <v>482750.12922942115</v>
      </c>
      <c r="J59" s="91">
        <f>'Grunddaten § 2 SPU_40%_IST'!$F$6*'bezirksw Umlage § 2_IST'!E59</f>
        <v>44312.798535084112</v>
      </c>
      <c r="K59" s="91">
        <f>'Grunddaten § 2 SPU_40%_IST'!$G$6*'bezirksw Umlage § 2_IST'!E59</f>
        <v>159844.48267274405</v>
      </c>
      <c r="L59" s="91">
        <f>'Grunddaten § 2 SPU_40%_IST'!$H$6*'bezirksw Umlage § 2_IST'!E59</f>
        <v>1752.3756529839723</v>
      </c>
      <c r="M59" s="91">
        <f>'Grunddaten § 2 SPU_40%_IST'!$I$6*'bezirksw Umlage § 2_IST'!E59</f>
        <v>1757.5820098416154</v>
      </c>
      <c r="N59" s="83"/>
      <c r="O59" s="83"/>
    </row>
    <row r="60" spans="1:15" x14ac:dyDescent="0.25">
      <c r="A60" s="82">
        <v>61013</v>
      </c>
      <c r="B60" s="82" t="s">
        <v>62</v>
      </c>
      <c r="C60" s="82" t="s">
        <v>57</v>
      </c>
      <c r="D60" s="83">
        <v>2900084.79</v>
      </c>
      <c r="E60" s="11">
        <f t="shared" si="2"/>
        <v>2.410159454950556E-2</v>
      </c>
      <c r="F60" s="91">
        <f>'Grunddaten § 2 SPU_40%_IST'!$B$6*'bezirksw Umlage § 2_IST'!E60</f>
        <v>2714.5516680546161</v>
      </c>
      <c r="G60" s="91">
        <f>'Grunddaten § 2 SPU_40%_IST'!$C$6*'bezirksw Umlage § 2_IST'!E60</f>
        <v>248451.66002422982</v>
      </c>
      <c r="H60" s="91">
        <f>'Grunddaten § 2 SPU_40%_IST'!$D$6*'bezirksw Umlage § 2_IST'!E60</f>
        <v>8834.4412174360696</v>
      </c>
      <c r="I60" s="91">
        <f>'Grunddaten § 2 SPU_40%_IST'!$E$6*'bezirksw Umlage § 2_IST'!E60</f>
        <v>369596.40143085533</v>
      </c>
      <c r="J60" s="91">
        <f>'Grunddaten § 2 SPU_40%_IST'!$F$6*'bezirksw Umlage § 2_IST'!E60</f>
        <v>33926.144985274965</v>
      </c>
      <c r="K60" s="91">
        <f>'Grunddaten § 2 SPU_40%_IST'!$G$6*'bezirksw Umlage § 2_IST'!E60</f>
        <v>122377.89698518514</v>
      </c>
      <c r="L60" s="91">
        <f>'Grunddaten § 2 SPU_40%_IST'!$H$6*'bezirksw Umlage § 2_IST'!E60</f>
        <v>1341.6293359294439</v>
      </c>
      <c r="M60" s="91">
        <f>'Grunddaten § 2 SPU_40%_IST'!$I$6*'bezirksw Umlage § 2_IST'!E60</f>
        <v>1345.6153540424195</v>
      </c>
      <c r="N60" s="83"/>
      <c r="O60" s="83"/>
    </row>
    <row r="61" spans="1:15" x14ac:dyDescent="0.25">
      <c r="A61" s="82">
        <v>61016</v>
      </c>
      <c r="B61" s="82" t="s">
        <v>63</v>
      </c>
      <c r="C61" s="82" t="s">
        <v>57</v>
      </c>
      <c r="D61" s="83">
        <v>2517275.34</v>
      </c>
      <c r="E61" s="11">
        <f t="shared" si="2"/>
        <v>2.0920198548453044E-2</v>
      </c>
      <c r="F61" s="91">
        <f>'Grunddaten § 2 SPU_40%_IST'!$B$6*'bezirksw Umlage § 2_IST'!E61</f>
        <v>2356.2324786889249</v>
      </c>
      <c r="G61" s="91">
        <f>'Grunddaten § 2 SPU_40%_IST'!$C$6*'bezirksw Umlage § 2_IST'!E61</f>
        <v>215656.19016299778</v>
      </c>
      <c r="H61" s="91">
        <f>'Grunddaten § 2 SPU_40%_IST'!$D$6*'bezirksw Umlage § 2_IST'!E61</f>
        <v>7668.3002841897578</v>
      </c>
      <c r="I61" s="91">
        <f>'Grunddaten § 2 SPU_40%_IST'!$E$6*'bezirksw Umlage § 2_IST'!E61</f>
        <v>320809.89848391048</v>
      </c>
      <c r="J61" s="91">
        <f>'Grunddaten § 2 SPU_40%_IST'!$F$6*'bezirksw Umlage § 2_IST'!E61</f>
        <v>29447.914228982707</v>
      </c>
      <c r="K61" s="91">
        <f>'Grunddaten § 2 SPU_40%_IST'!$G$6*'bezirksw Umlage § 2_IST'!E61</f>
        <v>106224.08810394365</v>
      </c>
      <c r="L61" s="91">
        <f>'Grunddaten § 2 SPU_40%_IST'!$H$6*'bezirksw Umlage § 2_IST'!E61</f>
        <v>1164.535069595591</v>
      </c>
      <c r="M61" s="91">
        <f>'Grunddaten § 2 SPU_40%_IST'!$I$6*'bezirksw Umlage § 2_IST'!E61</f>
        <v>1167.9949357123285</v>
      </c>
      <c r="N61" s="83"/>
      <c r="O61" s="83"/>
    </row>
    <row r="62" spans="1:15" x14ac:dyDescent="0.25">
      <c r="A62" s="82">
        <v>61017</v>
      </c>
      <c r="B62" s="82" t="s">
        <v>64</v>
      </c>
      <c r="C62" s="82" t="s">
        <v>57</v>
      </c>
      <c r="D62" s="83">
        <v>1752775.17</v>
      </c>
      <c r="E62" s="11">
        <f t="shared" si="2"/>
        <v>1.4566703921708675E-2</v>
      </c>
      <c r="F62" s="91">
        <f>'Grunddaten § 2 SPU_40%_IST'!$B$6*'bezirksw Umlage § 2_IST'!E62</f>
        <v>1640.6412591296039</v>
      </c>
      <c r="G62" s="91">
        <f>'Grunddaten § 2 SPU_40%_IST'!$C$6*'bezirksw Umlage § 2_IST'!E62</f>
        <v>150161.09257817653</v>
      </c>
      <c r="H62" s="91">
        <f>'Grunddaten § 2 SPU_40%_IST'!$D$6*'bezirksw Umlage § 2_IST'!E62</f>
        <v>5339.4263713049959</v>
      </c>
      <c r="I62" s="91">
        <f>'Grunddaten § 2 SPU_40%_IST'!$E$6*'bezirksw Umlage § 2_IST'!E62</f>
        <v>223379.46724287179</v>
      </c>
      <c r="J62" s="91">
        <f>'Grunddaten § 2 SPU_40%_IST'!$F$6*'bezirksw Umlage § 2_IST'!E62</f>
        <v>20504.539987608419</v>
      </c>
      <c r="K62" s="91">
        <f>'Grunddaten § 2 SPU_40%_IST'!$G$6*'bezirksw Umlage § 2_IST'!E62</f>
        <v>73963.67855591228</v>
      </c>
      <c r="L62" s="91">
        <f>'Grunddaten § 2 SPU_40%_IST'!$H$6*'bezirksw Umlage § 2_IST'!E62</f>
        <v>810.86408075700376</v>
      </c>
      <c r="M62" s="91">
        <f>'Grunddaten § 2 SPU_40%_IST'!$I$6*'bezirksw Umlage § 2_IST'!E62</f>
        <v>813.27318051839165</v>
      </c>
      <c r="N62" s="83"/>
      <c r="O62" s="83"/>
    </row>
    <row r="63" spans="1:15" x14ac:dyDescent="0.25">
      <c r="A63" s="82">
        <v>61019</v>
      </c>
      <c r="B63" s="82" t="s">
        <v>65</v>
      </c>
      <c r="C63" s="82" t="s">
        <v>57</v>
      </c>
      <c r="D63" s="83">
        <v>2200720.67</v>
      </c>
      <c r="E63" s="11">
        <f t="shared" si="2"/>
        <v>1.8289422946511927E-2</v>
      </c>
      <c r="F63" s="91">
        <f>'Grunddaten § 2 SPU_40%_IST'!$B$6*'bezirksw Umlage § 2_IST'!E63</f>
        <v>2059.9294152605698</v>
      </c>
      <c r="G63" s="91">
        <f>'Grunddaten § 2 SPU_40%_IST'!$C$6*'bezirksw Umlage § 2_IST'!E63</f>
        <v>188536.79919859697</v>
      </c>
      <c r="H63" s="91">
        <f>'Grunddaten § 2 SPU_40%_IST'!$D$6*'bezirksw Umlage § 2_IST'!E63</f>
        <v>6703.9892978823982</v>
      </c>
      <c r="I63" s="91">
        <f>'Grunddaten § 2 SPU_40%_IST'!$E$6*'bezirksw Umlage § 2_IST'!E63</f>
        <v>280467.12392381497</v>
      </c>
      <c r="J63" s="91">
        <f>'Grunddaten § 2 SPU_40%_IST'!$F$6*'bezirksw Umlage § 2_IST'!E63</f>
        <v>25744.753663740797</v>
      </c>
      <c r="K63" s="91">
        <f>'Grunddaten § 2 SPU_40%_IST'!$G$6*'bezirksw Umlage § 2_IST'!E63</f>
        <v>92866.101148176313</v>
      </c>
      <c r="L63" s="91">
        <f>'Grunddaten § 2 SPU_40%_IST'!$H$6*'bezirksw Umlage § 2_IST'!E63</f>
        <v>1018.0914093405872</v>
      </c>
      <c r="M63" s="91">
        <f>'Grunddaten § 2 SPU_40%_IST'!$I$6*'bezirksw Umlage § 2_IST'!E63</f>
        <v>1021.1161872651733</v>
      </c>
      <c r="N63" s="83"/>
      <c r="O63" s="83"/>
    </row>
    <row r="64" spans="1:15" x14ac:dyDescent="0.25">
      <c r="A64" s="82">
        <v>61020</v>
      </c>
      <c r="B64" s="82" t="s">
        <v>66</v>
      </c>
      <c r="C64" s="82" t="s">
        <v>57</v>
      </c>
      <c r="D64" s="83">
        <v>1979582.26</v>
      </c>
      <c r="E64" s="11">
        <f t="shared" si="2"/>
        <v>1.6451618646609951E-2</v>
      </c>
      <c r="F64" s="91">
        <f>'Grunddaten § 2 SPU_40%_IST'!$B$6*'bezirksw Umlage § 2_IST'!E64</f>
        <v>1852.9383501005593</v>
      </c>
      <c r="G64" s="91">
        <f>'Grunddaten § 2 SPU_40%_IST'!$C$6*'bezirksw Umlage § 2_IST'!E64</f>
        <v>169591.76516060298</v>
      </c>
      <c r="H64" s="91">
        <f>'Grunddaten § 2 SPU_40%_IST'!$D$6*'bezirksw Umlage § 2_IST'!E64</f>
        <v>6030.341999431419</v>
      </c>
      <c r="I64" s="91">
        <f>'Grunddaten § 2 SPU_40%_IST'!$E$6*'bezirksw Umlage § 2_IST'!E64</f>
        <v>252284.51325120049</v>
      </c>
      <c r="J64" s="91">
        <f>'Grunddaten § 2 SPU_40%_IST'!$F$6*'bezirksw Umlage § 2_IST'!E64</f>
        <v>23157.803866499464</v>
      </c>
      <c r="K64" s="91">
        <f>'Grunddaten § 2 SPU_40%_IST'!$G$6*'bezirksw Umlage § 2_IST'!E64</f>
        <v>83534.493447682966</v>
      </c>
      <c r="L64" s="91">
        <f>'Grunddaten § 2 SPU_40%_IST'!$H$6*'bezirksw Umlage § 2_IST'!E64</f>
        <v>915.78895970883252</v>
      </c>
      <c r="M64" s="91">
        <f>'Grunddaten § 2 SPU_40%_IST'!$I$6*'bezirksw Umlage § 2_IST'!E64</f>
        <v>918.50979420708359</v>
      </c>
      <c r="N64" s="83"/>
      <c r="O64" s="83"/>
    </row>
    <row r="65" spans="1:15" x14ac:dyDescent="0.25">
      <c r="A65" s="82">
        <v>61021</v>
      </c>
      <c r="B65" s="82" t="s">
        <v>67</v>
      </c>
      <c r="C65" s="82" t="s">
        <v>57</v>
      </c>
      <c r="D65" s="83">
        <v>4978589.37</v>
      </c>
      <c r="E65" s="11">
        <f t="shared" si="2"/>
        <v>4.1375322141604803E-2</v>
      </c>
      <c r="F65" s="91">
        <f>'Grunddaten § 2 SPU_40%_IST'!$B$6*'bezirksw Umlage § 2_IST'!E65</f>
        <v>4660.083775996246</v>
      </c>
      <c r="G65" s="91">
        <f>'Grunddaten § 2 SPU_40%_IST'!$C$6*'bezirksw Umlage § 2_IST'!E65</f>
        <v>426518.14795921347</v>
      </c>
      <c r="H65" s="91">
        <f>'Grunddaten § 2 SPU_40%_IST'!$D$6*'bezirksw Umlage § 2_IST'!E65</f>
        <v>15166.127310028432</v>
      </c>
      <c r="I65" s="91">
        <f>'Grunddaten § 2 SPU_40%_IST'!$E$6*'bezirksw Umlage § 2_IST'!E65</f>
        <v>634487.90245677927</v>
      </c>
      <c r="J65" s="91">
        <f>'Grunddaten § 2 SPU_40%_IST'!$F$6*'bezirksw Umlage § 2_IST'!E65</f>
        <v>58241.174661920399</v>
      </c>
      <c r="K65" s="91">
        <f>'Grunddaten § 2 SPU_40%_IST'!$G$6*'bezirksw Umlage § 2_IST'!E65</f>
        <v>210086.71855190751</v>
      </c>
      <c r="L65" s="91">
        <f>'Grunddaten § 2 SPU_40%_IST'!$H$6*'bezirksw Umlage § 2_IST'!E65</f>
        <v>2303.1814702005622</v>
      </c>
      <c r="M65" s="91">
        <f>'Grunddaten § 2 SPU_40%_IST'!$I$6*'bezirksw Umlage § 2_IST'!E65</f>
        <v>2310.0242864776296</v>
      </c>
      <c r="N65" s="83"/>
      <c r="O65" s="83"/>
    </row>
    <row r="66" spans="1:15" x14ac:dyDescent="0.25">
      <c r="A66" s="82">
        <v>61024</v>
      </c>
      <c r="B66" s="82" t="s">
        <v>68</v>
      </c>
      <c r="C66" s="82" t="s">
        <v>57</v>
      </c>
      <c r="D66" s="83">
        <v>2577071.71</v>
      </c>
      <c r="E66" s="11">
        <f t="shared" si="2"/>
        <v>2.1417145351609174E-2</v>
      </c>
      <c r="F66" s="91">
        <f>'Grunddaten § 2 SPU_40%_IST'!$B$6*'bezirksw Umlage § 2_IST'!E66</f>
        <v>2412.2033718458492</v>
      </c>
      <c r="G66" s="91">
        <f>'Grunddaten § 2 SPU_40%_IST'!$C$6*'bezirksw Umlage § 2_IST'!E66</f>
        <v>220778.97396613032</v>
      </c>
      <c r="H66" s="91">
        <f>'Grunddaten § 2 SPU_40%_IST'!$D$6*'bezirksw Umlage § 2_IST'!E66</f>
        <v>7850.4561706668064</v>
      </c>
      <c r="I66" s="91">
        <f>'Grunddaten § 2 SPU_40%_IST'!$E$6*'bezirksw Umlage § 2_IST'!E66</f>
        <v>328430.54573078908</v>
      </c>
      <c r="J66" s="91">
        <f>'Grunddaten § 2 SPU_40%_IST'!$F$6*'bezirksw Umlage § 2_IST'!E66</f>
        <v>30147.431817298857</v>
      </c>
      <c r="K66" s="91">
        <f>'Grunddaten § 2 SPU_40%_IST'!$G$6*'bezirksw Umlage § 2_IST'!E66</f>
        <v>108747.37777919069</v>
      </c>
      <c r="L66" s="91">
        <f>'Grunddaten § 2 SPU_40%_IST'!$H$6*'bezirksw Umlage § 2_IST'!E66</f>
        <v>1192.19790361021</v>
      </c>
      <c r="M66" s="91">
        <f>'Grunddaten § 2 SPU_40%_IST'!$I$6*'bezirksw Umlage § 2_IST'!E66</f>
        <v>1195.7399567770408</v>
      </c>
      <c r="N66" s="83"/>
      <c r="O66" s="83"/>
    </row>
    <row r="67" spans="1:15" x14ac:dyDescent="0.25">
      <c r="A67" s="82">
        <v>61027</v>
      </c>
      <c r="B67" s="82" t="s">
        <v>69</v>
      </c>
      <c r="C67" s="82" t="s">
        <v>57</v>
      </c>
      <c r="D67" s="83">
        <v>2064703.63</v>
      </c>
      <c r="E67" s="11">
        <f t="shared" si="2"/>
        <v>1.7159032703713585E-2</v>
      </c>
      <c r="F67" s="91">
        <f>'Grunddaten § 2 SPU_40%_IST'!$B$6*'bezirksw Umlage § 2_IST'!E67</f>
        <v>1932.6140746577692</v>
      </c>
      <c r="G67" s="91">
        <f>'Grunddaten § 2 SPU_40%_IST'!$C$6*'bezirksw Umlage § 2_IST'!E67</f>
        <v>176884.15390487711</v>
      </c>
      <c r="H67" s="91">
        <f>'Grunddaten § 2 SPU_40%_IST'!$D$6*'bezirksw Umlage § 2_IST'!E67</f>
        <v>6289.6446729965683</v>
      </c>
      <c r="I67" s="91">
        <f>'Grunddaten § 2 SPU_40%_IST'!$E$6*'bezirksw Umlage § 2_IST'!E67</f>
        <v>263132.6622933753</v>
      </c>
      <c r="J67" s="91">
        <f>'Grunddaten § 2 SPU_40%_IST'!$F$6*'bezirksw Umlage § 2_IST'!E67</f>
        <v>24153.581627868029</v>
      </c>
      <c r="K67" s="91">
        <f>'Grunddaten § 2 SPU_40%_IST'!$G$6*'bezirksw Umlage § 2_IST'!E67</f>
        <v>87126.4485122443</v>
      </c>
      <c r="L67" s="91">
        <f>'Grunddaten § 2 SPU_40%_IST'!$H$6*'bezirksw Umlage § 2_IST'!E67</f>
        <v>955.16757632731571</v>
      </c>
      <c r="M67" s="91">
        <f>'Grunddaten § 2 SPU_40%_IST'!$I$6*'bezirksw Umlage § 2_IST'!E67</f>
        <v>958.00540579198673</v>
      </c>
      <c r="N67" s="83"/>
      <c r="O67" s="83"/>
    </row>
    <row r="68" spans="1:15" x14ac:dyDescent="0.25">
      <c r="A68" s="82">
        <v>61030</v>
      </c>
      <c r="B68" s="82" t="s">
        <v>70</v>
      </c>
      <c r="C68" s="82" t="s">
        <v>57</v>
      </c>
      <c r="D68" s="83">
        <v>2054516.78</v>
      </c>
      <c r="E68" s="11">
        <f t="shared" si="2"/>
        <v>1.7074373341586235E-2</v>
      </c>
      <c r="F68" s="91">
        <f>'Grunddaten § 2 SPU_40%_IST'!$B$6*'bezirksw Umlage § 2_IST'!E68</f>
        <v>1923.0789290802766</v>
      </c>
      <c r="G68" s="91">
        <f>'Grunddaten § 2 SPU_40%_IST'!$C$6*'bezirksw Umlage § 2_IST'!E68</f>
        <v>176011.44156155357</v>
      </c>
      <c r="H68" s="91">
        <f>'Grunddaten § 2 SPU_40%_IST'!$D$6*'bezirksw Umlage § 2_IST'!E68</f>
        <v>6258.6127777133142</v>
      </c>
      <c r="I68" s="91">
        <f>'Grunddaten § 2 SPU_40%_IST'!$E$6*'bezirksw Umlage § 2_IST'!E68</f>
        <v>261834.41642315168</v>
      </c>
      <c r="J68" s="91">
        <f>'Grunddaten § 2 SPU_40%_IST'!$F$6*'bezirksw Umlage § 2_IST'!E68</f>
        <v>24034.412508663332</v>
      </c>
      <c r="K68" s="91">
        <f>'Grunddaten § 2 SPU_40%_IST'!$G$6*'bezirksw Umlage § 2_IST'!E68</f>
        <v>86696.583397885523</v>
      </c>
      <c r="L68" s="91">
        <f>'Grunddaten § 2 SPU_40%_IST'!$H$6*'bezirksw Umlage § 2_IST'!E68</f>
        <v>950.45496349342932</v>
      </c>
      <c r="M68" s="91">
        <f>'Grunddaten § 2 SPU_40%_IST'!$I$6*'bezirksw Umlage § 2_IST'!E68</f>
        <v>953.27879165415436</v>
      </c>
      <c r="N68" s="83"/>
      <c r="O68" s="83"/>
    </row>
    <row r="69" spans="1:15" x14ac:dyDescent="0.25">
      <c r="A69" s="82">
        <v>61032</v>
      </c>
      <c r="B69" s="82" t="s">
        <v>71</v>
      </c>
      <c r="C69" s="82" t="s">
        <v>57</v>
      </c>
      <c r="D69" s="83">
        <v>2452261.09</v>
      </c>
      <c r="E69" s="11">
        <f t="shared" si="2"/>
        <v>2.0379887762077661E-2</v>
      </c>
      <c r="F69" s="91">
        <f>'Grunddaten § 2 SPU_40%_IST'!$B$6*'bezirksw Umlage § 2_IST'!E69</f>
        <v>2295.3775197603554</v>
      </c>
      <c r="G69" s="91">
        <f>'Grunddaten § 2 SPU_40%_IST'!$C$6*'bezirksw Umlage § 2_IST'!E69</f>
        <v>210086.38806844238</v>
      </c>
      <c r="H69" s="91">
        <f>'Grunddaten § 2 SPU_40%_IST'!$D$6*'bezirksw Umlage § 2_IST'!E69</f>
        <v>7470.2493265414842</v>
      </c>
      <c r="I69" s="91">
        <f>'Grunddaten § 2 SPU_40%_IST'!$E$6*'bezirksw Umlage § 2_IST'!E69</f>
        <v>312524.26734492369</v>
      </c>
      <c r="J69" s="91">
        <f>'Grunddaten § 2 SPU_40%_IST'!$F$6*'bezirksw Umlage § 2_IST'!E69</f>
        <v>28687.356165572117</v>
      </c>
      <c r="K69" s="91">
        <f>'Grunddaten § 2 SPU_40%_IST'!$G$6*'bezirksw Umlage § 2_IST'!E69</f>
        <v>103480.61411431969</v>
      </c>
      <c r="L69" s="91">
        <f>'Grunddaten § 2 SPU_40%_IST'!$H$6*'bezirksw Umlage § 2_IST'!E69</f>
        <v>1134.458354130506</v>
      </c>
      <c r="M69" s="91">
        <f>'Grunddaten § 2 SPU_40%_IST'!$I$6*'bezirksw Umlage § 2_IST'!E69</f>
        <v>1137.8288614881496</v>
      </c>
      <c r="N69" s="83"/>
      <c r="O69" s="83"/>
    </row>
    <row r="70" spans="1:15" x14ac:dyDescent="0.25">
      <c r="A70" s="82">
        <v>61033</v>
      </c>
      <c r="B70" s="82" t="s">
        <v>72</v>
      </c>
      <c r="C70" s="82" t="s">
        <v>57</v>
      </c>
      <c r="D70" s="83">
        <v>2758501.36</v>
      </c>
      <c r="E70" s="11">
        <f t="shared" si="2"/>
        <v>2.2924943978268882E-2</v>
      </c>
      <c r="F70" s="91">
        <f>'Grunddaten § 2 SPU_40%_IST'!$B$6*'bezirksw Umlage § 2_IST'!E70</f>
        <v>2582.0260476311546</v>
      </c>
      <c r="G70" s="91">
        <f>'Grunddaten § 2 SPU_40%_IST'!$C$6*'bezirksw Umlage § 2_IST'!E70</f>
        <v>236322.1394196187</v>
      </c>
      <c r="H70" s="91">
        <f>'Grunddaten § 2 SPU_40%_IST'!$D$6*'bezirksw Umlage § 2_IST'!E70</f>
        <v>8403.1398658304242</v>
      </c>
      <c r="I70" s="91">
        <f>'Grunddaten § 2 SPU_40%_IST'!$E$6*'bezirksw Umlage § 2_IST'!E70</f>
        <v>351552.54064075847</v>
      </c>
      <c r="J70" s="91">
        <f>'Grunddaten § 2 SPU_40%_IST'!$F$6*'bezirksw Umlage § 2_IST'!E70</f>
        <v>32269.855489790065</v>
      </c>
      <c r="K70" s="91">
        <f>'Grunddaten § 2 SPU_40%_IST'!$G$6*'bezirksw Umlage § 2_IST'!E70</f>
        <v>116403.35359559371</v>
      </c>
      <c r="L70" s="91">
        <f>'Grunddaten § 2 SPU_40%_IST'!$H$6*'bezirksw Umlage § 2_IST'!E70</f>
        <v>1276.1303947176207</v>
      </c>
      <c r="M70" s="91">
        <f>'Grunddaten § 2 SPU_40%_IST'!$I$6*'bezirksw Umlage § 2_IST'!E70</f>
        <v>1279.9218136525228</v>
      </c>
      <c r="N70" s="83"/>
      <c r="O70" s="83"/>
    </row>
    <row r="71" spans="1:15" x14ac:dyDescent="0.25">
      <c r="A71" s="82">
        <v>61043</v>
      </c>
      <c r="B71" s="82" t="s">
        <v>73</v>
      </c>
      <c r="C71" s="82" t="s">
        <v>57</v>
      </c>
      <c r="D71" s="83">
        <v>4958516.5999999996</v>
      </c>
      <c r="E71" s="11">
        <f t="shared" si="2"/>
        <v>4.1208504341761966E-2</v>
      </c>
      <c r="F71" s="91">
        <f>'Grunddaten § 2 SPU_40%_IST'!$B$6*'bezirksw Umlage § 2_IST'!E71</f>
        <v>4641.2951628240162</v>
      </c>
      <c r="G71" s="91">
        <f>'Grunddaten § 2 SPU_40%_IST'!$C$6*'bezirksw Umlage § 2_IST'!E71</f>
        <v>424798.50409053039</v>
      </c>
      <c r="H71" s="91">
        <f>'Grunddaten § 2 SPU_40%_IST'!$D$6*'bezirksw Umlage § 2_IST'!E71</f>
        <v>15104.980233485157</v>
      </c>
      <c r="I71" s="91">
        <f>'Grunddaten § 2 SPU_40%_IST'!$E$6*'bezirksw Umlage § 2_IST'!E71</f>
        <v>631929.76223124843</v>
      </c>
      <c r="J71" s="91">
        <f>'Grunddaten § 2 SPU_40%_IST'!$F$6*'bezirksw Umlage § 2_IST'!E71</f>
        <v>58006.356801551534</v>
      </c>
      <c r="K71" s="91">
        <f>'Grunddaten § 2 SPU_40%_IST'!$G$6*'bezirksw Umlage § 2_IST'!E71</f>
        <v>209239.68697967983</v>
      </c>
      <c r="L71" s="91">
        <f>'Grunddaten § 2 SPU_40%_IST'!$H$6*'bezirksw Umlage § 2_IST'!E71</f>
        <v>2293.8954599507156</v>
      </c>
      <c r="M71" s="91">
        <f>'Grunddaten § 2 SPU_40%_IST'!$I$6*'bezirksw Umlage § 2_IST'!E71</f>
        <v>2300.7106872327736</v>
      </c>
      <c r="N71" s="83"/>
      <c r="O71" s="83"/>
    </row>
    <row r="72" spans="1:15" x14ac:dyDescent="0.25">
      <c r="A72" s="82">
        <v>61045</v>
      </c>
      <c r="B72" s="82" t="s">
        <v>74</v>
      </c>
      <c r="C72" s="82" t="s">
        <v>57</v>
      </c>
      <c r="D72" s="83">
        <v>7959839.54</v>
      </c>
      <c r="E72" s="11">
        <f t="shared" si="2"/>
        <v>6.6151453893250764E-2</v>
      </c>
      <c r="F72" s="91">
        <f>'Grunddaten § 2 SPU_40%_IST'!$B$6*'bezirksw Umlage § 2_IST'!E72</f>
        <v>7450.6082633377373</v>
      </c>
      <c r="G72" s="91">
        <f>'Grunddaten § 2 SPU_40%_IST'!$C$6*'bezirksw Umlage § 2_IST'!E72</f>
        <v>681923.28516005271</v>
      </c>
      <c r="H72" s="91">
        <f>'Grunddaten § 2 SPU_40%_IST'!$D$6*'bezirksw Umlage § 2_IST'!E72</f>
        <v>24247.820187475743</v>
      </c>
      <c r="I72" s="91">
        <f>'Grunddaten § 2 SPU_40%_IST'!$E$6*'bezirksw Umlage § 2_IST'!E72</f>
        <v>1014428.2884746396</v>
      </c>
      <c r="J72" s="91">
        <f>'Grunddaten § 2 SPU_40%_IST'!$F$6*'bezirksw Umlage § 2_IST'!E72</f>
        <v>93116.818937409189</v>
      </c>
      <c r="K72" s="91">
        <f>'Grunddaten § 2 SPU_40%_IST'!$G$6*'bezirksw Umlage § 2_IST'!E72</f>
        <v>335889.63557328383</v>
      </c>
      <c r="L72" s="91">
        <f>'Grunddaten § 2 SPU_40%_IST'!$H$6*'bezirksw Umlage § 2_IST'!E72</f>
        <v>3682.3593134168777</v>
      </c>
      <c r="M72" s="91">
        <f>'Grunddaten § 2 SPU_40%_IST'!$I$6*'bezirksw Umlage § 2_IST'!E72</f>
        <v>3693.2997054675593</v>
      </c>
      <c r="N72" s="83"/>
      <c r="O72" s="83"/>
    </row>
    <row r="73" spans="1:15" x14ac:dyDescent="0.25">
      <c r="A73" s="82">
        <v>61049</v>
      </c>
      <c r="B73" s="82" t="s">
        <v>75</v>
      </c>
      <c r="C73" s="82" t="s">
        <v>57</v>
      </c>
      <c r="D73" s="83">
        <v>3592704.77</v>
      </c>
      <c r="E73" s="11">
        <f t="shared" si="2"/>
        <v>2.9857717954037691E-2</v>
      </c>
      <c r="F73" s="91">
        <f>'Grunddaten § 2 SPU_40%_IST'!$B$6*'bezirksw Umlage § 2_IST'!E73</f>
        <v>3362.8612376644601</v>
      </c>
      <c r="G73" s="91">
        <f>'Grunddaten § 2 SPU_40%_IST'!$C$6*'bezirksw Umlage § 2_IST'!E73</f>
        <v>307788.74712951714</v>
      </c>
      <c r="H73" s="91">
        <f>'Grunddaten § 2 SPU_40%_IST'!$D$6*'bezirksw Umlage § 2_IST'!E73</f>
        <v>10944.348665808206</v>
      </c>
      <c r="I73" s="91">
        <f>'Grunddaten § 2 SPU_40%_IST'!$E$6*'bezirksw Umlage § 2_IST'!E73</f>
        <v>457866.1834213023</v>
      </c>
      <c r="J73" s="91">
        <f>'Grunddaten § 2 SPU_40%_IST'!$F$6*'bezirksw Umlage § 2_IST'!E73</f>
        <v>42028.641140629872</v>
      </c>
      <c r="K73" s="91">
        <f>'Grunddaten § 2 SPU_40%_IST'!$G$6*'bezirksw Umlage § 2_IST'!E73</f>
        <v>151605.10332570079</v>
      </c>
      <c r="L73" s="91">
        <f>'Grunddaten § 2 SPU_40%_IST'!$H$6*'bezirksw Umlage § 2_IST'!E73</f>
        <v>1662.0473068187932</v>
      </c>
      <c r="M73" s="91">
        <f>'Grunddaten § 2 SPU_40%_IST'!$I$6*'bezirksw Umlage § 2_IST'!E73</f>
        <v>1666.985295644904</v>
      </c>
      <c r="N73" s="83"/>
      <c r="O73" s="83"/>
    </row>
    <row r="74" spans="1:15" x14ac:dyDescent="0.25">
      <c r="A74" s="82">
        <v>61050</v>
      </c>
      <c r="B74" s="82" t="s">
        <v>76</v>
      </c>
      <c r="C74" s="82" t="s">
        <v>57</v>
      </c>
      <c r="D74" s="83">
        <v>4428907.84</v>
      </c>
      <c r="E74" s="11">
        <f t="shared" si="2"/>
        <v>3.6807110407556888E-2</v>
      </c>
      <c r="F74" s="91">
        <f>'Grunddaten § 2 SPU_40%_IST'!$B$6*'bezirksw Umlage § 2_IST'!E74</f>
        <v>4145.5681593130821</v>
      </c>
      <c r="G74" s="91">
        <f>'Grunddaten § 2 SPU_40%_IST'!$C$6*'bezirksw Umlage § 2_IST'!E74</f>
        <v>379426.6666742271</v>
      </c>
      <c r="H74" s="91">
        <f>'Grunddaten § 2 SPU_40%_IST'!$D$6*'bezirksw Umlage § 2_IST'!E74</f>
        <v>13491.648970001925</v>
      </c>
      <c r="I74" s="91">
        <f>'Grunddaten § 2 SPU_40%_IST'!$E$6*'bezirksw Umlage § 2_IST'!E74</f>
        <v>564434.66948871606</v>
      </c>
      <c r="J74" s="91">
        <f>'Grunddaten § 2 SPU_40%_IST'!$F$6*'bezirksw Umlage § 2_IST'!E74</f>
        <v>51810.819471337236</v>
      </c>
      <c r="K74" s="91">
        <f>'Grunddaten § 2 SPU_40%_IST'!$G$6*'bezirksw Umlage § 2_IST'!E74</f>
        <v>186891.23479055203</v>
      </c>
      <c r="L74" s="91">
        <f>'Grunddaten § 2 SPU_40%_IST'!$H$6*'bezirksw Umlage § 2_IST'!E74</f>
        <v>2048.8892961891324</v>
      </c>
      <c r="M74" s="91">
        <f>'Grunddaten § 2 SPU_40%_IST'!$I$6*'bezirksw Umlage § 2_IST'!E74</f>
        <v>2054.976603336776</v>
      </c>
      <c r="N74" s="83"/>
      <c r="O74" s="83"/>
    </row>
    <row r="75" spans="1:15" x14ac:dyDescent="0.25">
      <c r="A75" s="82">
        <v>61051</v>
      </c>
      <c r="B75" s="82" t="s">
        <v>77</v>
      </c>
      <c r="C75" s="82" t="s">
        <v>57</v>
      </c>
      <c r="D75" s="83">
        <v>4078553.61</v>
      </c>
      <c r="E75" s="11">
        <f t="shared" si="2"/>
        <v>3.3895438435316311E-2</v>
      </c>
      <c r="F75" s="91">
        <f>'Grunddaten § 2 SPU_40%_IST'!$B$6*'bezirksw Umlage § 2_IST'!E75</f>
        <v>3817.6278650375862</v>
      </c>
      <c r="G75" s="91">
        <f>'Grunddaten § 2 SPU_40%_IST'!$C$6*'bezirksw Umlage § 2_IST'!E75</f>
        <v>349411.65113393642</v>
      </c>
      <c r="H75" s="91">
        <f>'Grunddaten § 2 SPU_40%_IST'!$D$6*'bezirksw Umlage § 2_IST'!E75</f>
        <v>12424.375398936758</v>
      </c>
      <c r="I75" s="91">
        <f>'Grunddaten § 2 SPU_40%_IST'!$E$6*'bezirksw Umlage § 2_IST'!E75</f>
        <v>519784.36716632149</v>
      </c>
      <c r="J75" s="91">
        <f>'Grunddaten § 2 SPU_40%_IST'!$F$6*'bezirksw Umlage § 2_IST'!E75</f>
        <v>47712.260545001722</v>
      </c>
      <c r="K75" s="91">
        <f>'Grunddaten § 2 SPU_40%_IST'!$G$6*'bezirksw Umlage § 2_IST'!E75</f>
        <v>172106.97261480242</v>
      </c>
      <c r="L75" s="91">
        <f>'Grunddaten § 2 SPU_40%_IST'!$H$6*'bezirksw Umlage § 2_IST'!E75</f>
        <v>1886.8093754379288</v>
      </c>
      <c r="M75" s="91">
        <f>'Grunddaten § 2 SPU_40%_IST'!$I$6*'bezirksw Umlage § 2_IST'!E75</f>
        <v>1892.4151386281153</v>
      </c>
      <c r="N75" s="83"/>
      <c r="O75" s="83"/>
    </row>
    <row r="76" spans="1:15" x14ac:dyDescent="0.25">
      <c r="A76" s="82">
        <v>61052</v>
      </c>
      <c r="B76" s="82" t="s">
        <v>78</v>
      </c>
      <c r="C76" s="82" t="s">
        <v>57</v>
      </c>
      <c r="D76" s="83">
        <v>3410503.03</v>
      </c>
      <c r="E76" s="11">
        <f t="shared" si="2"/>
        <v>2.8343502756317755E-2</v>
      </c>
      <c r="F76" s="91">
        <f>'Grunddaten § 2 SPU_40%_IST'!$B$6*'bezirksw Umlage § 2_IST'!E76</f>
        <v>3192.3158663894865</v>
      </c>
      <c r="G76" s="91">
        <f>'Grunddaten § 2 SPU_40%_IST'!$C$6*'bezirksw Umlage § 2_IST'!E76</f>
        <v>292179.4363540542</v>
      </c>
      <c r="H76" s="91">
        <f>'Grunddaten § 2 SPU_40%_IST'!$D$6*'bezirksw Umlage § 2_IST'!E76</f>
        <v>10389.31297606047</v>
      </c>
      <c r="I76" s="91">
        <f>'Grunddaten § 2 SPU_40%_IST'!$E$6*'bezirksw Umlage § 2_IST'!E76</f>
        <v>434645.79080704344</v>
      </c>
      <c r="J76" s="91">
        <f>'Grunddaten § 2 SPU_40%_IST'!$F$6*'bezirksw Umlage § 2_IST'!E76</f>
        <v>39897.185305571555</v>
      </c>
      <c r="K76" s="91">
        <f>'Grunddaten § 2 SPU_40%_IST'!$G$6*'bezirksw Umlage § 2_IST'!E76</f>
        <v>143916.54682379193</v>
      </c>
      <c r="L76" s="91">
        <f>'Grunddaten § 2 SPU_40%_IST'!$H$6*'bezirksw Umlage § 2_IST'!E76</f>
        <v>1577.7576335360375</v>
      </c>
      <c r="M76" s="91">
        <f>'Grunddaten § 2 SPU_40%_IST'!$I$6*'bezirksw Umlage § 2_IST'!E76</f>
        <v>1582.4451953958885</v>
      </c>
      <c r="N76" s="83"/>
      <c r="O76" s="83"/>
    </row>
    <row r="77" spans="1:15" x14ac:dyDescent="0.25">
      <c r="A77" s="82">
        <v>61053</v>
      </c>
      <c r="B77" s="82" t="s">
        <v>57</v>
      </c>
      <c r="C77" s="82" t="s">
        <v>57</v>
      </c>
      <c r="D77" s="83">
        <v>20904197.43</v>
      </c>
      <c r="E77" s="11">
        <f t="shared" si="2"/>
        <v>0.17372750361573949</v>
      </c>
      <c r="F77" s="91">
        <f>'Grunddaten § 2 SPU_40%_IST'!$B$6*'bezirksw Umlage § 2_IST'!E77</f>
        <v>19566.849975772438</v>
      </c>
      <c r="G77" s="91">
        <f>'Grunddaten § 2 SPU_40%_IST'!$C$6*'bezirksw Umlage § 2_IST'!E77</f>
        <v>1790872.6568500567</v>
      </c>
      <c r="H77" s="91">
        <f>'Grunddaten § 2 SPU_40%_IST'!$D$6*'bezirksw Umlage § 2_IST'!E77</f>
        <v>63679.828958729559</v>
      </c>
      <c r="I77" s="91">
        <f>'Grunddaten § 2 SPU_40%_IST'!$E$6*'bezirksw Umlage § 2_IST'!E77</f>
        <v>2664100.0882350528</v>
      </c>
      <c r="J77" s="91">
        <f>'Grunddaten § 2 SPU_40%_IST'!$F$6*'bezirksw Umlage § 2_IST'!E77</f>
        <v>244544.17169333599</v>
      </c>
      <c r="K77" s="91">
        <f>'Grunddaten § 2 SPU_40%_IST'!$G$6*'bezirksw Umlage § 2_IST'!E77</f>
        <v>882116.18103983509</v>
      </c>
      <c r="L77" s="91">
        <f>'Grunddaten § 2 SPU_40%_IST'!$H$6*'bezirksw Umlage § 2_IST'!E77</f>
        <v>9670.6429456322512</v>
      </c>
      <c r="M77" s="91">
        <f>'Grunddaten § 2 SPU_40%_IST'!$I$6*'bezirksw Umlage § 2_IST'!E77</f>
        <v>9699.3746950902369</v>
      </c>
      <c r="N77" s="83"/>
      <c r="O77" s="83"/>
    </row>
    <row r="78" spans="1:15" x14ac:dyDescent="0.25">
      <c r="A78" s="82">
        <v>61054</v>
      </c>
      <c r="B78" s="82" t="s">
        <v>79</v>
      </c>
      <c r="C78" s="82" t="s">
        <v>57</v>
      </c>
      <c r="D78" s="83">
        <v>4612047.8099999996</v>
      </c>
      <c r="E78" s="11">
        <f t="shared" si="2"/>
        <v>3.8329122908008162E-2</v>
      </c>
      <c r="F78" s="91">
        <f>'Grunddaten § 2 SPU_40%_IST'!$B$6*'bezirksw Umlage § 2_IST'!E78</f>
        <v>4316.9917372599084</v>
      </c>
      <c r="G78" s="91">
        <f>'Grunddaten § 2 SPU_40%_IST'!$C$6*'bezirksw Umlage § 2_IST'!E78</f>
        <v>395116.35606544232</v>
      </c>
      <c r="H78" s="91">
        <f>'Grunddaten § 2 SPU_40%_IST'!$D$6*'bezirksw Umlage § 2_IST'!E78</f>
        <v>14049.542761627239</v>
      </c>
      <c r="I78" s="91">
        <f>'Grunddaten § 2 SPU_40%_IST'!$E$6*'bezirksw Umlage § 2_IST'!E78</f>
        <v>587774.63323858788</v>
      </c>
      <c r="J78" s="91">
        <f>'Grunddaten § 2 SPU_40%_IST'!$F$6*'bezirksw Umlage § 2_IST'!E78</f>
        <v>53953.251029284511</v>
      </c>
      <c r="K78" s="91">
        <f>'Grunddaten § 2 SPU_40%_IST'!$G$6*'bezirksw Umlage § 2_IST'!E78</f>
        <v>194619.38276050499</v>
      </c>
      <c r="L78" s="91">
        <f>'Grunddaten § 2 SPU_40%_IST'!$H$6*'bezirksw Umlage § 2_IST'!E78</f>
        <v>2133.6130108820525</v>
      </c>
      <c r="M78" s="91">
        <f>'Grunddaten § 2 SPU_40%_IST'!$I$6*'bezirksw Umlage § 2_IST'!E78</f>
        <v>2139.952034545071</v>
      </c>
      <c r="N78" s="83"/>
      <c r="O78" s="83"/>
    </row>
    <row r="79" spans="1:15" x14ac:dyDescent="0.25">
      <c r="A79" s="82">
        <v>61055</v>
      </c>
      <c r="B79" s="82" t="s">
        <v>80</v>
      </c>
      <c r="C79" s="82" t="s">
        <v>57</v>
      </c>
      <c r="D79" s="83">
        <v>1858188.89</v>
      </c>
      <c r="E79" s="11">
        <f t="shared" si="2"/>
        <v>1.5442760631552357E-2</v>
      </c>
      <c r="F79" s="91">
        <f>'Grunddaten § 2 SPU_40%_IST'!$B$6*'bezirksw Umlage § 2_IST'!E79</f>
        <v>1739.3111292135893</v>
      </c>
      <c r="G79" s="91">
        <f>'Grunddaten § 2 SPU_40%_IST'!$C$6*'bezirksw Umlage § 2_IST'!E79</f>
        <v>159191.93671543684</v>
      </c>
      <c r="H79" s="91">
        <f>'Grunddaten § 2 SPU_40%_IST'!$D$6*'bezirksw Umlage § 2_IST'!E79</f>
        <v>5660.5450213742806</v>
      </c>
      <c r="I79" s="91">
        <f>'Grunddaten § 2 SPU_40%_IST'!$E$6*'bezirksw Umlage § 2_IST'!E79</f>
        <v>236813.74051232327</v>
      </c>
      <c r="J79" s="91">
        <f>'Grunddaten § 2 SPU_40%_IST'!$F$6*'bezirksw Umlage § 2_IST'!E79</f>
        <v>21737.704328350741</v>
      </c>
      <c r="K79" s="91">
        <f>'Grunddaten § 2 SPU_40%_IST'!$G$6*'bezirksw Umlage § 2_IST'!E79</f>
        <v>78411.931038552677</v>
      </c>
      <c r="L79" s="91">
        <f>'Grunddaten § 2 SPU_40%_IST'!$H$6*'bezirksw Umlage § 2_IST'!E79</f>
        <v>859.63028912757079</v>
      </c>
      <c r="M79" s="91">
        <f>'Grunddaten § 2 SPU_40%_IST'!$I$6*'bezirksw Umlage § 2_IST'!E79</f>
        <v>862.1842746518596</v>
      </c>
      <c r="N79" s="83"/>
      <c r="O79" s="83"/>
    </row>
    <row r="80" spans="1:15" x14ac:dyDescent="0.25">
      <c r="A80" s="82">
        <v>61057</v>
      </c>
      <c r="B80" s="82" t="s">
        <v>81</v>
      </c>
      <c r="C80" s="82" t="s">
        <v>57</v>
      </c>
      <c r="D80" s="83">
        <v>3508249.51</v>
      </c>
      <c r="E80" s="11">
        <f t="shared" si="2"/>
        <v>2.9155839705128604E-2</v>
      </c>
      <c r="F80" s="91">
        <f>'Grunddaten § 2 SPU_40%_IST'!$B$6*'bezirksw Umlage § 2_IST'!E80</f>
        <v>3283.8090086746356</v>
      </c>
      <c r="G80" s="91">
        <f>'Grunddaten § 2 SPU_40%_IST'!$C$6*'bezirksw Umlage § 2_IST'!E80</f>
        <v>300553.4243496001</v>
      </c>
      <c r="H80" s="91">
        <f>'Grunddaten § 2 SPU_40%_IST'!$D$6*'bezirksw Umlage § 2_IST'!E80</f>
        <v>10687.075143135347</v>
      </c>
      <c r="I80" s="91">
        <f>'Grunddaten § 2 SPU_40%_IST'!$E$6*'bezirksw Umlage § 2_IST'!E80</f>
        <v>447102.92564155051</v>
      </c>
      <c r="J80" s="91">
        <f>'Grunddaten § 2 SPU_40%_IST'!$F$6*'bezirksw Umlage § 2_IST'!E80</f>
        <v>41040.655752958119</v>
      </c>
      <c r="K80" s="91">
        <f>'Grunddaten § 2 SPU_40%_IST'!$G$6*'bezirksw Umlage § 2_IST'!E80</f>
        <v>148041.25679825598</v>
      </c>
      <c r="L80" s="91">
        <f>'Grunddaten § 2 SPU_40%_IST'!$H$6*'bezirksw Umlage § 2_IST'!E80</f>
        <v>1622.9768441963715</v>
      </c>
      <c r="M80" s="91">
        <f>'Grunddaten § 2 SPU_40%_IST'!$I$6*'bezirksw Umlage § 2_IST'!E80</f>
        <v>1627.7987535901648</v>
      </c>
      <c r="N80" s="83"/>
      <c r="O80" s="83"/>
    </row>
    <row r="81" spans="1:15" x14ac:dyDescent="0.25">
      <c r="A81" s="82">
        <v>61059</v>
      </c>
      <c r="B81" s="82" t="s">
        <v>82</v>
      </c>
      <c r="C81" s="82" t="s">
        <v>57</v>
      </c>
      <c r="D81" s="83">
        <v>7587862.25</v>
      </c>
      <c r="E81" s="11">
        <f t="shared" si="2"/>
        <v>6.3060080200965082E-2</v>
      </c>
      <c r="F81" s="91">
        <f>'Grunddaten § 2 SPU_40%_IST'!$B$6*'bezirksw Umlage § 2_IST'!E81</f>
        <v>7102.4282457983409</v>
      </c>
      <c r="G81" s="91">
        <f>'Grunddaten § 2 SPU_40%_IST'!$C$6*'bezirksw Umlage § 2_IST'!E81</f>
        <v>650055.81166048849</v>
      </c>
      <c r="H81" s="91">
        <f>'Grunddaten § 2 SPU_40%_IST'!$D$6*'bezirksw Umlage § 2_IST'!E81</f>
        <v>23114.67693798952</v>
      </c>
      <c r="I81" s="91">
        <f>'Grunddaten § 2 SPU_40%_IST'!$E$6*'bezirksw Umlage § 2_IST'!E81</f>
        <v>967022.27183951857</v>
      </c>
      <c r="J81" s="91">
        <f>'Grunddaten § 2 SPU_40%_IST'!$F$6*'bezirksw Umlage § 2_IST'!E81</f>
        <v>88765.306348782542</v>
      </c>
      <c r="K81" s="91">
        <f>'Grunddaten § 2 SPU_40%_IST'!$G$6*'bezirksw Umlage § 2_IST'!E81</f>
        <v>320192.92262426409</v>
      </c>
      <c r="L81" s="91">
        <f>'Grunddaten § 2 SPU_40%_IST'!$H$6*'bezirksw Umlage § 2_IST'!E81</f>
        <v>3510.2761914735588</v>
      </c>
      <c r="M81" s="91">
        <f>'Grunddaten § 2 SPU_40%_IST'!$I$6*'bezirksw Umlage § 2_IST'!E81</f>
        <v>3520.7053197775158</v>
      </c>
      <c r="N81" s="83"/>
      <c r="O81" s="83"/>
    </row>
    <row r="82" spans="1:15" x14ac:dyDescent="0.25">
      <c r="A82" s="82">
        <v>61060</v>
      </c>
      <c r="B82" s="82" t="s">
        <v>83</v>
      </c>
      <c r="C82" s="82" t="s">
        <v>57</v>
      </c>
      <c r="D82" s="83">
        <v>5589193.7199999997</v>
      </c>
      <c r="E82" s="11">
        <f t="shared" si="2"/>
        <v>4.6449842212400519E-2</v>
      </c>
      <c r="F82" s="91">
        <f>'Grunddaten § 2 SPU_40%_IST'!$B$6*'bezirksw Umlage § 2_IST'!E82</f>
        <v>5231.6246711208687</v>
      </c>
      <c r="G82" s="91">
        <f>'Grunddaten § 2 SPU_40%_IST'!$C$6*'bezirksw Umlage § 2_IST'!E82</f>
        <v>478828.91656109138</v>
      </c>
      <c r="H82" s="91">
        <f>'Grunddaten § 2 SPU_40%_IST'!$D$6*'bezirksw Umlage § 2_IST'!E82</f>
        <v>17026.193007344045</v>
      </c>
      <c r="I82" s="91">
        <f>'Grunddaten § 2 SPU_40%_IST'!$E$6*'bezirksw Umlage § 2_IST'!E82</f>
        <v>712305.34118691599</v>
      </c>
      <c r="J82" s="91">
        <f>'Grunddaten § 2 SPU_40%_IST'!$F$6*'bezirksw Umlage § 2_IST'!E82</f>
        <v>65384.225023127103</v>
      </c>
      <c r="K82" s="91">
        <f>'Grunddaten § 2 SPU_40%_IST'!$G$6*'bezirksw Umlage § 2_IST'!E82</f>
        <v>235853.02597183848</v>
      </c>
      <c r="L82" s="91">
        <f>'Grunddaten § 2 SPU_40%_IST'!$H$6*'bezirksw Umlage § 2_IST'!E82</f>
        <v>2585.6575934611269</v>
      </c>
      <c r="M82" s="91">
        <f>'Grunddaten § 2 SPU_40%_IST'!$I$6*'bezirksw Umlage § 2_IST'!E82</f>
        <v>2593.3396541655829</v>
      </c>
      <c r="N82" s="83"/>
      <c r="O82" s="83"/>
    </row>
    <row r="83" spans="1:15" x14ac:dyDescent="0.25">
      <c r="A83" s="82">
        <v>61061</v>
      </c>
      <c r="B83" s="82" t="s">
        <v>84</v>
      </c>
      <c r="C83" s="82" t="s">
        <v>57</v>
      </c>
      <c r="D83" s="83">
        <v>8738705.6500000004</v>
      </c>
      <c r="E83" s="11">
        <f t="shared" si="2"/>
        <v>7.2624338843476868E-2</v>
      </c>
      <c r="F83" s="91">
        <f>'Grunddaten § 2 SPU_40%_IST'!$B$6*'bezirksw Umlage § 2_IST'!E83</f>
        <v>8179.6463609071925</v>
      </c>
      <c r="G83" s="91">
        <f>'Grunddaten § 2 SPU_40%_IST'!$C$6*'bezirksw Umlage § 2_IST'!E83</f>
        <v>748649.11974025983</v>
      </c>
      <c r="H83" s="91">
        <f>'Grunddaten § 2 SPU_40%_IST'!$D$6*'bezirksw Umlage § 2_IST'!E83</f>
        <v>26620.456632028836</v>
      </c>
      <c r="I83" s="91">
        <f>'Grunddaten § 2 SPU_40%_IST'!$E$6*'bezirksw Umlage § 2_IST'!E83</f>
        <v>1113689.5626432647</v>
      </c>
      <c r="J83" s="91">
        <f>'Grunddaten § 2 SPU_40%_IST'!$F$6*'bezirksw Umlage § 2_IST'!E83</f>
        <v>102228.25066626466</v>
      </c>
      <c r="K83" s="91">
        <f>'Grunddaten § 2 SPU_40%_IST'!$G$6*'bezirksw Umlage § 2_IST'!E83</f>
        <v>368756.259647</v>
      </c>
      <c r="L83" s="91">
        <f>'Grunddaten § 2 SPU_40%_IST'!$H$6*'bezirksw Umlage § 2_IST'!E83</f>
        <v>4042.6762343360247</v>
      </c>
      <c r="M83" s="91">
        <f>'Grunddaten § 2 SPU_40%_IST'!$I$6*'bezirksw Umlage § 2_IST'!E83</f>
        <v>4054.6871379913146</v>
      </c>
      <c r="N83" s="83"/>
      <c r="O83" s="83"/>
    </row>
    <row r="84" spans="1:15" x14ac:dyDescent="0.25">
      <c r="A84" s="82">
        <v>61101</v>
      </c>
      <c r="B84" s="82" t="s">
        <v>85</v>
      </c>
      <c r="C84" s="82" t="s">
        <v>86</v>
      </c>
      <c r="D84" s="83">
        <v>5499062.9500000002</v>
      </c>
      <c r="E84" s="11">
        <f>D84/SUM($D$84:$D$99)</f>
        <v>5.3555453014014466E-2</v>
      </c>
      <c r="F84" s="91">
        <f>'Grunddaten § 2 SPU_40%_IST'!$B$7*'bezirksw Umlage § 2_IST'!E84</f>
        <v>4072.7665963266645</v>
      </c>
      <c r="G84" s="91">
        <f>'Grunddaten § 2 SPU_40%_IST'!$C$7*'bezirksw Umlage § 2_IST'!E84</f>
        <v>567491.83633354236</v>
      </c>
      <c r="H84" s="91">
        <f>'Grunddaten § 2 SPU_40%_IST'!$D$7*'bezirksw Umlage § 2_IST'!E84</f>
        <v>14333.509037698355</v>
      </c>
      <c r="I84" s="91">
        <f>'Grunddaten § 2 SPU_40%_IST'!$E$7*'bezirksw Umlage § 2_IST'!E84</f>
        <v>549677.83938030829</v>
      </c>
      <c r="J84" s="91">
        <f>'Grunddaten § 2 SPU_40%_IST'!$F$7*'bezirksw Umlage § 2_IST'!E84</f>
        <v>105171.3580225311</v>
      </c>
      <c r="K84" s="91">
        <f>'Grunddaten § 2 SPU_40%_IST'!$G$7*'bezirksw Umlage § 2_IST'!E84</f>
        <v>176700.24857161328</v>
      </c>
      <c r="L84" s="91">
        <f>'Grunddaten § 2 SPU_40%_IST'!$H$7*'bezirksw Umlage § 2_IST'!E84</f>
        <v>1510.6930755065684</v>
      </c>
      <c r="M84" s="91">
        <f>'Grunddaten § 2 SPU_40%_IST'!$I$7*'bezirksw Umlage § 2_IST'!E84</f>
        <v>2153.6196480636381</v>
      </c>
      <c r="N84" s="83"/>
      <c r="O84" s="83"/>
    </row>
    <row r="85" spans="1:15" x14ac:dyDescent="0.25">
      <c r="A85" s="82">
        <v>61105</v>
      </c>
      <c r="B85" s="82" t="s">
        <v>87</v>
      </c>
      <c r="C85" s="82" t="s">
        <v>86</v>
      </c>
      <c r="D85" s="83">
        <v>1387884.5</v>
      </c>
      <c r="E85" s="11">
        <f t="shared" ref="E85:E99" si="3">D85/SUM($D$84:$D$99)</f>
        <v>1.351662706982268E-2</v>
      </c>
      <c r="F85" s="91">
        <f>'Grunddaten § 2 SPU_40%_IST'!$B$7*'bezirksw Umlage § 2_IST'!E85</f>
        <v>1027.9077876639938</v>
      </c>
      <c r="G85" s="91">
        <f>'Grunddaten § 2 SPU_40%_IST'!$C$7*'bezirksw Umlage § 2_IST'!E85</f>
        <v>143226.78803374316</v>
      </c>
      <c r="H85" s="91">
        <f>'Grunddaten § 2 SPU_40%_IST'!$D$7*'bezirksw Umlage § 2_IST'!E85</f>
        <v>3617.5717944875437</v>
      </c>
      <c r="I85" s="91">
        <f>'Grunddaten § 2 SPU_40%_IST'!$E$7*'bezirksw Umlage § 2_IST'!E85</f>
        <v>138730.79108312799</v>
      </c>
      <c r="J85" s="91">
        <f>'Grunddaten § 2 SPU_40%_IST'!$F$7*'bezirksw Umlage § 2_IST'!E85</f>
        <v>26543.740082739292</v>
      </c>
      <c r="K85" s="91">
        <f>'Grunddaten § 2 SPU_40%_IST'!$G$7*'bezirksw Umlage § 2_IST'!E85</f>
        <v>44596.604615826269</v>
      </c>
      <c r="L85" s="91">
        <f>'Grunddaten § 2 SPU_40%_IST'!$H$7*'bezirksw Umlage § 2_IST'!E85</f>
        <v>381.27723265159131</v>
      </c>
      <c r="M85" s="91">
        <f>'Grunddaten § 2 SPU_40%_IST'!$I$7*'bezirksw Umlage § 2_IST'!E85</f>
        <v>543.54266456305595</v>
      </c>
      <c r="N85" s="83"/>
      <c r="O85" s="83"/>
    </row>
    <row r="86" spans="1:15" x14ac:dyDescent="0.25">
      <c r="A86" s="82">
        <v>61106</v>
      </c>
      <c r="B86" s="82" t="s">
        <v>88</v>
      </c>
      <c r="C86" s="82" t="s">
        <v>86</v>
      </c>
      <c r="D86" s="83">
        <v>2161181</v>
      </c>
      <c r="E86" s="11">
        <f t="shared" si="3"/>
        <v>2.1047772784685215E-2</v>
      </c>
      <c r="F86" s="91">
        <f>'Grunddaten § 2 SPU_40%_IST'!$B$7*'bezirksw Umlage § 2_IST'!E86</f>
        <v>1600.6337562322062</v>
      </c>
      <c r="G86" s="91">
        <f>'Grunddaten § 2 SPU_40%_IST'!$C$7*'bezirksw Umlage § 2_IST'!E86</f>
        <v>223029.37527550242</v>
      </c>
      <c r="H86" s="91">
        <f>'Grunddaten § 2 SPU_40%_IST'!$D$7*'bezirksw Umlage § 2_IST'!E86</f>
        <v>5633.1974515043457</v>
      </c>
      <c r="I86" s="91">
        <f>'Grunddaten § 2 SPU_40%_IST'!$E$7*'bezirksw Umlage § 2_IST'!E86</f>
        <v>216028.31489495389</v>
      </c>
      <c r="J86" s="91">
        <f>'Grunddaten § 2 SPU_40%_IST'!$F$7*'bezirksw Umlage § 2_IST'!E86</f>
        <v>41333.285828723201</v>
      </c>
      <c r="K86" s="91">
        <f>'Grunddaten § 2 SPU_40%_IST'!$G$7*'bezirksw Umlage § 2_IST'!E86</f>
        <v>69444.780570887582</v>
      </c>
      <c r="L86" s="91">
        <f>'Grunddaten § 2 SPU_40%_IST'!$H$7*'bezirksw Umlage § 2_IST'!E86</f>
        <v>593.71591147476522</v>
      </c>
      <c r="M86" s="91">
        <f>'Grunddaten § 2 SPU_40%_IST'!$I$7*'bezirksw Umlage § 2_IST'!E86</f>
        <v>846.39181383108587</v>
      </c>
      <c r="N86" s="83"/>
      <c r="O86" s="83"/>
    </row>
    <row r="87" spans="1:15" x14ac:dyDescent="0.25">
      <c r="A87" s="82">
        <v>61107</v>
      </c>
      <c r="B87" s="82" t="s">
        <v>89</v>
      </c>
      <c r="C87" s="82" t="s">
        <v>86</v>
      </c>
      <c r="D87" s="83">
        <v>1647269.96</v>
      </c>
      <c r="E87" s="11">
        <f t="shared" si="3"/>
        <v>1.6042785788472833E-2</v>
      </c>
      <c r="F87" s="91">
        <f>'Grunddaten § 2 SPU_40%_IST'!$B$7*'bezirksw Umlage § 2_IST'!E87</f>
        <v>1220.0162335330897</v>
      </c>
      <c r="G87" s="91">
        <f>'Grunddaten § 2 SPU_40%_IST'!$C$7*'bezirksw Umlage § 2_IST'!E87</f>
        <v>169994.8269436488</v>
      </c>
      <c r="H87" s="91">
        <f>'Grunddaten § 2 SPU_40%_IST'!$D$7*'bezirksw Umlage § 2_IST'!E87</f>
        <v>4293.6694985804825</v>
      </c>
      <c r="I87" s="91">
        <f>'Grunddaten § 2 SPU_40%_IST'!$E$7*'bezirksw Umlage § 2_IST'!E87</f>
        <v>164658.56105336762</v>
      </c>
      <c r="J87" s="91">
        <f>'Grunddaten § 2 SPU_40%_IST'!$F$7*'bezirksw Umlage § 2_IST'!E87</f>
        <v>31504.570923837211</v>
      </c>
      <c r="K87" s="91">
        <f>'Grunddaten § 2 SPU_40%_IST'!$G$7*'bezirksw Umlage § 2_IST'!E87</f>
        <v>52931.383772675574</v>
      </c>
      <c r="L87" s="91">
        <f>'Grunddaten § 2 SPU_40%_IST'!$H$7*'bezirksw Umlage § 2_IST'!E87</f>
        <v>452.53515820581435</v>
      </c>
      <c r="M87" s="91">
        <f>'Grunddaten § 2 SPU_40%_IST'!$I$7*'bezirksw Umlage § 2_IST'!E87</f>
        <v>645.1268122909928</v>
      </c>
      <c r="N87" s="83"/>
      <c r="O87" s="83"/>
    </row>
    <row r="88" spans="1:15" x14ac:dyDescent="0.25">
      <c r="A88" s="82">
        <v>61108</v>
      </c>
      <c r="B88" s="82" t="s">
        <v>86</v>
      </c>
      <c r="C88" s="82" t="s">
        <v>86</v>
      </c>
      <c r="D88" s="83">
        <v>52432549.020000003</v>
      </c>
      <c r="E88" s="11">
        <f t="shared" si="3"/>
        <v>0.51064134762189262</v>
      </c>
      <c r="F88" s="91">
        <f>'Grunddaten § 2 SPU_40%_IST'!$B$7*'bezirksw Umlage § 2_IST'!E88</f>
        <v>38833.076862470982</v>
      </c>
      <c r="G88" s="91">
        <f>'Grunddaten § 2 SPU_40%_IST'!$C$7*'bezirksw Umlage § 2_IST'!E88</f>
        <v>5410929.7888667155</v>
      </c>
      <c r="H88" s="91">
        <f>'Grunddaten § 2 SPU_40%_IST'!$D$7*'bezirksw Umlage § 2_IST'!E88</f>
        <v>136667.35989042136</v>
      </c>
      <c r="I88" s="91">
        <f>'Grunddaten § 2 SPU_40%_IST'!$E$7*'bezirksw Umlage § 2_IST'!E88</f>
        <v>5241076.6198840663</v>
      </c>
      <c r="J88" s="91">
        <f>'Grunddaten § 2 SPU_40%_IST'!$F$7*'bezirksw Umlage § 2_IST'!E88</f>
        <v>1002789.4634332805</v>
      </c>
      <c r="K88" s="91">
        <f>'Grunddaten § 2 SPU_40%_IST'!$G$7*'bezirksw Umlage § 2_IST'!E88</f>
        <v>1684804.2165215255</v>
      </c>
      <c r="L88" s="91">
        <f>'Grunddaten § 2 SPU_40%_IST'!$H$7*'bezirksw Umlage § 2_IST'!E88</f>
        <v>14404.17930397991</v>
      </c>
      <c r="M88" s="91">
        <f>'Grunddaten § 2 SPU_40%_IST'!$I$7*'bezirksw Umlage § 2_IST'!E88</f>
        <v>20534.365362653625</v>
      </c>
      <c r="N88" s="83"/>
      <c r="O88" s="83"/>
    </row>
    <row r="89" spans="1:15" x14ac:dyDescent="0.25">
      <c r="A89" s="82">
        <v>61109</v>
      </c>
      <c r="B89" s="82" t="s">
        <v>90</v>
      </c>
      <c r="C89" s="82" t="s">
        <v>86</v>
      </c>
      <c r="D89" s="83">
        <v>2274819.23</v>
      </c>
      <c r="E89" s="11">
        <f t="shared" si="3"/>
        <v>2.2154497138033594E-2</v>
      </c>
      <c r="F89" s="91">
        <f>'Grunddaten § 2 SPU_40%_IST'!$B$7*'bezirksw Umlage § 2_IST'!E89</f>
        <v>1684.7975476668337</v>
      </c>
      <c r="G89" s="91">
        <f>'Grunddaten § 2 SPU_40%_IST'!$C$7*'bezirksw Umlage § 2_IST'!E89</f>
        <v>234756.6037882063</v>
      </c>
      <c r="H89" s="91">
        <f>'Grunddaten § 2 SPU_40%_IST'!$D$7*'bezirksw Umlage § 2_IST'!E89</f>
        <v>5929.3996611431803</v>
      </c>
      <c r="I89" s="91">
        <f>'Grunddaten § 2 SPU_40%_IST'!$E$7*'bezirksw Umlage § 2_IST'!E89</f>
        <v>227387.41685566204</v>
      </c>
      <c r="J89" s="91">
        <f>'Grunddaten § 2 SPU_40%_IST'!$F$7*'bezirksw Umlage § 2_IST'!E89</f>
        <v>43506.653742683295</v>
      </c>
      <c r="K89" s="91">
        <f>'Grunddaten § 2 SPU_40%_IST'!$G$7*'bezirksw Umlage § 2_IST'!E89</f>
        <v>73096.294232544824</v>
      </c>
      <c r="L89" s="91">
        <f>'Grunddaten § 2 SPU_40%_IST'!$H$7*'bezirksw Umlage § 2_IST'!E89</f>
        <v>624.93440974160592</v>
      </c>
      <c r="M89" s="91">
        <f>'Grunddaten § 2 SPU_40%_IST'!$I$7*'bezirksw Umlage § 2_IST'!E89</f>
        <v>890.89640072605403</v>
      </c>
      <c r="N89" s="83"/>
      <c r="O89" s="83"/>
    </row>
    <row r="90" spans="1:15" x14ac:dyDescent="0.25">
      <c r="A90" s="82">
        <v>61110</v>
      </c>
      <c r="B90" s="82" t="s">
        <v>91</v>
      </c>
      <c r="C90" s="82" t="s">
        <v>86</v>
      </c>
      <c r="D90" s="83">
        <v>4233082.55</v>
      </c>
      <c r="E90" s="11">
        <f t="shared" si="3"/>
        <v>4.1226051724134113E-2</v>
      </c>
      <c r="F90" s="91">
        <f>'Grunddaten § 2 SPU_40%_IST'!$B$7*'bezirksw Umlage § 2_IST'!E90</f>
        <v>3135.1445447870892</v>
      </c>
      <c r="G90" s="91">
        <f>'Grunddaten § 2 SPU_40%_IST'!$C$7*'bezirksw Umlage § 2_IST'!E90</f>
        <v>436845.29737034091</v>
      </c>
      <c r="H90" s="91">
        <f>'Grunddaten § 2 SPU_40%_IST'!$D$7*'bezirksw Umlage § 2_IST'!E90</f>
        <v>11033.684745825323</v>
      </c>
      <c r="I90" s="91">
        <f>'Grunddaten § 2 SPU_40%_IST'!$E$7*'bezirksw Umlage § 2_IST'!E90</f>
        <v>423132.39385675441</v>
      </c>
      <c r="J90" s="91">
        <f>'Grunddaten § 2 SPU_40%_IST'!$F$7*'bezirksw Umlage § 2_IST'!E90</f>
        <v>80959.07329174671</v>
      </c>
      <c r="K90" s="91">
        <f>'Grunddaten § 2 SPU_40%_IST'!$G$7*'bezirksw Umlage § 2_IST'!E90</f>
        <v>136020.76310276799</v>
      </c>
      <c r="L90" s="91">
        <f>'Grunddaten § 2 SPU_40%_IST'!$H$7*'bezirksw Umlage § 2_IST'!E90</f>
        <v>1162.9051266512029</v>
      </c>
      <c r="M90" s="91">
        <f>'Grunddaten § 2 SPU_40%_IST'!$I$7*'bezirksw Umlage § 2_IST'!E90</f>
        <v>1657.818765569019</v>
      </c>
      <c r="N90" s="83"/>
      <c r="O90" s="83"/>
    </row>
    <row r="91" spans="1:15" x14ac:dyDescent="0.25">
      <c r="A91" s="82">
        <v>61111</v>
      </c>
      <c r="B91" s="82" t="s">
        <v>92</v>
      </c>
      <c r="C91" s="82" t="s">
        <v>86</v>
      </c>
      <c r="D91" s="83">
        <v>1839677.33</v>
      </c>
      <c r="E91" s="11">
        <f t="shared" si="3"/>
        <v>1.7916643927082629E-2</v>
      </c>
      <c r="F91" s="91">
        <f>'Grunddaten § 2 SPU_40%_IST'!$B$7*'bezirksw Umlage § 2_IST'!E91</f>
        <v>1362.5187501524103</v>
      </c>
      <c r="G91" s="91">
        <f>'Grunddaten § 2 SPU_40%_IST'!$C$7*'bezirksw Umlage § 2_IST'!E91</f>
        <v>189850.86654861594</v>
      </c>
      <c r="H91" s="91">
        <f>'Grunddaten § 2 SPU_40%_IST'!$D$7*'bezirksw Umlage § 2_IST'!E91</f>
        <v>4795.186357341805</v>
      </c>
      <c r="I91" s="91">
        <f>'Grunddaten § 2 SPU_40%_IST'!$E$7*'bezirksw Umlage § 2_IST'!E91</f>
        <v>183891.30459241869</v>
      </c>
      <c r="J91" s="91">
        <f>'Grunddaten § 2 SPU_40%_IST'!$F$7*'bezirksw Umlage § 2_IST'!E91</f>
        <v>35184.424124361787</v>
      </c>
      <c r="K91" s="91">
        <f>'Grunddaten § 2 SPU_40%_IST'!$G$7*'bezirksw Umlage § 2_IST'!E91</f>
        <v>59113.969863276769</v>
      </c>
      <c r="L91" s="91">
        <f>'Grunddaten § 2 SPU_40%_IST'!$H$7*'bezirksw Umlage § 2_IST'!E91</f>
        <v>505.3929785614497</v>
      </c>
      <c r="M91" s="91">
        <f>'Grunddaten § 2 SPU_40%_IST'!$I$7*'bezirksw Umlage § 2_IST'!E91</f>
        <v>720.48006724222967</v>
      </c>
      <c r="N91" s="83"/>
      <c r="O91" s="83"/>
    </row>
    <row r="92" spans="1:15" x14ac:dyDescent="0.25">
      <c r="A92" s="82">
        <v>61112</v>
      </c>
      <c r="B92" s="82" t="s">
        <v>93</v>
      </c>
      <c r="C92" s="82" t="s">
        <v>86</v>
      </c>
      <c r="D92" s="83">
        <v>655250.52</v>
      </c>
      <c r="E92" s="11">
        <f t="shared" si="3"/>
        <v>6.381494220986968E-3</v>
      </c>
      <c r="F92" s="91">
        <f>'Grunddaten § 2 SPU_40%_IST'!$B$7*'bezirksw Umlage § 2_IST'!E92</f>
        <v>485.29766877494598</v>
      </c>
      <c r="G92" s="91">
        <f>'Grunddaten § 2 SPU_40%_IST'!$C$7*'bezirksw Umlage § 2_IST'!E92</f>
        <v>67620.488114853928</v>
      </c>
      <c r="H92" s="91">
        <f>'Grunddaten § 2 SPU_40%_IST'!$D$7*'bezirksw Umlage § 2_IST'!E92</f>
        <v>1707.9344855247653</v>
      </c>
      <c r="I92" s="91">
        <f>'Grunddaten § 2 SPU_40%_IST'!$E$7*'bezirksw Umlage § 2_IST'!E92</f>
        <v>65497.829968726495</v>
      </c>
      <c r="J92" s="91">
        <f>'Grunddaten § 2 SPU_40%_IST'!$F$7*'bezirksw Umlage § 2_IST'!E92</f>
        <v>12531.878187240914</v>
      </c>
      <c r="K92" s="91">
        <f>'Grunddaten § 2 SPU_40%_IST'!$G$7*'bezirksw Umlage § 2_IST'!E92</f>
        <v>21055.028977378566</v>
      </c>
      <c r="L92" s="91">
        <f>'Grunddaten § 2 SPU_40%_IST'!$H$7*'bezirksw Umlage § 2_IST'!E92</f>
        <v>180.00929108950794</v>
      </c>
      <c r="M92" s="91">
        <f>'Grunddaten § 2 SPU_40%_IST'!$I$7*'bezirksw Umlage § 2_IST'!E92</f>
        <v>256.6183379071731</v>
      </c>
      <c r="N92" s="83"/>
      <c r="O92" s="83"/>
    </row>
    <row r="93" spans="1:15" x14ac:dyDescent="0.25">
      <c r="A93" s="82">
        <v>61113</v>
      </c>
      <c r="B93" s="82" t="s">
        <v>94</v>
      </c>
      <c r="C93" s="82" t="s">
        <v>86</v>
      </c>
      <c r="D93" s="83">
        <v>4072890.11</v>
      </c>
      <c r="E93" s="11">
        <f t="shared" si="3"/>
        <v>3.9665935251268436E-2</v>
      </c>
      <c r="F93" s="91">
        <f>'Grunddaten § 2 SPU_40%_IST'!$B$7*'bezirksw Umlage § 2_IST'!E93</f>
        <v>3016.501346018822</v>
      </c>
      <c r="G93" s="91">
        <f>'Grunddaten § 2 SPU_40%_IST'!$C$7*'bezirksw Umlage § 2_IST'!E93</f>
        <v>420313.77140511246</v>
      </c>
      <c r="H93" s="91">
        <f>'Grunddaten § 2 SPU_40%_IST'!$D$7*'bezirksw Umlage § 2_IST'!E93</f>
        <v>10616.137282305024</v>
      </c>
      <c r="I93" s="91">
        <f>'Grunddaten § 2 SPU_40%_IST'!$E$7*'bezirksw Umlage § 2_IST'!E93</f>
        <v>407119.80496572168</v>
      </c>
      <c r="J93" s="91">
        <f>'Grunddaten § 2 SPU_40%_IST'!$F$7*'bezirksw Umlage § 2_IST'!E93</f>
        <v>77895.341049921248</v>
      </c>
      <c r="K93" s="91">
        <f>'Grunddaten § 2 SPU_40%_IST'!$G$7*'bezirksw Umlage § 2_IST'!E93</f>
        <v>130873.33267240836</v>
      </c>
      <c r="L93" s="91">
        <f>'Grunddaten § 2 SPU_40%_IST'!$H$7*'bezirksw Umlage § 2_IST'!E93</f>
        <v>1118.8973362227441</v>
      </c>
      <c r="M93" s="91">
        <f>'Grunddaten § 2 SPU_40%_IST'!$I$7*'bezirksw Umlage § 2_IST'!E93</f>
        <v>1595.0819703382506</v>
      </c>
      <c r="N93" s="83"/>
      <c r="O93" s="83"/>
    </row>
    <row r="94" spans="1:15" x14ac:dyDescent="0.25">
      <c r="A94" s="82">
        <v>61114</v>
      </c>
      <c r="B94" s="82" t="s">
        <v>95</v>
      </c>
      <c r="C94" s="82" t="s">
        <v>86</v>
      </c>
      <c r="D94" s="83">
        <v>3733747.02</v>
      </c>
      <c r="E94" s="11">
        <f t="shared" si="3"/>
        <v>3.6363015829056211E-2</v>
      </c>
      <c r="F94" s="91">
        <f>'Grunddaten § 2 SPU_40%_IST'!$B$7*'bezirksw Umlage § 2_IST'!E94</f>
        <v>2765.3220704066007</v>
      </c>
      <c r="G94" s="91">
        <f>'Grunddaten § 2 SPU_40%_IST'!$C$7*'bezirksw Umlage § 2_IST'!E94</f>
        <v>385314.9112949674</v>
      </c>
      <c r="H94" s="91">
        <f>'Grunddaten § 2 SPU_40%_IST'!$D$7*'bezirksw Umlage § 2_IST'!E94</f>
        <v>9732.1483936912027</v>
      </c>
      <c r="I94" s="91">
        <f>'Grunddaten § 2 SPU_40%_IST'!$E$7*'bezirksw Umlage § 2_IST'!E94</f>
        <v>373219.58548342582</v>
      </c>
      <c r="J94" s="91">
        <f>'Grunddaten § 2 SPU_40%_IST'!$F$7*'bezirksw Umlage § 2_IST'!E94</f>
        <v>71409.119731204133</v>
      </c>
      <c r="K94" s="91">
        <f>'Grunddaten § 2 SPU_40%_IST'!$G$7*'bezirksw Umlage § 2_IST'!E94</f>
        <v>119975.71814258289</v>
      </c>
      <c r="L94" s="91">
        <f>'Grunddaten § 2 SPU_40%_IST'!$H$7*'bezirksw Umlage § 2_IST'!E94</f>
        <v>1025.728532314271</v>
      </c>
      <c r="M94" s="91">
        <f>'Grunddaten § 2 SPU_40%_IST'!$I$7*'bezirksw Umlage § 2_IST'!E94</f>
        <v>1462.2620283281278</v>
      </c>
      <c r="N94" s="83"/>
      <c r="O94" s="83"/>
    </row>
    <row r="95" spans="1:15" x14ac:dyDescent="0.25">
      <c r="A95" s="82">
        <v>61115</v>
      </c>
      <c r="B95" s="82" t="s">
        <v>96</v>
      </c>
      <c r="C95" s="82" t="s">
        <v>86</v>
      </c>
      <c r="D95" s="83">
        <v>2353434.7400000002</v>
      </c>
      <c r="E95" s="11">
        <f t="shared" si="3"/>
        <v>2.292013471851952E-2</v>
      </c>
      <c r="F95" s="91">
        <f>'Grunddaten § 2 SPU_40%_IST'!$B$7*'bezirksw Umlage § 2_IST'!E95</f>
        <v>1743.0224899874497</v>
      </c>
      <c r="G95" s="91">
        <f>'Grunddaten § 2 SPU_40%_IST'!$C$7*'bezirksw Umlage § 2_IST'!E95</f>
        <v>242869.56058463617</v>
      </c>
      <c r="H95" s="91">
        <f>'Grunddaten § 2 SPU_40%_IST'!$D$7*'bezirksw Umlage § 2_IST'!E95</f>
        <v>6134.3138680424245</v>
      </c>
      <c r="I95" s="91">
        <f>'Grunddaten § 2 SPU_40%_IST'!$E$7*'bezirksw Umlage § 2_IST'!E95</f>
        <v>235245.7018164809</v>
      </c>
      <c r="J95" s="91">
        <f>'Grunddaten § 2 SPU_40%_IST'!$F$7*'bezirksw Umlage § 2_IST'!E95</f>
        <v>45010.200805794091</v>
      </c>
      <c r="K95" s="91">
        <f>'Grunddaten § 2 SPU_40%_IST'!$G$7*'bezirksw Umlage § 2_IST'!E95</f>
        <v>75622.43010058107</v>
      </c>
      <c r="L95" s="91">
        <f>'Grunddaten § 2 SPU_40%_IST'!$H$7*'bezirksw Umlage § 2_IST'!E95</f>
        <v>646.53152686215424</v>
      </c>
      <c r="M95" s="91">
        <f>'Grunddaten § 2 SPU_40%_IST'!$I$7*'bezirksw Umlage § 2_IST'!E95</f>
        <v>921.68490206127581</v>
      </c>
      <c r="N95" s="83"/>
      <c r="O95" s="83"/>
    </row>
    <row r="96" spans="1:15" x14ac:dyDescent="0.25">
      <c r="A96" s="82">
        <v>61116</v>
      </c>
      <c r="B96" s="82" t="s">
        <v>97</v>
      </c>
      <c r="C96" s="82" t="s">
        <v>86</v>
      </c>
      <c r="D96" s="83">
        <v>2804667.99</v>
      </c>
      <c r="E96" s="11">
        <f t="shared" si="3"/>
        <v>2.7314701818126196E-2</v>
      </c>
      <c r="F96" s="91">
        <f>'Grunddaten § 2 SPU_40%_IST'!$B$7*'bezirksw Umlage § 2_IST'!E96</f>
        <v>2077.2190111878331</v>
      </c>
      <c r="G96" s="91">
        <f>'Grunddaten § 2 SPU_40%_IST'!$C$7*'bezirksw Umlage § 2_IST'!E96</f>
        <v>289435.89160967967</v>
      </c>
      <c r="H96" s="91">
        <f>'Grunddaten § 2 SPU_40%_IST'!$D$7*'bezirksw Umlage § 2_IST'!E96</f>
        <v>7310.4698651264362</v>
      </c>
      <c r="I96" s="91">
        <f>'Grunddaten § 2 SPU_40%_IST'!$E$7*'bezirksw Umlage § 2_IST'!E96</f>
        <v>280350.28057322244</v>
      </c>
      <c r="J96" s="91">
        <f>'Grunddaten § 2 SPU_40%_IST'!$F$7*'bezirksw Umlage § 2_IST'!E96</f>
        <v>53640.182698876488</v>
      </c>
      <c r="K96" s="91">
        <f>'Grunddaten § 2 SPU_40%_IST'!$G$7*'bezirksw Umlage § 2_IST'!E96</f>
        <v>90121.81448001918</v>
      </c>
      <c r="L96" s="91">
        <f>'Grunddaten § 2 SPU_40%_IST'!$H$7*'bezirksw Umlage § 2_IST'!E96</f>
        <v>770.49354592093289</v>
      </c>
      <c r="M96" s="91">
        <f>'Grunddaten § 2 SPU_40%_IST'!$I$7*'bezirksw Umlage § 2_IST'!E96</f>
        <v>1098.4031542245123</v>
      </c>
      <c r="N96" s="83"/>
      <c r="O96" s="83"/>
    </row>
    <row r="97" spans="1:15" x14ac:dyDescent="0.25">
      <c r="A97" s="82">
        <v>61118</v>
      </c>
      <c r="B97" s="82" t="s">
        <v>98</v>
      </c>
      <c r="C97" s="82" t="s">
        <v>86</v>
      </c>
      <c r="D97" s="83">
        <v>1314475.6399999999</v>
      </c>
      <c r="E97" s="11">
        <f t="shared" si="3"/>
        <v>1.2801697128432871E-2</v>
      </c>
      <c r="F97" s="91">
        <f>'Grunddaten § 2 SPU_40%_IST'!$B$7*'bezirksw Umlage § 2_IST'!E97</f>
        <v>973.53904237032134</v>
      </c>
      <c r="G97" s="91">
        <f>'Grunddaten § 2 SPU_40%_IST'!$C$7*'bezirksw Umlage § 2_IST'!E97</f>
        <v>135651.14666659859</v>
      </c>
      <c r="H97" s="91">
        <f>'Grunddaten § 2 SPU_40%_IST'!$D$7*'bezirksw Umlage § 2_IST'!E97</f>
        <v>3426.2289115592557</v>
      </c>
      <c r="I97" s="91">
        <f>'Grunddaten § 2 SPU_40%_IST'!$E$7*'bezirksw Umlage § 2_IST'!E97</f>
        <v>131392.95481482858</v>
      </c>
      <c r="J97" s="91">
        <f>'Grunddaten § 2 SPU_40%_IST'!$F$7*'bezirksw Umlage § 2_IST'!E97</f>
        <v>25139.771885378344</v>
      </c>
      <c r="K97" s="91">
        <f>'Grunddaten § 2 SPU_40%_IST'!$G$7*'bezirksw Umlage § 2_IST'!E97</f>
        <v>42237.772951722705</v>
      </c>
      <c r="L97" s="91">
        <f>'Grunddaten § 2 SPU_40%_IST'!$H$7*'bezirksw Umlage § 2_IST'!E97</f>
        <v>361.11047742598851</v>
      </c>
      <c r="M97" s="91">
        <f>'Grunddaten § 2 SPU_40%_IST'!$I$7*'bezirksw Umlage § 2_IST'!E97</f>
        <v>514.79326404238122</v>
      </c>
      <c r="N97" s="83"/>
      <c r="O97" s="83"/>
    </row>
    <row r="98" spans="1:15" x14ac:dyDescent="0.25">
      <c r="A98" s="82">
        <v>61119</v>
      </c>
      <c r="B98" s="82" t="s">
        <v>99</v>
      </c>
      <c r="C98" s="82" t="s">
        <v>86</v>
      </c>
      <c r="D98" s="83">
        <v>741949.7</v>
      </c>
      <c r="E98" s="11">
        <f t="shared" si="3"/>
        <v>7.2258587796511994E-3</v>
      </c>
      <c r="F98" s="91">
        <f>'Grunddaten § 2 SPU_40%_IST'!$B$7*'bezirksw Umlage § 2_IST'!E98</f>
        <v>549.50961314501581</v>
      </c>
      <c r="G98" s="91">
        <f>'Grunddaten § 2 SPU_40%_IST'!$C$7*'bezirksw Umlage § 2_IST'!E98</f>
        <v>76567.662808828332</v>
      </c>
      <c r="H98" s="91">
        <f>'Grunddaten § 2 SPU_40%_IST'!$D$7*'bezirksw Umlage § 2_IST'!E98</f>
        <v>1933.9190744247769</v>
      </c>
      <c r="I98" s="91">
        <f>'Grunddaten § 2 SPU_40%_IST'!$E$7*'bezirksw Umlage § 2_IST'!E98</f>
        <v>74164.146097812511</v>
      </c>
      <c r="J98" s="91">
        <f>'Grunddaten § 2 SPU_40%_IST'!$F$7*'bezirksw Umlage § 2_IST'!E98</f>
        <v>14190.02805439962</v>
      </c>
      <c r="K98" s="91">
        <f>'Grunddaten § 2 SPU_40%_IST'!$G$7*'bezirksw Umlage § 2_IST'!E98</f>
        <v>23840.915735949864</v>
      </c>
      <c r="L98" s="91">
        <f>'Grunddaten § 2 SPU_40%_IST'!$H$7*'bezirksw Umlage § 2_IST'!E98</f>
        <v>203.82714007014152</v>
      </c>
      <c r="M98" s="91">
        <f>'Grunddaten § 2 SPU_40%_IST'!$I$7*'bezirksw Umlage § 2_IST'!E98</f>
        <v>290.57267871336546</v>
      </c>
      <c r="N98" s="83"/>
      <c r="O98" s="83"/>
    </row>
    <row r="99" spans="1:15" x14ac:dyDescent="0.25">
      <c r="A99" s="82">
        <v>61120</v>
      </c>
      <c r="B99" s="82" t="s">
        <v>100</v>
      </c>
      <c r="C99" s="82" t="s">
        <v>86</v>
      </c>
      <c r="D99" s="83">
        <v>15527852.99</v>
      </c>
      <c r="E99" s="11">
        <f t="shared" si="3"/>
        <v>0.15122598318582062</v>
      </c>
      <c r="F99" s="91">
        <f>'Grunddaten § 2 SPU_40%_IST'!$B$7*'bezirksw Umlage § 2_IST'!E99</f>
        <v>11500.381345942427</v>
      </c>
      <c r="G99" s="91">
        <f>'Grunddaten § 2 SPU_40%_IST'!$C$7*'bezirksw Umlage § 2_IST'!E99</f>
        <v>1602442.0683550073</v>
      </c>
      <c r="H99" s="91">
        <f>'Grunddaten § 2 SPU_40%_IST'!$D$7*'bezirksw Umlage § 2_IST'!E99</f>
        <v>40473.917682323758</v>
      </c>
      <c r="I99" s="91">
        <f>'Grunddaten § 2 SPU_40%_IST'!$E$7*'bezirksw Umlage § 2_IST'!E99</f>
        <v>1552140.202679124</v>
      </c>
      <c r="J99" s="91">
        <f>'Grunddaten § 2 SPU_40%_IST'!$F$7*'bezirksw Umlage § 2_IST'!E99</f>
        <v>296975.21213728242</v>
      </c>
      <c r="K99" s="91">
        <f>'Grunddaten § 2 SPU_40%_IST'!$G$7*'bezirksw Umlage § 2_IST'!E99</f>
        <v>498953.27768824121</v>
      </c>
      <c r="L99" s="91">
        <f>'Grunddaten § 2 SPU_40%_IST'!$H$7*'bezirksw Umlage § 2_IST'!E99</f>
        <v>4265.7849533213594</v>
      </c>
      <c r="M99" s="91">
        <f>'Grunddaten § 2 SPU_40%_IST'!$I$7*'bezirksw Umlage § 2_IST'!E99</f>
        <v>6081.2341294452208</v>
      </c>
      <c r="N99" s="83"/>
      <c r="O99" s="83"/>
    </row>
    <row r="100" spans="1:15" x14ac:dyDescent="0.25">
      <c r="A100" s="82">
        <v>61203</v>
      </c>
      <c r="B100" s="82" t="s">
        <v>101</v>
      </c>
      <c r="C100" s="82" t="s">
        <v>102</v>
      </c>
      <c r="D100" s="83">
        <v>3484180.97</v>
      </c>
      <c r="E100" s="11">
        <f>D100/SUM($D$100:$D$128)</f>
        <v>2.796261573873194E-2</v>
      </c>
      <c r="F100" s="91">
        <f>'Grunddaten § 2 SPU_40%_IST'!$B$8*'bezirksw Umlage § 2_IST'!E100</f>
        <v>3038.8707459786051</v>
      </c>
      <c r="G100" s="91">
        <f>'Grunddaten § 2 SPU_40%_IST'!$C$8*'bezirksw Umlage § 2_IST'!E100</f>
        <v>276852.48904771084</v>
      </c>
      <c r="H100" s="91">
        <f>'Grunddaten § 2 SPU_40%_IST'!$D$8*'bezirksw Umlage § 2_IST'!E100</f>
        <v>8764.9416314527425</v>
      </c>
      <c r="I100" s="91">
        <f>'Grunddaten § 2 SPU_40%_IST'!$E$8*'bezirksw Umlage § 2_IST'!E100</f>
        <v>349339.11848011881</v>
      </c>
      <c r="J100" s="91">
        <f>'Grunddaten § 2 SPU_40%_IST'!$F$8*'bezirksw Umlage § 2_IST'!E100</f>
        <v>23149.241685574489</v>
      </c>
      <c r="K100" s="91">
        <f>'Grunddaten § 2 SPU_40%_IST'!$G$8*'bezirksw Umlage § 2_IST'!E100</f>
        <v>85589.608612075404</v>
      </c>
      <c r="L100" s="91">
        <f>'Grunddaten § 2 SPU_40%_IST'!$H$8*'bezirksw Umlage § 2_IST'!E100</f>
        <v>1444.2265997295817</v>
      </c>
      <c r="M100" s="91">
        <f>'Grunddaten § 2 SPU_40%_IST'!$I$8*'bezirksw Umlage § 2_IST'!E100</f>
        <v>1289.7590970804936</v>
      </c>
      <c r="N100" s="83"/>
      <c r="O100" s="83"/>
    </row>
    <row r="101" spans="1:15" x14ac:dyDescent="0.25">
      <c r="A101" s="82">
        <v>61204</v>
      </c>
      <c r="B101" s="82" t="s">
        <v>103</v>
      </c>
      <c r="C101" s="82" t="s">
        <v>102</v>
      </c>
      <c r="D101" s="83">
        <v>3163745.21</v>
      </c>
      <c r="E101" s="11">
        <f t="shared" ref="E101:E128" si="4">D101/SUM($D$100:$D$128)</f>
        <v>2.5390928991407637E-2</v>
      </c>
      <c r="F101" s="91">
        <f>'Grunddaten § 2 SPU_40%_IST'!$B$8*'bezirksw Umlage § 2_IST'!E101</f>
        <v>2759.3896095468708</v>
      </c>
      <c r="G101" s="91">
        <f>'Grunddaten § 2 SPU_40%_IST'!$C$8*'bezirksw Umlage § 2_IST'!E101</f>
        <v>251390.71237774214</v>
      </c>
      <c r="H101" s="91">
        <f>'Grunddaten § 2 SPU_40%_IST'!$D$8*'bezirksw Umlage § 2_IST'!E101</f>
        <v>7958.8409273810475</v>
      </c>
      <c r="I101" s="91">
        <f>'Grunddaten § 2 SPU_40%_IST'!$E$8*'bezirksw Umlage § 2_IST'!E101</f>
        <v>317210.8372881384</v>
      </c>
      <c r="J101" s="91">
        <f>'Grunddaten § 2 SPU_40%_IST'!$F$8*'bezirksw Umlage § 2_IST'!E101</f>
        <v>21020.23492134182</v>
      </c>
      <c r="K101" s="91">
        <f>'Grunddaten § 2 SPU_40%_IST'!$G$8*'bezirksw Umlage § 2_IST'!E101</f>
        <v>77718.039505918176</v>
      </c>
      <c r="L101" s="91">
        <f>'Grunddaten § 2 SPU_40%_IST'!$H$8*'bezirksw Umlage § 2_IST'!E101</f>
        <v>1311.4028881941374</v>
      </c>
      <c r="M101" s="91">
        <f>'Grunddaten § 2 SPU_40%_IST'!$I$8*'bezirksw Umlage § 2_IST'!E101</f>
        <v>1171.1415682987144</v>
      </c>
      <c r="N101" s="83"/>
      <c r="O101" s="83"/>
    </row>
    <row r="102" spans="1:15" x14ac:dyDescent="0.25">
      <c r="A102" s="82">
        <v>61205</v>
      </c>
      <c r="B102" s="82" t="s">
        <v>104</v>
      </c>
      <c r="C102" s="82" t="s">
        <v>102</v>
      </c>
      <c r="D102" s="83">
        <v>1960698.01</v>
      </c>
      <c r="E102" s="11">
        <f t="shared" si="4"/>
        <v>1.5735762724553997E-2</v>
      </c>
      <c r="F102" s="91">
        <f>'Grunddaten § 2 SPU_40%_IST'!$B$8*'bezirksw Umlage § 2_IST'!E102</f>
        <v>1710.1028550441413</v>
      </c>
      <c r="G102" s="91">
        <f>'Grunddaten § 2 SPU_40%_IST'!$C$8*'bezirksw Umlage § 2_IST'!E102</f>
        <v>155796.76515465078</v>
      </c>
      <c r="H102" s="91">
        <f>'Grunddaten § 2 SPU_40%_IST'!$D$8*'bezirksw Umlage § 2_IST'!E102</f>
        <v>4932.4084376006294</v>
      </c>
      <c r="I102" s="91">
        <f>'Grunddaten § 2 SPU_40%_IST'!$E$8*'bezirksw Umlage § 2_IST'!E102</f>
        <v>196588.09927405207</v>
      </c>
      <c r="J102" s="91">
        <f>'Grunddaten § 2 SPU_40%_IST'!$F$8*'bezirksw Umlage § 2_IST'!E102</f>
        <v>13027.070779826612</v>
      </c>
      <c r="K102" s="91">
        <f>'Grunddaten § 2 SPU_40%_IST'!$G$8*'bezirksw Umlage § 2_IST'!E102</f>
        <v>48164.942271174586</v>
      </c>
      <c r="L102" s="91">
        <f>'Grunddaten § 2 SPU_40%_IST'!$H$8*'bezirksw Umlage § 2_IST'!E102</f>
        <v>812.72822636387252</v>
      </c>
      <c r="M102" s="91">
        <f>'Grunddaten § 2 SPU_40%_IST'!$I$8*'bezirksw Umlage § 2_IST'!E102</f>
        <v>725.80274009852019</v>
      </c>
      <c r="N102" s="83"/>
      <c r="O102" s="83"/>
    </row>
    <row r="103" spans="1:15" x14ac:dyDescent="0.25">
      <c r="A103" s="82">
        <v>61206</v>
      </c>
      <c r="B103" s="82" t="s">
        <v>105</v>
      </c>
      <c r="C103" s="82" t="s">
        <v>102</v>
      </c>
      <c r="D103" s="83">
        <v>1561612.86</v>
      </c>
      <c r="E103" s="11">
        <f t="shared" si="4"/>
        <v>1.2532868043545453E-2</v>
      </c>
      <c r="F103" s="91">
        <f>'Grunddaten § 2 SPU_40%_IST'!$B$8*'bezirksw Umlage § 2_IST'!E103</f>
        <v>1362.024440652973</v>
      </c>
      <c r="G103" s="91">
        <f>'Grunddaten § 2 SPU_40%_IST'!$C$8*'bezirksw Umlage § 2_IST'!E103</f>
        <v>124085.51993782184</v>
      </c>
      <c r="H103" s="91">
        <f>'Grunddaten § 2 SPU_40%_IST'!$D$8*'bezirksw Umlage § 2_IST'!E103</f>
        <v>3928.4542584554624</v>
      </c>
      <c r="I103" s="91">
        <f>'Grunddaten § 2 SPU_40%_IST'!$E$8*'bezirksw Umlage § 2_IST'!E103</f>
        <v>156574.088607004</v>
      </c>
      <c r="J103" s="91">
        <f>'Grunddaten § 2 SPU_40%_IST'!$F$8*'bezirksw Umlage § 2_IST'!E103</f>
        <v>10375.509718555521</v>
      </c>
      <c r="K103" s="91">
        <f>'Grunddaten § 2 SPU_40%_IST'!$G$8*'bezirksw Umlage § 2_IST'!E103</f>
        <v>38361.335028755326</v>
      </c>
      <c r="L103" s="91">
        <f>'Grunddaten § 2 SPU_40%_IST'!$H$8*'bezirksw Umlage § 2_IST'!E103</f>
        <v>647.30358448969639</v>
      </c>
      <c r="M103" s="91">
        <f>'Grunddaten § 2 SPU_40%_IST'!$I$8*'bezirksw Umlage § 2_IST'!E103</f>
        <v>578.07111905065221</v>
      </c>
      <c r="N103" s="83"/>
      <c r="O103" s="83"/>
    </row>
    <row r="104" spans="1:15" x14ac:dyDescent="0.25">
      <c r="A104" s="82">
        <v>61207</v>
      </c>
      <c r="B104" s="82" t="s">
        <v>106</v>
      </c>
      <c r="C104" s="82" t="s">
        <v>102</v>
      </c>
      <c r="D104" s="83">
        <v>7472826.9199999999</v>
      </c>
      <c r="E104" s="11">
        <f t="shared" si="4"/>
        <v>5.9973861703863131E-2</v>
      </c>
      <c r="F104" s="91">
        <f>'Grunddaten § 2 SPU_40%_IST'!$B$8*'bezirksw Umlage § 2_IST'!E104</f>
        <v>6517.7312293710729</v>
      </c>
      <c r="G104" s="91">
        <f>'Grunddaten § 2 SPU_40%_IST'!$C$8*'bezirksw Umlage § 2_IST'!E104</f>
        <v>593789.68854902463</v>
      </c>
      <c r="H104" s="91">
        <f>'Grunddaten § 2 SPU_40%_IST'!$D$8*'bezirksw Umlage § 2_IST'!E104</f>
        <v>18798.935055244496</v>
      </c>
      <c r="I104" s="91">
        <f>'Grunddaten § 2 SPU_40%_IST'!$E$8*'bezirksw Umlage § 2_IST'!E104</f>
        <v>749258.08712723118</v>
      </c>
      <c r="J104" s="91">
        <f>'Grunddaten § 2 SPU_40%_IST'!$F$8*'bezirksw Umlage § 2_IST'!E104</f>
        <v>49650.198406757037</v>
      </c>
      <c r="K104" s="91">
        <f>'Grunddaten § 2 SPU_40%_IST'!$G$8*'bezirksw Umlage § 2_IST'!E104</f>
        <v>183571.5012554531</v>
      </c>
      <c r="L104" s="91">
        <f>'Grunddaten § 2 SPU_40%_IST'!$H$8*'bezirksw Umlage § 2_IST'!E104</f>
        <v>3097.5587967347406</v>
      </c>
      <c r="M104" s="91">
        <f>'Grunddaten § 2 SPU_40%_IST'!$I$8*'bezirksw Umlage § 2_IST'!E104</f>
        <v>2766.2588665645585</v>
      </c>
      <c r="N104" s="83"/>
      <c r="O104" s="83"/>
    </row>
    <row r="105" spans="1:15" x14ac:dyDescent="0.25">
      <c r="A105" s="82">
        <v>61213</v>
      </c>
      <c r="B105" s="82" t="s">
        <v>107</v>
      </c>
      <c r="C105" s="82" t="s">
        <v>102</v>
      </c>
      <c r="D105" s="83">
        <v>4743350.25</v>
      </c>
      <c r="E105" s="11">
        <f t="shared" si="4"/>
        <v>3.8068194935054728E-2</v>
      </c>
      <c r="F105" s="91">
        <f>'Grunddaten § 2 SPU_40%_IST'!$B$8*'bezirksw Umlage § 2_IST'!E105</f>
        <v>4137.1066648858086</v>
      </c>
      <c r="G105" s="91">
        <f>'Grunddaten § 2 SPU_40%_IST'!$C$8*'bezirksw Umlage § 2_IST'!E105</f>
        <v>376905.88819718553</v>
      </c>
      <c r="H105" s="91">
        <f>'Grunddaten § 2 SPU_40%_IST'!$D$8*'bezirksw Umlage § 2_IST'!E105</f>
        <v>11932.557016057284</v>
      </c>
      <c r="I105" s="91">
        <f>'Grunddaten § 2 SPU_40%_IST'!$E$8*'bezirksw Umlage § 2_IST'!E105</f>
        <v>475588.9000155612</v>
      </c>
      <c r="J105" s="91">
        <f>'Grunddaten § 2 SPU_40%_IST'!$F$8*'bezirksw Umlage § 2_IST'!E105</f>
        <v>31515.286456713573</v>
      </c>
      <c r="K105" s="91">
        <f>'Grunddaten § 2 SPU_40%_IST'!$G$8*'bezirksw Umlage § 2_IST'!E105</f>
        <v>116521.35606707305</v>
      </c>
      <c r="L105" s="91">
        <f>'Grunddaten § 2 SPU_40%_IST'!$H$8*'bezirksw Umlage § 2_IST'!E105</f>
        <v>1966.1644047392751</v>
      </c>
      <c r="M105" s="91">
        <f>'Grunddaten § 2 SPU_40%_IST'!$I$8*'bezirksw Umlage § 2_IST'!E105</f>
        <v>1755.8729550079979</v>
      </c>
      <c r="N105" s="83"/>
      <c r="O105" s="83"/>
    </row>
    <row r="106" spans="1:15" x14ac:dyDescent="0.25">
      <c r="A106" s="82">
        <v>61215</v>
      </c>
      <c r="B106" s="82" t="s">
        <v>108</v>
      </c>
      <c r="C106" s="82" t="s">
        <v>102</v>
      </c>
      <c r="D106" s="83">
        <v>1937977.69</v>
      </c>
      <c r="E106" s="11">
        <f t="shared" si="4"/>
        <v>1.5553418700781595E-2</v>
      </c>
      <c r="F106" s="91">
        <f>'Grunddaten § 2 SPU_40%_IST'!$B$8*'bezirksw Umlage § 2_IST'!E106</f>
        <v>1690.2863999340977</v>
      </c>
      <c r="G106" s="91">
        <f>'Grunddaten § 2 SPU_40%_IST'!$C$8*'bezirksw Umlage § 2_IST'!E106</f>
        <v>153991.4119889797</v>
      </c>
      <c r="H106" s="91">
        <f>'Grunddaten § 2 SPU_40%_IST'!$D$8*'bezirksw Umlage § 2_IST'!E106</f>
        <v>4875.2523138623346</v>
      </c>
      <c r="I106" s="91">
        <f>'Grunddaten § 2 SPU_40%_IST'!$E$8*'bezirksw Umlage § 2_IST'!E106</f>
        <v>194310.06129935232</v>
      </c>
      <c r="J106" s="91">
        <f>'Grunddaten § 2 SPU_40%_IST'!$F$8*'bezirksw Umlage § 2_IST'!E106</f>
        <v>12876.114734953433</v>
      </c>
      <c r="K106" s="91">
        <f>'Grunddaten § 2 SPU_40%_IST'!$G$8*'bezirksw Umlage § 2_IST'!E106</f>
        <v>47606.813025568517</v>
      </c>
      <c r="L106" s="91">
        <f>'Grunddaten § 2 SPU_40%_IST'!$H$8*'bezirksw Umlage § 2_IST'!E106</f>
        <v>803.31043469894416</v>
      </c>
      <c r="M106" s="91">
        <f>'Grunddaten § 2 SPU_40%_IST'!$I$8*'bezirksw Umlage § 2_IST'!E106</f>
        <v>717.39222994968031</v>
      </c>
      <c r="N106" s="83"/>
      <c r="O106" s="83"/>
    </row>
    <row r="107" spans="1:15" x14ac:dyDescent="0.25">
      <c r="A107" s="82">
        <v>61217</v>
      </c>
      <c r="B107" s="82" t="s">
        <v>109</v>
      </c>
      <c r="C107" s="82" t="s">
        <v>102</v>
      </c>
      <c r="D107" s="83">
        <v>4259888</v>
      </c>
      <c r="E107" s="11">
        <f t="shared" si="4"/>
        <v>3.4188124055460678E-2</v>
      </c>
      <c r="F107" s="91">
        <f>'Grunddaten § 2 SPU_40%_IST'!$B$8*'bezirksw Umlage § 2_IST'!E107</f>
        <v>3715.4353163077253</v>
      </c>
      <c r="G107" s="91">
        <f>'Grunddaten § 2 SPU_40%_IST'!$C$8*'bezirksw Umlage § 2_IST'!E107</f>
        <v>338490.0514695351</v>
      </c>
      <c r="H107" s="91">
        <f>'Grunddaten § 2 SPU_40%_IST'!$D$8*'bezirksw Umlage § 2_IST'!E107</f>
        <v>10716.34051101713</v>
      </c>
      <c r="I107" s="91">
        <f>'Grunddaten § 2 SPU_40%_IST'!$E$8*'bezirksw Umlage § 2_IST'!E107</f>
        <v>427114.87478907738</v>
      </c>
      <c r="J107" s="91">
        <f>'Grunddaten § 2 SPU_40%_IST'!$F$8*'bezirksw Umlage § 2_IST'!E107</f>
        <v>28303.115628772444</v>
      </c>
      <c r="K107" s="91">
        <f>'Grunddaten § 2 SPU_40%_IST'!$G$8*'bezirksw Umlage § 2_IST'!E107</f>
        <v>104645.00833642881</v>
      </c>
      <c r="L107" s="91">
        <f>'Grunddaten § 2 SPU_40%_IST'!$H$8*'bezirksw Umlage § 2_IST'!E107</f>
        <v>1765.7646415159795</v>
      </c>
      <c r="M107" s="91">
        <f>'Grunddaten § 2 SPU_40%_IST'!$I$8*'bezirksw Umlage § 2_IST'!E107</f>
        <v>1576.906982688683</v>
      </c>
      <c r="N107" s="83"/>
      <c r="O107" s="83"/>
    </row>
    <row r="108" spans="1:15" x14ac:dyDescent="0.25">
      <c r="A108" s="82">
        <v>61222</v>
      </c>
      <c r="B108" s="82" t="s">
        <v>110</v>
      </c>
      <c r="C108" s="82" t="s">
        <v>102</v>
      </c>
      <c r="D108" s="83">
        <v>2155782.2599999998</v>
      </c>
      <c r="E108" s="11">
        <f t="shared" si="4"/>
        <v>1.7301429366556438E-2</v>
      </c>
      <c r="F108" s="91">
        <f>'Grunddaten § 2 SPU_40%_IST'!$B$8*'bezirksw Umlage § 2_IST'!E108</f>
        <v>1880.253551988616</v>
      </c>
      <c r="G108" s="91">
        <f>'Grunddaten § 2 SPU_40%_IST'!$C$8*'bezirksw Umlage § 2_IST'!E108</f>
        <v>171298.12993780838</v>
      </c>
      <c r="H108" s="91">
        <f>'Grunddaten § 2 SPU_40%_IST'!$D$8*'bezirksw Umlage § 2_IST'!E108</f>
        <v>5423.1699908002411</v>
      </c>
      <c r="I108" s="91">
        <f>'Grunddaten § 2 SPU_40%_IST'!$E$8*'bezirksw Umlage § 2_IST'!E108</f>
        <v>216148.09357720535</v>
      </c>
      <c r="J108" s="91">
        <f>'Grunddaten § 2 SPU_40%_IST'!$F$8*'bezirksw Umlage § 2_IST'!E108</f>
        <v>14323.229759851989</v>
      </c>
      <c r="K108" s="91">
        <f>'Grunddaten § 2 SPU_40%_IST'!$G$8*'bezirksw Umlage § 2_IST'!E108</f>
        <v>52957.226239099553</v>
      </c>
      <c r="L108" s="91">
        <f>'Grunddaten § 2 SPU_40%_IST'!$H$8*'bezirksw Umlage § 2_IST'!E108</f>
        <v>893.59252861000277</v>
      </c>
      <c r="M108" s="91">
        <f>'Grunddaten § 2 SPU_40%_IST'!$I$8*'bezirksw Umlage § 2_IST'!E108</f>
        <v>798.0181870862308</v>
      </c>
      <c r="N108" s="83"/>
      <c r="O108" s="83"/>
    </row>
    <row r="109" spans="1:15" x14ac:dyDescent="0.25">
      <c r="A109" s="82">
        <v>61236</v>
      </c>
      <c r="B109" s="82" t="s">
        <v>111</v>
      </c>
      <c r="C109" s="82" t="s">
        <v>102</v>
      </c>
      <c r="D109" s="83">
        <v>4802245</v>
      </c>
      <c r="E109" s="11">
        <f t="shared" si="4"/>
        <v>3.8540860183346549E-2</v>
      </c>
      <c r="F109" s="91">
        <f>'Grunddaten § 2 SPU_40%_IST'!$B$8*'bezirksw Umlage § 2_IST'!E109</f>
        <v>4188.4741266817791</v>
      </c>
      <c r="G109" s="91">
        <f>'Grunddaten § 2 SPU_40%_IST'!$C$8*'bezirksw Umlage § 2_IST'!E109</f>
        <v>381585.65605934185</v>
      </c>
      <c r="H109" s="91">
        <f>'Grunddaten § 2 SPU_40%_IST'!$D$8*'bezirksw Umlage § 2_IST'!E109</f>
        <v>12080.714947747325</v>
      </c>
      <c r="I109" s="91">
        <f>'Grunddaten § 2 SPU_40%_IST'!$E$8*'bezirksw Umlage § 2_IST'!E109</f>
        <v>481493.94347491604</v>
      </c>
      <c r="J109" s="91">
        <f>'Grunddaten § 2 SPU_40%_IST'!$F$8*'bezirksw Umlage § 2_IST'!E109</f>
        <v>31906.588979028165</v>
      </c>
      <c r="K109" s="91">
        <f>'Grunddaten § 2 SPU_40%_IST'!$G$8*'bezirksw Umlage § 2_IST'!E109</f>
        <v>117968.11748538309</v>
      </c>
      <c r="L109" s="91">
        <f>'Grunddaten § 2 SPU_40%_IST'!$H$8*'bezirksw Umlage § 2_IST'!E109</f>
        <v>1990.5768463623704</v>
      </c>
      <c r="M109" s="91">
        <f>'Grunddaten § 2 SPU_40%_IST'!$I$8*'bezirksw Umlage § 2_IST'!E109</f>
        <v>1777.6743597676311</v>
      </c>
      <c r="N109" s="83"/>
      <c r="O109" s="83"/>
    </row>
    <row r="110" spans="1:15" x14ac:dyDescent="0.25">
      <c r="A110" s="82">
        <v>61243</v>
      </c>
      <c r="B110" s="82" t="s">
        <v>112</v>
      </c>
      <c r="C110" s="82" t="s">
        <v>102</v>
      </c>
      <c r="D110" s="83">
        <v>1966900.32</v>
      </c>
      <c r="E110" s="11">
        <f t="shared" si="4"/>
        <v>1.5785539935530068E-2</v>
      </c>
      <c r="F110" s="91">
        <f>'Grunddaten § 2 SPU_40%_IST'!$B$8*'bezirksw Umlage § 2_IST'!E110</f>
        <v>1715.5124530468797</v>
      </c>
      <c r="G110" s="91">
        <f>'Grunddaten § 2 SPU_40%_IST'!$C$8*'bezirksw Umlage § 2_IST'!E110</f>
        <v>156289.59976230483</v>
      </c>
      <c r="H110" s="91">
        <f>'Grunddaten § 2 SPU_40%_IST'!$D$8*'bezirksw Umlage § 2_IST'!E110</f>
        <v>4948.0112107052009</v>
      </c>
      <c r="I110" s="91">
        <f>'Grunddaten § 2 SPU_40%_IST'!$E$8*'bezirksw Umlage § 2_IST'!E110</f>
        <v>197209.96981596612</v>
      </c>
      <c r="J110" s="91">
        <f>'Grunddaten § 2 SPU_40%_IST'!$F$8*'bezirksw Umlage § 2_IST'!E110</f>
        <v>13068.279538623909</v>
      </c>
      <c r="K110" s="91">
        <f>'Grunddaten § 2 SPU_40%_IST'!$G$8*'bezirksw Umlage § 2_IST'!E110</f>
        <v>48317.303267908574</v>
      </c>
      <c r="L110" s="91">
        <f>'Grunddaten § 2 SPU_40%_IST'!$H$8*'bezirksw Umlage § 2_IST'!E110</f>
        <v>815.2991436494259</v>
      </c>
      <c r="M110" s="91">
        <f>'Grunddaten § 2 SPU_40%_IST'!$I$8*'bezirksw Umlage § 2_IST'!E110</f>
        <v>728.0986844866826</v>
      </c>
      <c r="N110" s="83"/>
      <c r="O110" s="83"/>
    </row>
    <row r="111" spans="1:15" x14ac:dyDescent="0.25">
      <c r="A111" s="82">
        <v>61247</v>
      </c>
      <c r="B111" s="82" t="s">
        <v>113</v>
      </c>
      <c r="C111" s="82" t="s">
        <v>102</v>
      </c>
      <c r="D111" s="83">
        <v>4968290.34</v>
      </c>
      <c r="E111" s="11">
        <f t="shared" si="4"/>
        <v>3.9873472374735416E-2</v>
      </c>
      <c r="F111" s="91">
        <f>'Grunddaten § 2 SPU_40%_IST'!$B$8*'bezirksw Umlage § 2_IST'!E111</f>
        <v>4333.2973521619615</v>
      </c>
      <c r="G111" s="91">
        <f>'Grunddaten § 2 SPU_40%_IST'!$C$8*'bezirksw Umlage § 2_IST'!E111</f>
        <v>394779.59347809007</v>
      </c>
      <c r="H111" s="91">
        <f>'Grunddaten § 2 SPU_40%_IST'!$D$8*'bezirksw Umlage § 2_IST'!E111</f>
        <v>12498.425085597806</v>
      </c>
      <c r="I111" s="91">
        <f>'Grunddaten § 2 SPU_40%_IST'!$E$8*'bezirksw Umlage § 2_IST'!E111</f>
        <v>498142.3705235637</v>
      </c>
      <c r="J111" s="91">
        <f>'Grunddaten § 2 SPU_40%_IST'!$F$8*'bezirksw Umlage § 2_IST'!E111</f>
        <v>33009.810579605182</v>
      </c>
      <c r="K111" s="91">
        <f>'Grunddaten § 2 SPU_40%_IST'!$G$8*'bezirksw Umlage § 2_IST'!E111</f>
        <v>122047.05476930349</v>
      </c>
      <c r="L111" s="91">
        <f>'Grunddaten § 2 SPU_40%_IST'!$H$8*'bezirksw Umlage § 2_IST'!E111</f>
        <v>2059.4042404770744</v>
      </c>
      <c r="M111" s="91">
        <f>'Grunddaten § 2 SPU_40%_IST'!$I$8*'bezirksw Umlage § 2_IST'!E111</f>
        <v>1839.1403081890253</v>
      </c>
      <c r="N111" s="83"/>
      <c r="O111" s="83"/>
    </row>
    <row r="112" spans="1:15" x14ac:dyDescent="0.25">
      <c r="A112" s="82">
        <v>61251</v>
      </c>
      <c r="B112" s="82" t="s">
        <v>114</v>
      </c>
      <c r="C112" s="82" t="s">
        <v>102</v>
      </c>
      <c r="D112" s="83">
        <v>707180.33</v>
      </c>
      <c r="E112" s="11">
        <f t="shared" si="4"/>
        <v>5.6755409653074492E-3</v>
      </c>
      <c r="F112" s="91">
        <f>'Grunddaten § 2 SPU_40%_IST'!$B$8*'bezirksw Umlage § 2_IST'!E112</f>
        <v>616.79620991916954</v>
      </c>
      <c r="G112" s="91">
        <f>'Grunddaten § 2 SPU_40%_IST'!$C$8*'bezirksw Umlage § 2_IST'!E112</f>
        <v>56192.441280132909</v>
      </c>
      <c r="H112" s="91">
        <f>'Grunddaten § 2 SPU_40%_IST'!$D$8*'bezirksw Umlage § 2_IST'!E112</f>
        <v>1779.0104385311215</v>
      </c>
      <c r="I112" s="91">
        <f>'Grunddaten § 2 SPU_40%_IST'!$E$8*'bezirksw Umlage § 2_IST'!E112</f>
        <v>70904.97170377447</v>
      </c>
      <c r="J112" s="91">
        <f>'Grunddaten § 2 SPU_40%_IST'!$F$8*'bezirksw Umlage § 2_IST'!E112</f>
        <v>4698.5757959794846</v>
      </c>
      <c r="K112" s="91">
        <f>'Grunddaten § 2 SPU_40%_IST'!$G$8*'bezirksw Umlage § 2_IST'!E112</f>
        <v>17372.027510631378</v>
      </c>
      <c r="L112" s="91">
        <f>'Grunddaten § 2 SPU_40%_IST'!$H$8*'bezirksw Umlage § 2_IST'!E112</f>
        <v>293.13306403586245</v>
      </c>
      <c r="M112" s="91">
        <f>'Grunddaten § 2 SPU_40%_IST'!$I$8*'bezirksw Umlage § 2_IST'!E112</f>
        <v>261.78096710455463</v>
      </c>
      <c r="N112" s="83"/>
      <c r="O112" s="83"/>
    </row>
    <row r="113" spans="1:15" x14ac:dyDescent="0.25">
      <c r="A113" s="82">
        <v>61252</v>
      </c>
      <c r="B113" s="82" t="s">
        <v>115</v>
      </c>
      <c r="C113" s="82" t="s">
        <v>102</v>
      </c>
      <c r="D113" s="83">
        <v>1490339.03</v>
      </c>
      <c r="E113" s="11">
        <f t="shared" si="4"/>
        <v>1.196085334692718E-2</v>
      </c>
      <c r="F113" s="91">
        <f>'Grunddaten § 2 SPU_40%_IST'!$B$8*'bezirksw Umlage § 2_IST'!E113</f>
        <v>1299.8600586057189</v>
      </c>
      <c r="G113" s="91">
        <f>'Grunddaten § 2 SPU_40%_IST'!$C$8*'bezirksw Umlage § 2_IST'!E113</f>
        <v>118422.11226486636</v>
      </c>
      <c r="H113" s="91">
        <f>'Grunddaten § 2 SPU_40%_IST'!$D$8*'bezirksw Umlage § 2_IST'!E113</f>
        <v>3749.1550299770729</v>
      </c>
      <c r="I113" s="91">
        <f>'Grunddaten § 2 SPU_40%_IST'!$E$8*'bezirksw Umlage § 2_IST'!E113</f>
        <v>149427.86481516063</v>
      </c>
      <c r="J113" s="91">
        <f>'Grunddaten § 2 SPU_40%_IST'!$F$8*'bezirksw Umlage § 2_IST'!E113</f>
        <v>9901.9593689229769</v>
      </c>
      <c r="K113" s="91">
        <f>'Grunddaten § 2 SPU_40%_IST'!$G$8*'bezirksw Umlage § 2_IST'!E113</f>
        <v>36610.479012231124</v>
      </c>
      <c r="L113" s="91">
        <f>'Grunddaten § 2 SPU_40%_IST'!$H$8*'bezirksw Umlage § 2_IST'!E113</f>
        <v>617.75989487170148</v>
      </c>
      <c r="M113" s="91">
        <f>'Grunddaten § 2 SPU_40%_IST'!$I$8*'bezirksw Umlage § 2_IST'!E113</f>
        <v>551.68727980183485</v>
      </c>
      <c r="N113" s="83"/>
      <c r="O113" s="83"/>
    </row>
    <row r="114" spans="1:15" x14ac:dyDescent="0.25">
      <c r="A114" s="82">
        <v>61253</v>
      </c>
      <c r="B114" s="82" t="s">
        <v>116</v>
      </c>
      <c r="C114" s="82" t="s">
        <v>102</v>
      </c>
      <c r="D114" s="83">
        <v>6782686.3499999996</v>
      </c>
      <c r="E114" s="11">
        <f t="shared" si="4"/>
        <v>5.4435074904100711E-2</v>
      </c>
      <c r="F114" s="91">
        <f>'Grunddaten § 2 SPU_40%_IST'!$B$8*'bezirksw Umlage § 2_IST'!E114</f>
        <v>5915.7969421328307</v>
      </c>
      <c r="G114" s="91">
        <f>'Grunddaten § 2 SPU_40%_IST'!$C$8*'bezirksw Umlage § 2_IST'!E114</f>
        <v>538951.22400241822</v>
      </c>
      <c r="H114" s="91">
        <f>'Grunddaten § 2 SPU_40%_IST'!$D$8*'bezirksw Umlage § 2_IST'!E114</f>
        <v>17062.790502010361</v>
      </c>
      <c r="I114" s="91">
        <f>'Grunddaten § 2 SPU_40%_IST'!$E$8*'bezirksw Umlage § 2_IST'!E114</f>
        <v>680061.59577759658</v>
      </c>
      <c r="J114" s="91">
        <f>'Grunddaten § 2 SPU_40%_IST'!$F$8*'bezirksw Umlage § 2_IST'!E114</f>
        <v>45064.83645526514</v>
      </c>
      <c r="K114" s="91">
        <f>'Grunddaten § 2 SPU_40%_IST'!$G$8*'bezirksw Umlage § 2_IST'!E114</f>
        <v>166618.05888772942</v>
      </c>
      <c r="L114" s="91">
        <f>'Grunddaten § 2 SPU_40%_IST'!$H$8*'bezirksw Umlage § 2_IST'!E114</f>
        <v>2811.4888774829474</v>
      </c>
      <c r="M114" s="91">
        <f>'Grunddaten § 2 SPU_40%_IST'!$I$8*'bezirksw Umlage § 2_IST'!E114</f>
        <v>2510.7856043873021</v>
      </c>
      <c r="N114" s="83"/>
      <c r="O114" s="83"/>
    </row>
    <row r="115" spans="1:15" x14ac:dyDescent="0.25">
      <c r="A115" s="82">
        <v>61254</v>
      </c>
      <c r="B115" s="82" t="s">
        <v>117</v>
      </c>
      <c r="C115" s="82" t="s">
        <v>102</v>
      </c>
      <c r="D115" s="83">
        <v>1768640.19</v>
      </c>
      <c r="E115" s="11">
        <f t="shared" si="4"/>
        <v>1.4194384975659816E-2</v>
      </c>
      <c r="F115" s="91">
        <f>'Grunddaten § 2 SPU_40%_IST'!$B$8*'bezirksw Umlage § 2_IST'!E115</f>
        <v>1542.5917826401082</v>
      </c>
      <c r="G115" s="91">
        <f>'Grunddaten § 2 SPU_40%_IST'!$C$8*'bezirksw Umlage § 2_IST'!E115</f>
        <v>140535.88003820484</v>
      </c>
      <c r="H115" s="91">
        <f>'Grunddaten § 2 SPU_40%_IST'!$D$8*'bezirksw Umlage § 2_IST'!E115</f>
        <v>4449.260289826876</v>
      </c>
      <c r="I115" s="91">
        <f>'Grunddaten § 2 SPU_40%_IST'!$E$8*'bezirksw Umlage § 2_IST'!E115</f>
        <v>177331.54798876873</v>
      </c>
      <c r="J115" s="91">
        <f>'Grunddaten § 2 SPU_40%_IST'!$F$8*'bezirksw Umlage § 2_IST'!E115</f>
        <v>11751.019698936701</v>
      </c>
      <c r="K115" s="91">
        <f>'Grunddaten § 2 SPU_40%_IST'!$G$8*'bezirksw Umlage § 2_IST'!E115</f>
        <v>43447.003166912611</v>
      </c>
      <c r="L115" s="91">
        <f>'Grunddaten § 2 SPU_40%_IST'!$H$8*'bezirksw Umlage § 2_IST'!E115</f>
        <v>733.11840852766647</v>
      </c>
      <c r="M115" s="91">
        <f>'Grunddaten § 2 SPU_40%_IST'!$I$8*'bezirksw Umlage § 2_IST'!E115</f>
        <v>654.70760392640341</v>
      </c>
      <c r="N115" s="83"/>
      <c r="O115" s="83"/>
    </row>
    <row r="116" spans="1:15" x14ac:dyDescent="0.25">
      <c r="A116" s="82">
        <v>61255</v>
      </c>
      <c r="B116" s="82" t="s">
        <v>118</v>
      </c>
      <c r="C116" s="82" t="s">
        <v>102</v>
      </c>
      <c r="D116" s="83">
        <v>7846021.9000000004</v>
      </c>
      <c r="E116" s="11">
        <f t="shared" si="4"/>
        <v>6.2968972437552659E-2</v>
      </c>
      <c r="F116" s="91">
        <f>'Grunddaten § 2 SPU_40%_IST'!$B$8*'bezirksw Umlage § 2_IST'!E116</f>
        <v>6843.2284745007009</v>
      </c>
      <c r="G116" s="91">
        <f>'Grunddaten § 2 SPU_40%_IST'!$C$8*'bezirksw Umlage § 2_IST'!E116</f>
        <v>623443.70480212162</v>
      </c>
      <c r="H116" s="91">
        <f>'Grunddaten § 2 SPU_40%_IST'!$D$8*'bezirksw Umlage § 2_IST'!E116</f>
        <v>19737.758912276004</v>
      </c>
      <c r="I116" s="91">
        <f>'Grunddaten § 2 SPU_40%_IST'!$E$8*'bezirksw Umlage § 2_IST'!E116</f>
        <v>786676.23688952846</v>
      </c>
      <c r="J116" s="91">
        <f>'Grunddaten § 2 SPU_40%_IST'!$F$8*'bezirksw Umlage § 2_IST'!E116</f>
        <v>52129.742627407315</v>
      </c>
      <c r="K116" s="91">
        <f>'Grunddaten § 2 SPU_40%_IST'!$G$8*'bezirksw Umlage § 2_IST'!E116</f>
        <v>192739.11124736216</v>
      </c>
      <c r="L116" s="91">
        <f>'Grunddaten § 2 SPU_40%_IST'!$H$8*'bezirksw Umlage § 2_IST'!E116</f>
        <v>3252.2517135614894</v>
      </c>
      <c r="M116" s="91">
        <f>'Grunddaten § 2 SPU_40%_IST'!$I$8*'bezirksw Umlage § 2_IST'!E116</f>
        <v>2904.4065760504336</v>
      </c>
      <c r="N116" s="83"/>
      <c r="O116" s="83"/>
    </row>
    <row r="117" spans="1:15" x14ac:dyDescent="0.25">
      <c r="A117" s="82">
        <v>61256</v>
      </c>
      <c r="B117" s="82" t="s">
        <v>119</v>
      </c>
      <c r="C117" s="82" t="s">
        <v>102</v>
      </c>
      <c r="D117" s="83">
        <v>1949509.75</v>
      </c>
      <c r="E117" s="11">
        <f t="shared" si="4"/>
        <v>1.5645970311973022E-2</v>
      </c>
      <c r="F117" s="91">
        <f>'Grunddaten § 2 SPU_40%_IST'!$B$8*'bezirksw Umlage § 2_IST'!E117</f>
        <v>1700.3445570954552</v>
      </c>
      <c r="G117" s="91">
        <f>'Grunddaten § 2 SPU_40%_IST'!$C$8*'bezirksw Umlage § 2_IST'!E117</f>
        <v>154907.74771962562</v>
      </c>
      <c r="H117" s="91">
        <f>'Grunddaten § 2 SPU_40%_IST'!$D$8*'bezirksw Umlage § 2_IST'!E117</f>
        <v>4904.2628140805291</v>
      </c>
      <c r="I117" s="91">
        <f>'Grunddaten § 2 SPU_40%_IST'!$E$8*'bezirksw Umlage § 2_IST'!E117</f>
        <v>195466.3157273937</v>
      </c>
      <c r="J117" s="91">
        <f>'Grunddaten § 2 SPU_40%_IST'!$F$8*'bezirksw Umlage § 2_IST'!E117</f>
        <v>12952.734877928542</v>
      </c>
      <c r="K117" s="91">
        <f>'Grunddaten § 2 SPU_40%_IST'!$G$8*'bezirksw Umlage § 2_IST'!E117</f>
        <v>47890.10040655981</v>
      </c>
      <c r="L117" s="91">
        <f>'Grunddaten § 2 SPU_40%_IST'!$H$8*'bezirksw Umlage § 2_IST'!E117</f>
        <v>808.09058473853236</v>
      </c>
      <c r="M117" s="91">
        <f>'Grunddaten § 2 SPU_40%_IST'!$I$8*'bezirksw Umlage § 2_IST'!E117</f>
        <v>721.66111822533105</v>
      </c>
      <c r="N117" s="83"/>
      <c r="O117" s="83"/>
    </row>
    <row r="118" spans="1:15" x14ac:dyDescent="0.25">
      <c r="A118" s="82">
        <v>61257</v>
      </c>
      <c r="B118" s="82" t="s">
        <v>120</v>
      </c>
      <c r="C118" s="82" t="s">
        <v>102</v>
      </c>
      <c r="D118" s="83">
        <v>5597163.0099999998</v>
      </c>
      <c r="E118" s="11">
        <f t="shared" si="4"/>
        <v>4.4920547991993139E-2</v>
      </c>
      <c r="F118" s="91">
        <f>'Grunddaten § 2 SPU_40%_IST'!$B$8*'bezirksw Umlage § 2_IST'!E118</f>
        <v>4881.7943378993168</v>
      </c>
      <c r="G118" s="91">
        <f>'Grunddaten § 2 SPU_40%_IST'!$C$8*'bezirksw Umlage § 2_IST'!E118</f>
        <v>444749.72002509877</v>
      </c>
      <c r="H118" s="91">
        <f>'Grunddaten § 2 SPU_40%_IST'!$D$8*'bezirksw Umlage § 2_IST'!E118</f>
        <v>14080.441718380758</v>
      </c>
      <c r="I118" s="91">
        <f>'Grunddaten § 2 SPU_40%_IST'!$E$8*'bezirksw Umlage § 2_IST'!E118</f>
        <v>561195.87608646171</v>
      </c>
      <c r="J118" s="91">
        <f>'Grunddaten § 2 SPU_40%_IST'!$F$8*'bezirksw Umlage § 2_IST'!E118</f>
        <v>37188.102566339301</v>
      </c>
      <c r="K118" s="91">
        <f>'Grunddaten § 2 SPU_40%_IST'!$G$8*'bezirksw Umlage § 2_IST'!E118</f>
        <v>137495.4388100816</v>
      </c>
      <c r="L118" s="91">
        <f>'Grunddaten § 2 SPU_40%_IST'!$H$8*'bezirksw Umlage § 2_IST'!E118</f>
        <v>2320.0780245534975</v>
      </c>
      <c r="M118" s="91">
        <f>'Grunddaten § 2 SPU_40%_IST'!$I$8*'bezirksw Umlage § 2_IST'!E118</f>
        <v>2071.9336831662722</v>
      </c>
      <c r="N118" s="83"/>
      <c r="O118" s="83"/>
    </row>
    <row r="119" spans="1:15" x14ac:dyDescent="0.25">
      <c r="A119" s="82">
        <v>61258</v>
      </c>
      <c r="B119" s="82" t="s">
        <v>121</v>
      </c>
      <c r="C119" s="82" t="s">
        <v>102</v>
      </c>
      <c r="D119" s="83">
        <v>3608093.79</v>
      </c>
      <c r="E119" s="11">
        <f t="shared" si="4"/>
        <v>2.8957089504760988E-2</v>
      </c>
      <c r="F119" s="91">
        <f>'Grunddaten § 2 SPU_40%_IST'!$B$8*'bezirksw Umlage § 2_IST'!E119</f>
        <v>3146.9463732184013</v>
      </c>
      <c r="G119" s="91">
        <f>'Grunddaten § 2 SPU_40%_IST'!$C$8*'bezirksw Umlage § 2_IST'!E119</f>
        <v>286698.58284631191</v>
      </c>
      <c r="H119" s="91">
        <f>'Grunddaten § 2 SPU_40%_IST'!$D$8*'bezirksw Umlage § 2_IST'!E119</f>
        <v>9076.6615576105123</v>
      </c>
      <c r="I119" s="91">
        <f>'Grunddaten § 2 SPU_40%_IST'!$E$8*'bezirksw Umlage § 2_IST'!E119</f>
        <v>361763.15606022917</v>
      </c>
      <c r="J119" s="91">
        <f>'Grunddaten § 2 SPU_40%_IST'!$F$8*'bezirksw Umlage § 2_IST'!E119</f>
        <v>23972.530671657518</v>
      </c>
      <c r="K119" s="91">
        <f>'Grunddaten § 2 SPU_40%_IST'!$G$8*'bezirksw Umlage § 2_IST'!E119</f>
        <v>88633.552040139795</v>
      </c>
      <c r="L119" s="91">
        <f>'Grunddaten § 2 SPU_40%_IST'!$H$8*'bezirksw Umlage § 2_IST'!E119</f>
        <v>1495.5896581448576</v>
      </c>
      <c r="M119" s="91">
        <f>'Grunddaten § 2 SPU_40%_IST'!$I$8*'bezirksw Umlage § 2_IST'!E119</f>
        <v>1335.628610810114</v>
      </c>
      <c r="N119" s="83"/>
      <c r="O119" s="83"/>
    </row>
    <row r="120" spans="1:15" x14ac:dyDescent="0.25">
      <c r="A120" s="82">
        <v>61259</v>
      </c>
      <c r="B120" s="82" t="s">
        <v>102</v>
      </c>
      <c r="C120" s="82" t="s">
        <v>102</v>
      </c>
      <c r="D120" s="83">
        <v>14484289.1</v>
      </c>
      <c r="E120" s="11">
        <f t="shared" si="4"/>
        <v>0.11624499813280463</v>
      </c>
      <c r="F120" s="91">
        <f>'Grunddaten § 2 SPU_40%_IST'!$B$8*'bezirksw Umlage § 2_IST'!E120</f>
        <v>12633.064356093642</v>
      </c>
      <c r="G120" s="91">
        <f>'Grunddaten § 2 SPU_40%_IST'!$C$8*'bezirksw Umlage § 2_IST'!E120</f>
        <v>1150919.4051483574</v>
      </c>
      <c r="H120" s="91">
        <f>'Grunddaten § 2 SPU_40%_IST'!$D$8*'bezirksw Umlage § 2_IST'!E120</f>
        <v>36437.242964043617</v>
      </c>
      <c r="I120" s="91">
        <f>'Grunddaten § 2 SPU_40%_IST'!$E$8*'bezirksw Umlage § 2_IST'!E120</f>
        <v>1452257.7413667445</v>
      </c>
      <c r="J120" s="91">
        <f>'Grunddaten § 2 SPU_40%_IST'!$F$8*'bezirksw Umlage § 2_IST'!E120</f>
        <v>96235.044019436275</v>
      </c>
      <c r="K120" s="91">
        <f>'Grunddaten § 2 SPU_40%_IST'!$G$8*'bezirksw Umlage § 2_IST'!E120</f>
        <v>355809.48457253922</v>
      </c>
      <c r="L120" s="91">
        <f>'Grunddaten § 2 SPU_40%_IST'!$H$8*'bezirksw Umlage § 2_IST'!E120</f>
        <v>6003.8774611621966</v>
      </c>
      <c r="M120" s="91">
        <f>'Grunddaten § 2 SPU_40%_IST'!$I$8*'bezirksw Umlage § 2_IST'!E120</f>
        <v>5361.7317218367198</v>
      </c>
      <c r="N120" s="83"/>
      <c r="O120" s="83"/>
    </row>
    <row r="121" spans="1:15" x14ac:dyDescent="0.25">
      <c r="A121" s="82">
        <v>61260</v>
      </c>
      <c r="B121" s="82" t="s">
        <v>122</v>
      </c>
      <c r="C121" s="82" t="s">
        <v>102</v>
      </c>
      <c r="D121" s="83">
        <v>1802667.29</v>
      </c>
      <c r="E121" s="11">
        <f t="shared" si="4"/>
        <v>1.4467472605204904E-2</v>
      </c>
      <c r="F121" s="91">
        <f>'Grunddaten § 2 SPU_40%_IST'!$B$8*'bezirksw Umlage § 2_IST'!E121</f>
        <v>1572.2699077578425</v>
      </c>
      <c r="G121" s="91">
        <f>'Grunddaten § 2 SPU_40%_IST'!$C$8*'bezirksw Umlage § 2_IST'!E121</f>
        <v>143239.66822004414</v>
      </c>
      <c r="H121" s="91">
        <f>'Grunddaten § 2 SPU_40%_IST'!$D$8*'bezirksw Umlage § 2_IST'!E121</f>
        <v>4534.8601906229605</v>
      </c>
      <c r="I121" s="91">
        <f>'Grunddaten § 2 SPU_40%_IST'!$E$8*'bezirksw Umlage § 2_IST'!E121</f>
        <v>180743.25284014872</v>
      </c>
      <c r="J121" s="91">
        <f>'Grunddaten § 2 SPU_40%_IST'!$F$8*'bezirksw Umlage § 2_IST'!E121</f>
        <v>11977.099104266559</v>
      </c>
      <c r="K121" s="91">
        <f>'Grunddaten § 2 SPU_40%_IST'!$G$8*'bezirksw Umlage § 2_IST'!E121</f>
        <v>44282.885744849991</v>
      </c>
      <c r="L121" s="91">
        <f>'Grunddaten § 2 SPU_40%_IST'!$H$8*'bezirksw Umlage § 2_IST'!E121</f>
        <v>747.22296950047337</v>
      </c>
      <c r="M121" s="91">
        <f>'Grunddaten § 2 SPU_40%_IST'!$I$8*'bezirksw Umlage § 2_IST'!E121</f>
        <v>667.30360917129394</v>
      </c>
      <c r="N121" s="83"/>
      <c r="O121" s="83"/>
    </row>
    <row r="122" spans="1:15" x14ac:dyDescent="0.25">
      <c r="A122" s="82">
        <v>61261</v>
      </c>
      <c r="B122" s="82" t="s">
        <v>123</v>
      </c>
      <c r="C122" s="82" t="s">
        <v>102</v>
      </c>
      <c r="D122" s="83">
        <v>2545237.44</v>
      </c>
      <c r="E122" s="11">
        <f t="shared" si="4"/>
        <v>2.0427037835108141E-2</v>
      </c>
      <c r="F122" s="91">
        <f>'Grunddaten § 2 SPU_40%_IST'!$B$8*'bezirksw Umlage § 2_IST'!E122</f>
        <v>2219.9327947036786</v>
      </c>
      <c r="G122" s="91">
        <f>'Grunddaten § 2 SPU_40%_IST'!$C$8*'bezirksw Umlage § 2_IST'!E122</f>
        <v>202244.17920560067</v>
      </c>
      <c r="H122" s="91">
        <f>'Grunddaten § 2 SPU_40%_IST'!$D$8*'bezirksw Umlage § 2_IST'!E122</f>
        <v>6402.8986415674617</v>
      </c>
      <c r="I122" s="91">
        <f>'Grunddaten § 2 SPU_40%_IST'!$E$8*'bezirksw Umlage § 2_IST'!E122</f>
        <v>255196.56162182477</v>
      </c>
      <c r="J122" s="91">
        <f>'Grunddaten § 2 SPU_40%_IST'!$F$8*'bezirksw Umlage § 2_IST'!E122</f>
        <v>16910.808351534302</v>
      </c>
      <c r="K122" s="91">
        <f>'Grunddaten § 2 SPU_40%_IST'!$G$8*'bezirksw Umlage § 2_IST'!E122</f>
        <v>62524.27132520637</v>
      </c>
      <c r="L122" s="91">
        <f>'Grunddaten § 2 SPU_40%_IST'!$H$8*'bezirksw Umlage § 2_IST'!E122</f>
        <v>1055.025455085826</v>
      </c>
      <c r="M122" s="91">
        <f>'Grunddaten § 2 SPU_40%_IST'!$I$8*'bezirksw Umlage § 2_IST'!E122</f>
        <v>942.1850273379647</v>
      </c>
      <c r="N122" s="83"/>
      <c r="O122" s="83"/>
    </row>
    <row r="123" spans="1:15" x14ac:dyDescent="0.25">
      <c r="A123" s="82">
        <v>61262</v>
      </c>
      <c r="B123" s="82" t="s">
        <v>124</v>
      </c>
      <c r="C123" s="82" t="s">
        <v>102</v>
      </c>
      <c r="D123" s="83">
        <v>2540086.0299999998</v>
      </c>
      <c r="E123" s="11">
        <f t="shared" si="4"/>
        <v>2.0385694719012002E-2</v>
      </c>
      <c r="F123" s="91">
        <f>'Grunddaten § 2 SPU_40%_IST'!$B$8*'bezirksw Umlage § 2_IST'!E123</f>
        <v>2215.4397820604399</v>
      </c>
      <c r="G123" s="91">
        <f>'Grunddaten § 2 SPU_40%_IST'!$C$8*'bezirksw Umlage § 2_IST'!E123</f>
        <v>201834.84895183792</v>
      </c>
      <c r="H123" s="91">
        <f>'Grunddaten § 2 SPU_40%_IST'!$D$8*'bezirksw Umlage § 2_IST'!E123</f>
        <v>6389.9395535182302</v>
      </c>
      <c r="I123" s="91">
        <f>'Grunddaten § 2 SPU_40%_IST'!$E$8*'bezirksw Umlage § 2_IST'!E123</f>
        <v>254680.05887876268</v>
      </c>
      <c r="J123" s="91">
        <f>'Grunddaten § 2 SPU_40%_IST'!$F$8*'bezirksw Umlage § 2_IST'!E123</f>
        <v>16876.581875889588</v>
      </c>
      <c r="K123" s="91">
        <f>'Grunddaten § 2 SPU_40%_IST'!$G$8*'bezirksw Umlage § 2_IST'!E123</f>
        <v>62397.725899036857</v>
      </c>
      <c r="L123" s="91">
        <f>'Grunddaten § 2 SPU_40%_IST'!$H$8*'bezirksw Umlage § 2_IST'!E123</f>
        <v>1052.890145980997</v>
      </c>
      <c r="M123" s="91">
        <f>'Grunddaten § 2 SPU_40%_IST'!$I$8*'bezirksw Umlage § 2_IST'!E123</f>
        <v>940.27810058315504</v>
      </c>
      <c r="N123" s="83"/>
      <c r="O123" s="83"/>
    </row>
    <row r="124" spans="1:15" x14ac:dyDescent="0.25">
      <c r="A124" s="82">
        <v>61263</v>
      </c>
      <c r="B124" s="82" t="s">
        <v>125</v>
      </c>
      <c r="C124" s="82" t="s">
        <v>102</v>
      </c>
      <c r="D124" s="83">
        <v>8359712.7699999996</v>
      </c>
      <c r="E124" s="11">
        <f t="shared" si="4"/>
        <v>6.7091645895098362E-2</v>
      </c>
      <c r="F124" s="91">
        <f>'Grunddaten § 2 SPU_40%_IST'!$B$8*'bezirksw Umlage § 2_IST'!E124</f>
        <v>7291.2649487138333</v>
      </c>
      <c r="G124" s="91">
        <f>'Grunddaten § 2 SPU_40%_IST'!$C$8*'bezirksw Umlage § 2_IST'!E124</f>
        <v>664261.5030695243</v>
      </c>
      <c r="H124" s="91">
        <f>'Grunddaten § 2 SPU_40%_IST'!$D$8*'bezirksw Umlage § 2_IST'!E124</f>
        <v>21030.019713574209</v>
      </c>
      <c r="I124" s="91">
        <f>'Grunddaten § 2 SPU_40%_IST'!$E$8*'bezirksw Umlage § 2_IST'!E124</f>
        <v>838181.11486292619</v>
      </c>
      <c r="J124" s="91">
        <f>'Grunddaten § 2 SPU_40%_IST'!$F$8*'bezirksw Umlage § 2_IST'!E124</f>
        <v>55542.755385267301</v>
      </c>
      <c r="K124" s="91">
        <f>'Grunddaten § 2 SPU_40%_IST'!$G$8*'bezirksw Umlage § 2_IST'!E124</f>
        <v>205358.0311282363</v>
      </c>
      <c r="L124" s="91">
        <f>'Grunddaten § 2 SPU_40%_IST'!$H$8*'bezirksw Umlage § 2_IST'!E124</f>
        <v>3465.1815311800697</v>
      </c>
      <c r="M124" s="91">
        <f>'Grunddaten § 2 SPU_40%_IST'!$I$8*'bezirksw Umlage § 2_IST'!E124</f>
        <v>3094.5624486570423</v>
      </c>
      <c r="N124" s="83"/>
      <c r="O124" s="83"/>
    </row>
    <row r="125" spans="1:15" x14ac:dyDescent="0.25">
      <c r="A125" s="82">
        <v>61264</v>
      </c>
      <c r="B125" s="82" t="s">
        <v>126</v>
      </c>
      <c r="C125" s="82" t="s">
        <v>102</v>
      </c>
      <c r="D125" s="83">
        <v>2706381.09</v>
      </c>
      <c r="E125" s="11">
        <f t="shared" si="4"/>
        <v>2.1720311061293837E-2</v>
      </c>
      <c r="F125" s="91">
        <f>'Grunddaten § 2 SPU_40%_IST'!$B$8*'bezirksw Umlage § 2_IST'!E125</f>
        <v>2360.480811038552</v>
      </c>
      <c r="G125" s="91">
        <f>'Grunddaten § 2 SPU_40%_IST'!$C$8*'bezirksw Umlage § 2_IST'!E125</f>
        <v>215048.62908374035</v>
      </c>
      <c r="H125" s="91">
        <f>'Grunddaten § 2 SPU_40%_IST'!$D$8*'bezirksw Umlage § 2_IST'!E125</f>
        <v>6808.2778967469785</v>
      </c>
      <c r="I125" s="91">
        <f>'Grunddaten § 2 SPU_40%_IST'!$E$8*'bezirksw Umlage § 2_IST'!E125</f>
        <v>271353.52393933287</v>
      </c>
      <c r="J125" s="91">
        <f>'Grunddaten § 2 SPU_40%_IST'!$F$8*'bezirksw Umlage § 2_IST'!E125</f>
        <v>17981.462640753278</v>
      </c>
      <c r="K125" s="91">
        <f>'Grunddaten § 2 SPU_40%_IST'!$G$8*'bezirksw Umlage § 2_IST'!E125</f>
        <v>66482.79760514907</v>
      </c>
      <c r="L125" s="91">
        <f>'Grunddaten § 2 SPU_40%_IST'!$H$8*'bezirksw Umlage § 2_IST'!E125</f>
        <v>1121.8210514430134</v>
      </c>
      <c r="M125" s="91">
        <f>'Grunddaten § 2 SPU_40%_IST'!$I$8*'bezirksw Umlage § 2_IST'!E125</f>
        <v>1001.8364892780301</v>
      </c>
      <c r="N125" s="83"/>
      <c r="O125" s="83"/>
    </row>
    <row r="126" spans="1:15" x14ac:dyDescent="0.25">
      <c r="A126" s="82">
        <v>61265</v>
      </c>
      <c r="B126" s="82" t="s">
        <v>127</v>
      </c>
      <c r="C126" s="82" t="s">
        <v>102</v>
      </c>
      <c r="D126" s="83">
        <v>13582830.08</v>
      </c>
      <c r="E126" s="11">
        <f t="shared" si="4"/>
        <v>0.10901025562157571</v>
      </c>
      <c r="F126" s="91">
        <f>'Grunddaten § 2 SPU_40%_IST'!$B$8*'bezirksw Umlage § 2_IST'!E126</f>
        <v>11846.820051287472</v>
      </c>
      <c r="G126" s="91">
        <f>'Grunddaten § 2 SPU_40%_IST'!$C$8*'bezirksw Umlage § 2_IST'!E126</f>
        <v>1079289.6087599369</v>
      </c>
      <c r="H126" s="91">
        <f>'Grunddaten § 2 SPU_40%_IST'!$D$8*'bezirksw Umlage § 2_IST'!E126</f>
        <v>34169.49747048891</v>
      </c>
      <c r="I126" s="91">
        <f>'Grunddaten § 2 SPU_40%_IST'!$E$8*'bezirksw Umlage § 2_IST'!E126</f>
        <v>1361873.544304572</v>
      </c>
      <c r="J126" s="91">
        <f>'Grunddaten § 2 SPU_40%_IST'!$F$8*'bezirksw Umlage § 2_IST'!E126</f>
        <v>90245.661463448923</v>
      </c>
      <c r="K126" s="91">
        <f>'Grunddaten § 2 SPU_40%_IST'!$G$8*'bezirksw Umlage § 2_IST'!E126</f>
        <v>333664.96183793945</v>
      </c>
      <c r="L126" s="91">
        <f>'Grunddaten § 2 SPU_40%_IST'!$H$8*'bezirksw Umlage § 2_IST'!E126</f>
        <v>5630.2140072658403</v>
      </c>
      <c r="M126" s="91">
        <f>'Grunddaten § 2 SPU_40%_IST'!$I$8*'bezirksw Umlage § 2_IST'!E126</f>
        <v>5028.033506473852</v>
      </c>
      <c r="N126" s="83"/>
      <c r="O126" s="83"/>
    </row>
    <row r="127" spans="1:15" x14ac:dyDescent="0.25">
      <c r="A127" s="82">
        <v>61266</v>
      </c>
      <c r="B127" s="82" t="s">
        <v>128</v>
      </c>
      <c r="C127" s="82" t="s">
        <v>102</v>
      </c>
      <c r="D127" s="83">
        <v>1833410.24</v>
      </c>
      <c r="E127" s="11">
        <f t="shared" si="4"/>
        <v>1.4714202986010883E-2</v>
      </c>
      <c r="F127" s="91">
        <f>'Grunddaten § 2 SPU_40%_IST'!$B$8*'bezirksw Umlage § 2_IST'!E127</f>
        <v>1599.0836273104414</v>
      </c>
      <c r="G127" s="91">
        <f>'Grunddaten § 2 SPU_40%_IST'!$C$8*'bezirksw Umlage § 2_IST'!E127</f>
        <v>145682.49834323642</v>
      </c>
      <c r="H127" s="91">
        <f>'Grunddaten § 2 SPU_40%_IST'!$D$8*'bezirksw Umlage § 2_IST'!E127</f>
        <v>4612.1983555026882</v>
      </c>
      <c r="I127" s="91">
        <f>'Grunddaten § 2 SPU_40%_IST'!$E$8*'bezirksw Umlage § 2_IST'!E127</f>
        <v>183825.67454698627</v>
      </c>
      <c r="J127" s="91">
        <f>'Grunddaten § 2 SPU_40%_IST'!$F$8*'bezirksw Umlage § 2_IST'!E127</f>
        <v>12181.358293385983</v>
      </c>
      <c r="K127" s="91">
        <f>'Grunddaten § 2 SPU_40%_IST'!$G$8*'bezirksw Umlage § 2_IST'!E127</f>
        <v>45038.092515318225</v>
      </c>
      <c r="L127" s="91">
        <f>'Grunddaten § 2 SPU_40%_IST'!$H$8*'bezirksw Umlage § 2_IST'!E127</f>
        <v>759.96621863892335</v>
      </c>
      <c r="M127" s="91">
        <f>'Grunddaten § 2 SPU_40%_IST'!$I$8*'bezirksw Umlage § 2_IST'!E127</f>
        <v>678.68390192158427</v>
      </c>
      <c r="N127" s="83"/>
      <c r="O127" s="83"/>
    </row>
    <row r="128" spans="1:15" x14ac:dyDescent="0.25">
      <c r="A128" s="82">
        <v>61267</v>
      </c>
      <c r="B128" s="82" t="s">
        <v>129</v>
      </c>
      <c r="C128" s="82" t="s">
        <v>102</v>
      </c>
      <c r="D128" s="83">
        <v>4519650.25</v>
      </c>
      <c r="E128" s="11">
        <f t="shared" si="4"/>
        <v>3.6272869952048939E-2</v>
      </c>
      <c r="F128" s="91">
        <f>'Grunddaten § 2 SPU_40%_IST'!$B$8*'bezirksw Umlage § 2_IST'!E128</f>
        <v>3941.9975727552082</v>
      </c>
      <c r="G128" s="91">
        <f>'Grunddaten § 2 SPU_40%_IST'!$C$8*'bezirksw Umlage § 2_IST'!E128</f>
        <v>359130.72027874843</v>
      </c>
      <c r="H128" s="91">
        <f>'Grunddaten § 2 SPU_40%_IST'!$D$8*'bezirksw Umlage § 2_IST'!E128</f>
        <v>11369.808565319956</v>
      </c>
      <c r="I128" s="91">
        <f>'Grunddaten § 2 SPU_40%_IST'!$E$8*'bezirksw Umlage § 2_IST'!E128</f>
        <v>453159.76631760556</v>
      </c>
      <c r="J128" s="91">
        <f>'Grunddaten § 2 SPU_40%_IST'!$F$8*'bezirksw Umlage § 2_IST'!E128</f>
        <v>30029.001613976769</v>
      </c>
      <c r="K128" s="91">
        <f>'Grunddaten § 2 SPU_40%_IST'!$G$8*'bezirksw Umlage § 2_IST'!E128</f>
        <v>111026.12042593432</v>
      </c>
      <c r="L128" s="91">
        <f>'Grunddaten § 2 SPU_40%_IST'!$H$8*'bezirksw Umlage § 2_IST'!E128</f>
        <v>1873.4385982610004</v>
      </c>
      <c r="M128" s="91">
        <f>'Grunddaten § 2 SPU_40%_IST'!$I$8*'bezirksw Umlage § 2_IST'!E128</f>
        <v>1673.0646529992457</v>
      </c>
      <c r="N128" s="83"/>
      <c r="O128" s="83"/>
    </row>
    <row r="129" spans="1:15" x14ac:dyDescent="0.25">
      <c r="A129" s="82">
        <v>61410</v>
      </c>
      <c r="B129" s="82" t="s">
        <v>130</v>
      </c>
      <c r="C129" s="82" t="s">
        <v>131</v>
      </c>
      <c r="D129" s="83">
        <v>1049755.73</v>
      </c>
      <c r="E129" s="11">
        <f>D129/SUM($D$129:$D$142)</f>
        <v>2.6794431241104803E-2</v>
      </c>
      <c r="F129" s="91">
        <f>'Grunddaten § 2 SPU_40%_IST'!$B$9*'bezirksw Umlage § 2_IST'!E129</f>
        <v>1212.7460749131185</v>
      </c>
      <c r="G129" s="91">
        <f>'Grunddaten § 2 SPU_40%_IST'!$C$9*'bezirksw Umlage § 2_IST'!E129</f>
        <v>157074.16648763325</v>
      </c>
      <c r="H129" s="91">
        <f>'Grunddaten § 2 SPU_40%_IST'!$D$9*'bezirksw Umlage § 2_IST'!E129</f>
        <v>2923.2589440111883</v>
      </c>
      <c r="I129" s="91">
        <f>'Grunddaten § 2 SPU_40%_IST'!$E$9*'bezirksw Umlage § 2_IST'!E129</f>
        <v>133810.0789416788</v>
      </c>
      <c r="J129" s="91">
        <f>'Grunddaten § 2 SPU_40%_IST'!$F$9*'bezirksw Umlage § 2_IST'!E129</f>
        <v>3721.2331180868769</v>
      </c>
      <c r="K129" s="91">
        <f>'Grunddaten § 2 SPU_40%_IST'!$G$9*'bezirksw Umlage § 2_IST'!E129</f>
        <v>22131.062084891171</v>
      </c>
      <c r="L129" s="91">
        <f>'Grunddaten § 2 SPU_40%_IST'!$H$9*'bezirksw Umlage § 2_IST'!E129</f>
        <v>9.4625069816586453</v>
      </c>
      <c r="M129" s="91">
        <f>'Grunddaten § 2 SPU_40%_IST'!$I$9*'bezirksw Umlage § 2_IST'!E129</f>
        <v>365.67882238430218</v>
      </c>
      <c r="N129" s="83"/>
      <c r="O129" s="83"/>
    </row>
    <row r="130" spans="1:15" x14ac:dyDescent="0.25">
      <c r="A130" s="82">
        <v>61413</v>
      </c>
      <c r="B130" s="82" t="s">
        <v>132</v>
      </c>
      <c r="C130" s="82" t="s">
        <v>131</v>
      </c>
      <c r="D130" s="83">
        <v>821422.89</v>
      </c>
      <c r="E130" s="11">
        <f t="shared" ref="E130:E142" si="5">D130/SUM($D$129:$D$142)</f>
        <v>2.096636247555857E-2</v>
      </c>
      <c r="F130" s="91">
        <f>'Grunddaten § 2 SPU_40%_IST'!$B$9*'bezirksw Umlage § 2_IST'!E130</f>
        <v>948.96113183520345</v>
      </c>
      <c r="G130" s="91">
        <f>'Grunddaten § 2 SPU_40%_IST'!$C$9*'bezirksw Umlage § 2_IST'!E130</f>
        <v>122908.8940344368</v>
      </c>
      <c r="H130" s="91">
        <f>'Grunddaten § 2 SPU_40%_IST'!$D$9*'bezirksw Umlage § 2_IST'!E130</f>
        <v>2287.4195790367521</v>
      </c>
      <c r="I130" s="91">
        <f>'Grunddaten § 2 SPU_40%_IST'!$E$9*'bezirksw Umlage § 2_IST'!E130</f>
        <v>104704.98861235267</v>
      </c>
      <c r="J130" s="91">
        <f>'Grunddaten § 2 SPU_40%_IST'!$F$9*'bezirksw Umlage § 2_IST'!E130</f>
        <v>2911.8260323500531</v>
      </c>
      <c r="K130" s="91">
        <f>'Grunddaten § 2 SPU_40%_IST'!$G$9*'bezirksw Umlage § 2_IST'!E130</f>
        <v>17317.32483759887</v>
      </c>
      <c r="L130" s="91">
        <f>'Grunddaten § 2 SPU_40%_IST'!$H$9*'bezirksw Umlage § 2_IST'!E130</f>
        <v>7.4043128409684611</v>
      </c>
      <c r="M130" s="91">
        <f>'Grunddaten § 2 SPU_40%_IST'!$I$9*'bezirksw Umlage § 2_IST'!E130</f>
        <v>286.1398575978339</v>
      </c>
      <c r="N130" s="83"/>
      <c r="O130" s="83"/>
    </row>
    <row r="131" spans="1:15" x14ac:dyDescent="0.25">
      <c r="A131" s="82">
        <v>61425</v>
      </c>
      <c r="B131" s="82" t="s">
        <v>133</v>
      </c>
      <c r="C131" s="82" t="s">
        <v>131</v>
      </c>
      <c r="D131" s="83">
        <v>2498047.25</v>
      </c>
      <c r="E131" s="11">
        <f t="shared" si="5"/>
        <v>6.3761266896972243E-2</v>
      </c>
      <c r="F131" s="91">
        <f>'Grunddaten § 2 SPU_40%_IST'!$B$9*'bezirksw Umlage § 2_IST'!E131</f>
        <v>2885.9066074209563</v>
      </c>
      <c r="G131" s="91">
        <f>'Grunddaten § 2 SPU_40%_IST'!$C$9*'bezirksw Umlage § 2_IST'!E131</f>
        <v>373780.94582105719</v>
      </c>
      <c r="H131" s="91">
        <f>'Grunddaten § 2 SPU_40%_IST'!$D$9*'bezirksw Umlage § 2_IST'!E131</f>
        <v>6956.3220827811547</v>
      </c>
      <c r="I131" s="91">
        <f>'Grunddaten § 2 SPU_40%_IST'!$E$9*'bezirksw Umlage § 2_IST'!E131</f>
        <v>318420.64793734788</v>
      </c>
      <c r="J131" s="91">
        <f>'Grunddaten § 2 SPU_40%_IST'!$F$9*'bezirksw Umlage § 2_IST'!E131</f>
        <v>8855.2183061156957</v>
      </c>
      <c r="K131" s="91">
        <f>'Grunddaten § 2 SPU_40%_IST'!$G$9*'bezirksw Umlage § 2_IST'!E131</f>
        <v>52664.098133326363</v>
      </c>
      <c r="L131" s="91">
        <f>'Grunddaten § 2 SPU_40%_IST'!$H$9*'bezirksw Umlage § 2_IST'!E131</f>
        <v>22.517418927199543</v>
      </c>
      <c r="M131" s="91">
        <f>'Grunddaten § 2 SPU_40%_IST'!$I$9*'bezirksw Umlage § 2_IST'!E131</f>
        <v>870.18622574257768</v>
      </c>
      <c r="N131" s="83"/>
      <c r="O131" s="83"/>
    </row>
    <row r="132" spans="1:15" x14ac:dyDescent="0.25">
      <c r="A132" s="82">
        <v>61428</v>
      </c>
      <c r="B132" s="82" t="s">
        <v>134</v>
      </c>
      <c r="C132" s="82" t="s">
        <v>131</v>
      </c>
      <c r="D132" s="83">
        <v>1116693.04</v>
      </c>
      <c r="E132" s="11">
        <f t="shared" si="5"/>
        <v>2.8502968855145278E-2</v>
      </c>
      <c r="F132" s="91">
        <f>'Grunddaten § 2 SPU_40%_IST'!$B$9*'bezirksw Umlage § 2_IST'!E132</f>
        <v>1290.0764077208685</v>
      </c>
      <c r="G132" s="91">
        <f>'Grunddaten § 2 SPU_40%_IST'!$C$9*'bezirksw Umlage § 2_IST'!E132</f>
        <v>167089.94623019709</v>
      </c>
      <c r="H132" s="91">
        <f>'Grunddaten § 2 SPU_40%_IST'!$D$9*'bezirksw Umlage § 2_IST'!E132</f>
        <v>3109.6595366000465</v>
      </c>
      <c r="I132" s="91">
        <f>'Grunddaten § 2 SPU_40%_IST'!$E$9*'bezirksw Umlage § 2_IST'!E132</f>
        <v>142342.43221137102</v>
      </c>
      <c r="J132" s="91">
        <f>'Grunddaten § 2 SPU_40%_IST'!$F$9*'bezirksw Umlage § 2_IST'!E132</f>
        <v>3958.5162570964135</v>
      </c>
      <c r="K132" s="91">
        <f>'Grunddaten § 2 SPU_40%_IST'!$G$9*'bezirksw Umlage § 2_IST'!E132</f>
        <v>23542.241582244911</v>
      </c>
      <c r="L132" s="91">
        <f>'Grunddaten § 2 SPU_40%_IST'!$H$9*'bezirksw Umlage § 2_IST'!E132</f>
        <v>10.065880457132266</v>
      </c>
      <c r="M132" s="91">
        <f>'Grunddaten § 2 SPU_40%_IST'!$I$9*'bezirksw Umlage § 2_IST'!E132</f>
        <v>388.99620565247733</v>
      </c>
      <c r="N132" s="83"/>
      <c r="O132" s="83"/>
    </row>
    <row r="133" spans="1:15" x14ac:dyDescent="0.25">
      <c r="A133" s="82">
        <v>61437</v>
      </c>
      <c r="B133" s="82" t="s">
        <v>135</v>
      </c>
      <c r="C133" s="82" t="s">
        <v>131</v>
      </c>
      <c r="D133" s="83">
        <v>1682124.06</v>
      </c>
      <c r="E133" s="11">
        <f t="shared" si="5"/>
        <v>4.2935281205541076E-2</v>
      </c>
      <c r="F133" s="91">
        <f>'Grunddaten § 2 SPU_40%_IST'!$B$9*'bezirksw Umlage § 2_IST'!E133</f>
        <v>1943.2990866188643</v>
      </c>
      <c r="G133" s="91">
        <f>'Grunddaten § 2 SPU_40%_IST'!$C$9*'bezirksw Umlage § 2_IST'!E133</f>
        <v>251694.96779340616</v>
      </c>
      <c r="H133" s="91">
        <f>'Grunddaten § 2 SPU_40%_IST'!$D$9*'bezirksw Umlage § 2_IST'!E133</f>
        <v>4684.217540142803</v>
      </c>
      <c r="I133" s="91">
        <f>'Grunddaten § 2 SPU_40%_IST'!$E$9*'bezirksw Umlage § 2_IST'!E133</f>
        <v>214416.69411825671</v>
      </c>
      <c r="J133" s="91">
        <f>'Grunddaten § 2 SPU_40%_IST'!$F$9*'bezirksw Umlage § 2_IST'!E133</f>
        <v>5962.8879194617557</v>
      </c>
      <c r="K133" s="91">
        <f>'Grunddaten § 2 SPU_40%_IST'!$G$9*'bezirksw Umlage § 2_IST'!E133</f>
        <v>35462.718556772445</v>
      </c>
      <c r="L133" s="91">
        <f>'Grunddaten § 2 SPU_40%_IST'!$H$9*'bezirksw Umlage § 2_IST'!E133</f>
        <v>15.162680428299243</v>
      </c>
      <c r="M133" s="91">
        <f>'Grunddaten § 2 SPU_40%_IST'!$I$9*'bezirksw Umlage § 2_IST'!E133</f>
        <v>585.96216985174374</v>
      </c>
      <c r="N133" s="83"/>
      <c r="O133" s="83"/>
    </row>
    <row r="134" spans="1:15" x14ac:dyDescent="0.25">
      <c r="A134" s="82">
        <v>61438</v>
      </c>
      <c r="B134" s="82" t="s">
        <v>131</v>
      </c>
      <c r="C134" s="82" t="s">
        <v>131</v>
      </c>
      <c r="D134" s="83">
        <v>5889962.6299999999</v>
      </c>
      <c r="E134" s="11">
        <f t="shared" si="5"/>
        <v>0.15033802073384425</v>
      </c>
      <c r="F134" s="91">
        <f>'Grunddaten § 2 SPU_40%_IST'!$B$9*'bezirksw Umlage § 2_IST'!E134</f>
        <v>6804.4677983490965</v>
      </c>
      <c r="G134" s="91">
        <f>'Grunddaten § 2 SPU_40%_IST'!$C$9*'bezirksw Umlage § 2_IST'!E134</f>
        <v>881310.7128746591</v>
      </c>
      <c r="H134" s="91">
        <f>'Grunddaten § 2 SPU_40%_IST'!$D$9*'bezirksw Umlage § 2_IST'!E134</f>
        <v>16401.802291699954</v>
      </c>
      <c r="I134" s="91">
        <f>'Grunddaten § 2 SPU_40%_IST'!$E$9*'bezirksw Umlage § 2_IST'!E134</f>
        <v>750780.72161019605</v>
      </c>
      <c r="J134" s="91">
        <f>'Grunddaten § 2 SPU_40%_IST'!$F$9*'bezirksw Umlage § 2_IST'!E134</f>
        <v>20879.0706034537</v>
      </c>
      <c r="K134" s="91">
        <f>'Grunddaten § 2 SPU_40%_IST'!$G$9*'bezirksw Umlage § 2_IST'!E134</f>
        <v>124172.81936838667</v>
      </c>
      <c r="L134" s="91">
        <f>'Grunddaten § 2 SPU_40%_IST'!$H$9*'bezirksw Umlage § 2_IST'!E134</f>
        <v>53.092172698198574</v>
      </c>
      <c r="M134" s="91">
        <f>'Grunddaten § 2 SPU_40%_IST'!$I$9*'bezirksw Umlage § 2_IST'!E134</f>
        <v>2051.7483609505493</v>
      </c>
      <c r="N134" s="83"/>
      <c r="O134" s="83"/>
    </row>
    <row r="135" spans="1:15" x14ac:dyDescent="0.25">
      <c r="A135" s="82">
        <v>61439</v>
      </c>
      <c r="B135" s="82" t="s">
        <v>136</v>
      </c>
      <c r="C135" s="82" t="s">
        <v>131</v>
      </c>
      <c r="D135" s="83">
        <v>6629703.6399999997</v>
      </c>
      <c r="E135" s="11">
        <f t="shared" si="5"/>
        <v>0.1692194986455394</v>
      </c>
      <c r="F135" s="91">
        <f>'Grunddaten § 2 SPU_40%_IST'!$B$9*'bezirksw Umlage § 2_IST'!E135</f>
        <v>7659.0647114135909</v>
      </c>
      <c r="G135" s="91">
        <f>'Grunddaten § 2 SPU_40%_IST'!$C$9*'bezirksw Umlage § 2_IST'!E135</f>
        <v>991997.60816073662</v>
      </c>
      <c r="H135" s="91">
        <f>'Grunddaten § 2 SPU_40%_IST'!$D$9*'bezirksw Umlage § 2_IST'!E135</f>
        <v>18461.762015601027</v>
      </c>
      <c r="I135" s="91">
        <f>'Grunddaten § 2 SPU_40%_IST'!$E$9*'bezirksw Umlage § 2_IST'!E135</f>
        <v>845073.89869482815</v>
      </c>
      <c r="J135" s="91">
        <f>'Grunddaten § 2 SPU_40%_IST'!$F$9*'bezirksw Umlage § 2_IST'!E135</f>
        <v>23501.346116271368</v>
      </c>
      <c r="K135" s="91">
        <f>'Grunddaten § 2 SPU_40%_IST'!$G$9*'bezirksw Umlage § 2_IST'!E135</f>
        <v>139768.11811379108</v>
      </c>
      <c r="L135" s="91">
        <f>'Grunddaten § 2 SPU_40%_IST'!$H$9*'bezirksw Umlage § 2_IST'!E135</f>
        <v>59.760204385669539</v>
      </c>
      <c r="M135" s="91">
        <f>'Grunddaten § 2 SPU_40%_IST'!$I$9*'bezirksw Umlage § 2_IST'!E135</f>
        <v>2309.4346146909065</v>
      </c>
      <c r="N135" s="83"/>
      <c r="O135" s="83"/>
    </row>
    <row r="136" spans="1:15" x14ac:dyDescent="0.25">
      <c r="A136" s="82">
        <v>61440</v>
      </c>
      <c r="B136" s="82" t="s">
        <v>137</v>
      </c>
      <c r="C136" s="82" t="s">
        <v>131</v>
      </c>
      <c r="D136" s="83">
        <v>3835971.27</v>
      </c>
      <c r="E136" s="11">
        <f t="shared" si="5"/>
        <v>9.7911033490494459E-2</v>
      </c>
      <c r="F136" s="91">
        <f>'Grunddaten § 2 SPU_40%_IST'!$B$9*'bezirksw Umlage § 2_IST'!E136</f>
        <v>4431.5634277814224</v>
      </c>
      <c r="G136" s="91">
        <f>'Grunddaten § 2 SPU_40%_IST'!$C$9*'bezirksw Umlage § 2_IST'!E136</f>
        <v>573973.51849249529</v>
      </c>
      <c r="H136" s="91">
        <f>'Grunddaten § 2 SPU_40%_IST'!$D$9*'bezirksw Umlage § 2_IST'!E136</f>
        <v>10682.044406652065</v>
      </c>
      <c r="I136" s="91">
        <f>'Grunddaten § 2 SPU_40%_IST'!$E$9*'bezirksw Umlage § 2_IST'!E136</f>
        <v>488962.91183541517</v>
      </c>
      <c r="J136" s="91">
        <f>'Grunddaten § 2 SPU_40%_IST'!$F$9*'bezirksw Umlage § 2_IST'!E136</f>
        <v>13597.966576428</v>
      </c>
      <c r="K136" s="91">
        <f>'Grunddaten § 2 SPU_40%_IST'!$G$9*'bezirksw Umlage § 2_IST'!E136</f>
        <v>80870.354794089886</v>
      </c>
      <c r="L136" s="91">
        <f>'Grunddaten § 2 SPU_40%_IST'!$H$9*'bezirksw Umlage § 2_IST'!E136</f>
        <v>34.577477299235106</v>
      </c>
      <c r="M136" s="91">
        <f>'Grunddaten § 2 SPU_40%_IST'!$I$9*'bezirksw Umlage § 2_IST'!E136</f>
        <v>1336.2474875118005</v>
      </c>
      <c r="N136" s="83"/>
      <c r="O136" s="83"/>
    </row>
    <row r="137" spans="1:15" x14ac:dyDescent="0.25">
      <c r="A137" s="82">
        <v>61441</v>
      </c>
      <c r="B137" s="82" t="s">
        <v>138</v>
      </c>
      <c r="C137" s="82" t="s">
        <v>131</v>
      </c>
      <c r="D137" s="83">
        <v>1340477.73</v>
      </c>
      <c r="E137" s="11">
        <f t="shared" si="5"/>
        <v>3.4214948621158987E-2</v>
      </c>
      <c r="F137" s="91">
        <f>'Grunddaten § 2 SPU_40%_IST'!$B$9*'bezirksw Umlage § 2_IST'!E137</f>
        <v>1548.607032195906</v>
      </c>
      <c r="G137" s="91">
        <f>'Grunddaten § 2 SPU_40%_IST'!$C$9*'bezirksw Umlage § 2_IST'!E137</f>
        <v>200574.68239300267</v>
      </c>
      <c r="H137" s="91">
        <f>'Grunddaten § 2 SPU_40%_IST'!$D$9*'bezirksw Umlage § 2_IST'!E137</f>
        <v>3732.83365023434</v>
      </c>
      <c r="I137" s="91">
        <f>'Grunddaten § 2 SPU_40%_IST'!$E$9*'bezirksw Umlage § 2_IST'!E137</f>
        <v>170867.77975564124</v>
      </c>
      <c r="J137" s="91">
        <f>'Grunddaten § 2 SPU_40%_IST'!$F$9*'bezirksw Umlage § 2_IST'!E137</f>
        <v>4751.8008050634007</v>
      </c>
      <c r="K137" s="91">
        <f>'Grunddaten § 2 SPU_40%_IST'!$G$9*'bezirksw Umlage § 2_IST'!E137</f>
        <v>28260.094246919693</v>
      </c>
      <c r="L137" s="91">
        <f>'Grunddaten § 2 SPU_40%_IST'!$H$9*'bezirksw Umlage § 2_IST'!E137</f>
        <v>12.083077535459541</v>
      </c>
      <c r="M137" s="91">
        <f>'Grunddaten § 2 SPU_40%_IST'!$I$9*'bezirksw Umlage § 2_IST'!E137</f>
        <v>466.95083792377352</v>
      </c>
      <c r="N137" s="83"/>
      <c r="O137" s="83"/>
    </row>
    <row r="138" spans="1:15" x14ac:dyDescent="0.25">
      <c r="A138" s="82">
        <v>61442</v>
      </c>
      <c r="B138" s="82" t="s">
        <v>139</v>
      </c>
      <c r="C138" s="82" t="s">
        <v>131</v>
      </c>
      <c r="D138" s="83">
        <v>2768350.54</v>
      </c>
      <c r="E138" s="11">
        <f t="shared" si="5"/>
        <v>7.066060805908185E-2</v>
      </c>
      <c r="F138" s="91">
        <f>'Grunddaten § 2 SPU_40%_IST'!$B$9*'bezirksw Umlage § 2_IST'!E138</f>
        <v>3198.1785432775032</v>
      </c>
      <c r="G138" s="91">
        <f>'Grunddaten § 2 SPU_40%_IST'!$C$9*'bezirksw Umlage § 2_IST'!E138</f>
        <v>414226.22538682347</v>
      </c>
      <c r="H138" s="91">
        <f>'Grunddaten § 2 SPU_40%_IST'!$D$9*'bezirksw Umlage § 2_IST'!E138</f>
        <v>7709.0367262993668</v>
      </c>
      <c r="I138" s="91">
        <f>'Grunddaten § 2 SPU_40%_IST'!$E$9*'bezirksw Umlage § 2_IST'!E138</f>
        <v>352875.62021275098</v>
      </c>
      <c r="J138" s="91">
        <f>'Grunddaten § 2 SPU_40%_IST'!$F$9*'bezirksw Umlage § 2_IST'!E138</f>
        <v>9813.4046021560553</v>
      </c>
      <c r="K138" s="91">
        <f>'Grunddaten § 2 SPU_40%_IST'!$G$9*'bezirksw Umlage § 2_IST'!E138</f>
        <v>58362.660876813694</v>
      </c>
      <c r="L138" s="91">
        <f>'Grunddaten § 2 SPU_40%_IST'!$H$9*'bezirksw Umlage § 2_IST'!E138</f>
        <v>24.953935057280876</v>
      </c>
      <c r="M138" s="91">
        <f>'Grunddaten § 2 SPU_40%_IST'!$I$9*'bezirksw Umlage § 2_IST'!E138</f>
        <v>964.34545340766749</v>
      </c>
      <c r="N138" s="83"/>
      <c r="O138" s="83"/>
    </row>
    <row r="139" spans="1:15" x14ac:dyDescent="0.25">
      <c r="A139" s="82">
        <v>61443</v>
      </c>
      <c r="B139" s="82" t="s">
        <v>140</v>
      </c>
      <c r="C139" s="82" t="s">
        <v>131</v>
      </c>
      <c r="D139" s="83">
        <v>2502838.08</v>
      </c>
      <c r="E139" s="11">
        <f t="shared" si="5"/>
        <v>6.3883550168550893E-2</v>
      </c>
      <c r="F139" s="91">
        <f>'Grunddaten § 2 SPU_40%_IST'!$B$9*'bezirksw Umlage § 2_IST'!E139</f>
        <v>2891.441285739003</v>
      </c>
      <c r="G139" s="91">
        <f>'Grunddaten § 2 SPU_40%_IST'!$C$9*'bezirksw Umlage § 2_IST'!E139</f>
        <v>374497.79413874535</v>
      </c>
      <c r="H139" s="91">
        <f>'Grunddaten § 2 SPU_40%_IST'!$D$9*'bezirksw Umlage § 2_IST'!E139</f>
        <v>6969.6631260796166</v>
      </c>
      <c r="I139" s="91">
        <f>'Grunddaten § 2 SPU_40%_IST'!$E$9*'bezirksw Umlage § 2_IST'!E139</f>
        <v>319031.32461400318</v>
      </c>
      <c r="J139" s="91">
        <f>'Grunddaten § 2 SPU_40%_IST'!$F$9*'bezirksw Umlage § 2_IST'!E139</f>
        <v>8872.2011095904872</v>
      </c>
      <c r="K139" s="91">
        <f>'Grunddaten § 2 SPU_40%_IST'!$G$9*'bezirksw Umlage § 2_IST'!E139</f>
        <v>52765.098921546087</v>
      </c>
      <c r="L139" s="91">
        <f>'Grunddaten § 2 SPU_40%_IST'!$H$9*'bezirksw Umlage § 2_IST'!E139</f>
        <v>22.560603509124089</v>
      </c>
      <c r="M139" s="91">
        <f>'Grunddaten § 2 SPU_40%_IST'!$I$9*'bezirksw Umlage § 2_IST'!E139</f>
        <v>871.85509500670969</v>
      </c>
      <c r="N139" s="83"/>
      <c r="O139" s="83"/>
    </row>
    <row r="140" spans="1:15" x14ac:dyDescent="0.25">
      <c r="A140" s="82">
        <v>61444</v>
      </c>
      <c r="B140" s="82" t="s">
        <v>141</v>
      </c>
      <c r="C140" s="82" t="s">
        <v>131</v>
      </c>
      <c r="D140" s="83">
        <v>3148779.99</v>
      </c>
      <c r="E140" s="11">
        <f t="shared" si="5"/>
        <v>8.0370858214245403E-2</v>
      </c>
      <c r="F140" s="91">
        <f>'Grunddaten § 2 SPU_40%_IST'!$B$9*'bezirksw Umlage § 2_IST'!E140</f>
        <v>3637.6753796213802</v>
      </c>
      <c r="G140" s="91">
        <f>'Grunddaten § 2 SPU_40%_IST'!$C$9*'bezirksw Umlage § 2_IST'!E140</f>
        <v>471149.60009047837</v>
      </c>
      <c r="H140" s="91">
        <f>'Grunddaten § 2 SPU_40%_IST'!$D$9*'bezirksw Umlage § 2_IST'!E140</f>
        <v>8768.4201242616327</v>
      </c>
      <c r="I140" s="91">
        <f>'Grunddaten § 2 SPU_40%_IST'!$E$9*'bezirksw Umlage § 2_IST'!E140</f>
        <v>401368.1345010412</v>
      </c>
      <c r="J140" s="91">
        <f>'Grunddaten § 2 SPU_40%_IST'!$F$9*'bezirksw Umlage § 2_IST'!E140</f>
        <v>11161.972300315299</v>
      </c>
      <c r="K140" s="91">
        <f>'Grunddaten § 2 SPU_40%_IST'!$G$9*'bezirksw Umlage § 2_IST'!E140</f>
        <v>66382.915052393204</v>
      </c>
      <c r="L140" s="91">
        <f>'Grunddaten § 2 SPU_40%_IST'!$H$9*'bezirksw Umlage § 2_IST'!E140</f>
        <v>28.383129320077195</v>
      </c>
      <c r="M140" s="91">
        <f>'Grunddaten § 2 SPU_40%_IST'!$I$9*'bezirksw Umlage § 2_IST'!E140</f>
        <v>1096.8667526972727</v>
      </c>
      <c r="N140" s="83"/>
      <c r="O140" s="83"/>
    </row>
    <row r="141" spans="1:15" x14ac:dyDescent="0.25">
      <c r="A141" s="82">
        <v>61445</v>
      </c>
      <c r="B141" s="82" t="s">
        <v>142</v>
      </c>
      <c r="C141" s="82" t="s">
        <v>131</v>
      </c>
      <c r="D141" s="83">
        <v>2794358.05</v>
      </c>
      <c r="E141" s="11">
        <f t="shared" si="5"/>
        <v>7.1324435289105481E-2</v>
      </c>
      <c r="F141" s="91">
        <f>'Grunddaten § 2 SPU_40%_IST'!$B$9*'bezirksw Umlage § 2_IST'!E141</f>
        <v>3228.2241098501795</v>
      </c>
      <c r="G141" s="91">
        <f>'Grunddaten § 2 SPU_40%_IST'!$C$9*'bezirksw Umlage § 2_IST'!E141</f>
        <v>418117.70969972044</v>
      </c>
      <c r="H141" s="91">
        <f>'Grunddaten § 2 SPU_40%_IST'!$D$9*'bezirksw Umlage § 2_IST'!E141</f>
        <v>7781.4599425260212</v>
      </c>
      <c r="I141" s="91">
        <f>'Grunddaten § 2 SPU_40%_IST'!$E$9*'bezirksw Umlage § 2_IST'!E141</f>
        <v>356190.74092771625</v>
      </c>
      <c r="J141" s="91">
        <f>'Grunddaten § 2 SPU_40%_IST'!$F$9*'bezirksw Umlage § 2_IST'!E141</f>
        <v>9905.59748547661</v>
      </c>
      <c r="K141" s="91">
        <f>'Grunddaten § 2 SPU_40%_IST'!$G$9*'bezirksw Umlage § 2_IST'!E141</f>
        <v>58910.953972087795</v>
      </c>
      <c r="L141" s="91">
        <f>'Grunddaten § 2 SPU_40%_IST'!$H$9*'bezirksw Umlage § 2_IST'!E141</f>
        <v>25.188366971218183</v>
      </c>
      <c r="M141" s="91">
        <f>'Grunddaten § 2 SPU_40%_IST'!$I$9*'bezirksw Umlage § 2_IST'!E141</f>
        <v>973.40508066966663</v>
      </c>
      <c r="N141" s="83"/>
      <c r="O141" s="83"/>
    </row>
    <row r="142" spans="1:15" x14ac:dyDescent="0.25">
      <c r="A142" s="82">
        <v>61446</v>
      </c>
      <c r="B142" s="82" t="s">
        <v>143</v>
      </c>
      <c r="C142" s="82" t="s">
        <v>131</v>
      </c>
      <c r="D142" s="83">
        <v>3099645.83</v>
      </c>
      <c r="E142" s="11">
        <f t="shared" si="5"/>
        <v>7.9116736103657395E-2</v>
      </c>
      <c r="F142" s="91">
        <f>'Grunddaten § 2 SPU_40%_IST'!$B$9*'bezirksw Umlage § 2_IST'!E142</f>
        <v>3580.9124032629143</v>
      </c>
      <c r="G142" s="91">
        <f>'Grunddaten § 2 SPU_40%_IST'!$C$9*'bezirksw Umlage § 2_IST'!E142</f>
        <v>463797.69239660935</v>
      </c>
      <c r="H142" s="91">
        <f>'Grunddaten § 2 SPU_40%_IST'!$D$9*'bezirksw Umlage § 2_IST'!E142</f>
        <v>8631.5960340740239</v>
      </c>
      <c r="I142" s="91">
        <f>'Grunddaten § 2 SPU_40%_IST'!$E$9*'bezirksw Umlage § 2_IST'!E142</f>
        <v>395105.11002740182</v>
      </c>
      <c r="J142" s="91">
        <f>'Grunddaten § 2 SPU_40%_IST'!$F$9*'bezirksw Umlage § 2_IST'!E142</f>
        <v>10987.798768134264</v>
      </c>
      <c r="K142" s="91">
        <f>'Grunddaten § 2 SPU_40%_IST'!$G$9*'bezirksw Umlage § 2_IST'!E142</f>
        <v>65347.063459138277</v>
      </c>
      <c r="L142" s="91">
        <f>'Grunddaten § 2 SPU_40%_IST'!$H$9*'bezirksw Umlage § 2_IST'!E142</f>
        <v>27.940233588478819</v>
      </c>
      <c r="M142" s="91">
        <f>'Grunddaten § 2 SPU_40%_IST'!$I$9*'bezirksw Umlage § 2_IST'!E142</f>
        <v>1079.7510359127193</v>
      </c>
      <c r="N142" s="83"/>
      <c r="O142" s="83"/>
    </row>
    <row r="143" spans="1:15" x14ac:dyDescent="0.25">
      <c r="A143" s="82">
        <v>61611</v>
      </c>
      <c r="B143" s="82" t="s">
        <v>144</v>
      </c>
      <c r="C143" s="82" t="s">
        <v>145</v>
      </c>
      <c r="D143" s="83">
        <v>3095106.45</v>
      </c>
      <c r="E143" s="11">
        <f>D143/SUM($D$143:$D$157)</f>
        <v>4.4069497171143564E-2</v>
      </c>
      <c r="F143" s="91">
        <f>'Grunddaten § 2 SPU_40%_IST'!$B$10*'bezirksw Umlage § 2_IST'!E143</f>
        <v>3181.7335523966326</v>
      </c>
      <c r="G143" s="91">
        <f>'Grunddaten § 2 SPU_40%_IST'!$C$10*'bezirksw Umlage § 2_IST'!E143</f>
        <v>334206.57327221957</v>
      </c>
      <c r="H143" s="91">
        <f>'Grunddaten § 2 SPU_40%_IST'!$D$10*'bezirksw Umlage § 2_IST'!E143</f>
        <v>11678.028586221961</v>
      </c>
      <c r="I143" s="91">
        <f>'Grunddaten § 2 SPU_40%_IST'!$E$10*'bezirksw Umlage § 2_IST'!E143</f>
        <v>426418.77338864841</v>
      </c>
      <c r="J143" s="91">
        <f>'Grunddaten § 2 SPU_40%_IST'!$F$10*'bezirksw Umlage § 2_IST'!E143</f>
        <v>37786.467710404271</v>
      </c>
      <c r="K143" s="91">
        <f>'Grunddaten § 2 SPU_40%_IST'!$G$10*'bezirksw Umlage § 2_IST'!E143</f>
        <v>172161.48921268969</v>
      </c>
      <c r="L143" s="91">
        <f>'Grunddaten § 2 SPU_40%_IST'!$H$10*'bezirksw Umlage § 2_IST'!E143</f>
        <v>2676.3306916361826</v>
      </c>
      <c r="M143" s="91">
        <f>'Grunddaten § 2 SPU_40%_IST'!$I$10*'bezirksw Umlage § 2_IST'!E143</f>
        <v>1061.3674782559688</v>
      </c>
      <c r="N143" s="83"/>
      <c r="O143" s="83"/>
    </row>
    <row r="144" spans="1:15" x14ac:dyDescent="0.25">
      <c r="A144" s="82">
        <v>61612</v>
      </c>
      <c r="B144" s="82" t="s">
        <v>146</v>
      </c>
      <c r="C144" s="82" t="s">
        <v>145</v>
      </c>
      <c r="D144" s="83">
        <v>4066801.23</v>
      </c>
      <c r="E144" s="11">
        <f t="shared" ref="E144:E157" si="6">D144/SUM($D$143:$D$157)</f>
        <v>5.7904918036369359E-2</v>
      </c>
      <c r="F144" s="91">
        <f>'Grunddaten § 2 SPU_40%_IST'!$B$10*'bezirksw Umlage § 2_IST'!E144</f>
        <v>4180.6245224356962</v>
      </c>
      <c r="G144" s="91">
        <f>'Grunddaten § 2 SPU_40%_IST'!$C$10*'bezirksw Umlage § 2_IST'!E144</f>
        <v>439129.2271248207</v>
      </c>
      <c r="H144" s="91">
        <f>'Grunddaten § 2 SPU_40%_IST'!$D$10*'bezirksw Umlage § 2_IST'!E144</f>
        <v>15344.293253119815</v>
      </c>
      <c r="I144" s="91">
        <f>'Grunddaten § 2 SPU_40%_IST'!$E$10*'bezirksw Umlage § 2_IST'!E144</f>
        <v>560291.03364507749</v>
      </c>
      <c r="J144" s="91">
        <f>'Grunddaten § 2 SPU_40%_IST'!$F$10*'bezirksw Umlage § 2_IST'!E144</f>
        <v>49649.359672920888</v>
      </c>
      <c r="K144" s="91">
        <f>'Grunddaten § 2 SPU_40%_IST'!$G$10*'bezirksw Umlage § 2_IST'!E144</f>
        <v>226210.8161381002</v>
      </c>
      <c r="L144" s="91">
        <f>'Grunddaten § 2 SPU_40%_IST'!$H$10*'bezirksw Umlage § 2_IST'!E144</f>
        <v>3516.5527016470714</v>
      </c>
      <c r="M144" s="91">
        <f>'Grunddaten § 2 SPU_40%_IST'!$I$10*'bezirksw Umlage § 2_IST'!E144</f>
        <v>1394.5790349321819</v>
      </c>
      <c r="N144" s="83"/>
      <c r="O144" s="83"/>
    </row>
    <row r="145" spans="1:15" x14ac:dyDescent="0.25">
      <c r="A145" s="82">
        <v>61615</v>
      </c>
      <c r="B145" s="82" t="s">
        <v>147</v>
      </c>
      <c r="C145" s="82" t="s">
        <v>145</v>
      </c>
      <c r="D145" s="83">
        <v>2657694.75</v>
      </c>
      <c r="E145" s="11">
        <f t="shared" si="6"/>
        <v>3.7841435556081791E-2</v>
      </c>
      <c r="F145" s="91">
        <f>'Grunddaten § 2 SPU_40%_IST'!$B$10*'bezirksw Umlage § 2_IST'!E145</f>
        <v>2732.0793952348167</v>
      </c>
      <c r="G145" s="91">
        <f>'Grunddaten § 2 SPU_40%_IST'!$C$10*'bezirksw Umlage § 2_IST'!E145</f>
        <v>286975.28487301891</v>
      </c>
      <c r="H145" s="91">
        <f>'Grunddaten § 2 SPU_40%_IST'!$D$10*'bezirksw Umlage § 2_IST'!E145</f>
        <v>10027.647114997297</v>
      </c>
      <c r="I145" s="91">
        <f>'Grunddaten § 2 SPU_40%_IST'!$E$10*'bezirksw Umlage § 2_IST'!E145</f>
        <v>366155.72150562069</v>
      </c>
      <c r="J145" s="91">
        <f>'Grunddaten § 2 SPU_40%_IST'!$F$10*'bezirksw Umlage § 2_IST'!E145</f>
        <v>32446.346669267525</v>
      </c>
      <c r="K145" s="91">
        <f>'Grunddaten § 2 SPU_40%_IST'!$G$10*'bezirksw Umlage § 2_IST'!E145</f>
        <v>147831.0014289644</v>
      </c>
      <c r="L145" s="91">
        <f>'Grunddaten § 2 SPU_40%_IST'!$H$10*'bezirksw Umlage § 2_IST'!E145</f>
        <v>2298.1019048392827</v>
      </c>
      <c r="M145" s="91">
        <f>'Grunddaten § 2 SPU_40%_IST'!$I$10*'bezirksw Umlage § 2_IST'!E145</f>
        <v>911.37116617802508</v>
      </c>
      <c r="N145" s="83"/>
      <c r="O145" s="83"/>
    </row>
    <row r="146" spans="1:15" x14ac:dyDescent="0.25">
      <c r="A146" s="82">
        <v>61618</v>
      </c>
      <c r="B146" s="82" t="s">
        <v>148</v>
      </c>
      <c r="C146" s="82" t="s">
        <v>145</v>
      </c>
      <c r="D146" s="83">
        <v>2415254.37</v>
      </c>
      <c r="E146" s="11">
        <f t="shared" si="6"/>
        <v>3.4389461992916953E-2</v>
      </c>
      <c r="F146" s="91">
        <f>'Grunddaten § 2 SPU_40%_IST'!$B$10*'bezirksw Umlage § 2_IST'!E146</f>
        <v>2482.8534949425052</v>
      </c>
      <c r="G146" s="91">
        <f>'Grunddaten § 2 SPU_40%_IST'!$C$10*'bezirksw Umlage § 2_IST'!E146</f>
        <v>260796.80929179461</v>
      </c>
      <c r="H146" s="91">
        <f>'Grunddaten § 2 SPU_40%_IST'!$D$10*'bezirksw Umlage § 2_IST'!E146</f>
        <v>9112.9045257417583</v>
      </c>
      <c r="I146" s="91">
        <f>'Grunddaten § 2 SPU_40%_IST'!$E$10*'bezirksw Umlage § 2_IST'!E146</f>
        <v>332754.24367939675</v>
      </c>
      <c r="J146" s="91">
        <f>'Grunddaten § 2 SPU_40%_IST'!$F$10*'bezirksw Umlage § 2_IST'!E146</f>
        <v>29486.524208050356</v>
      </c>
      <c r="K146" s="91">
        <f>'Grunddaten § 2 SPU_40%_IST'!$G$10*'bezirksw Umlage § 2_IST'!E146</f>
        <v>134345.55349999564</v>
      </c>
      <c r="L146" s="91">
        <f>'Grunddaten § 2 SPU_40%_IST'!$H$10*'bezirksw Umlage § 2_IST'!E146</f>
        <v>2088.4643235903604</v>
      </c>
      <c r="M146" s="91">
        <f>'Grunddaten § 2 SPU_40%_IST'!$I$10*'bezirksw Umlage § 2_IST'!E146</f>
        <v>828.23401438538838</v>
      </c>
      <c r="N146" s="83"/>
      <c r="O146" s="83"/>
    </row>
    <row r="147" spans="1:15" x14ac:dyDescent="0.25">
      <c r="A147" s="82">
        <v>61621</v>
      </c>
      <c r="B147" s="82" t="s">
        <v>149</v>
      </c>
      <c r="C147" s="82" t="s">
        <v>145</v>
      </c>
      <c r="D147" s="83">
        <v>899735.33</v>
      </c>
      <c r="E147" s="11">
        <f t="shared" si="6"/>
        <v>1.2810830328699329E-2</v>
      </c>
      <c r="F147" s="91">
        <f>'Grunddaten § 2 SPU_40%_IST'!$B$10*'bezirksw Umlage § 2_IST'!E147</f>
        <v>924.91748958671712</v>
      </c>
      <c r="G147" s="91">
        <f>'Grunddaten § 2 SPU_40%_IST'!$C$10*'bezirksw Umlage § 2_IST'!E147</f>
        <v>97152.542682740241</v>
      </c>
      <c r="H147" s="91">
        <f>'Grunddaten § 2 SPU_40%_IST'!$D$10*'bezirksw Umlage § 2_IST'!E147</f>
        <v>3394.7571993117867</v>
      </c>
      <c r="I147" s="91">
        <f>'Grunddaten § 2 SPU_40%_IST'!$E$10*'bezirksw Umlage § 2_IST'!E147</f>
        <v>123958.2683151433</v>
      </c>
      <c r="J147" s="91">
        <f>'Grunddaten § 2 SPU_40%_IST'!$F$10*'bezirksw Umlage § 2_IST'!E147</f>
        <v>10984.378257799477</v>
      </c>
      <c r="K147" s="91">
        <f>'Grunddaten § 2 SPU_40%_IST'!$G$10*'bezirksw Umlage § 2_IST'!E147</f>
        <v>50046.671031321312</v>
      </c>
      <c r="L147" s="91">
        <f>'Grunddaten § 2 SPU_40%_IST'!$H$10*'bezirksw Umlage § 2_IST'!E147</f>
        <v>777.99885623591672</v>
      </c>
      <c r="M147" s="91">
        <f>'Grunddaten § 2 SPU_40%_IST'!$I$10*'bezirksw Umlage § 2_IST'!E147</f>
        <v>308.53537147321759</v>
      </c>
      <c r="N147" s="83"/>
      <c r="O147" s="83"/>
    </row>
    <row r="148" spans="1:15" x14ac:dyDescent="0.25">
      <c r="A148" s="82">
        <v>61624</v>
      </c>
      <c r="B148" s="82" t="s">
        <v>150</v>
      </c>
      <c r="C148" s="82" t="s">
        <v>145</v>
      </c>
      <c r="D148" s="83">
        <v>3746212.08</v>
      </c>
      <c r="E148" s="11">
        <f t="shared" si="6"/>
        <v>5.3340227655841635E-2</v>
      </c>
      <c r="F148" s="91">
        <f>'Grunddaten § 2 SPU_40%_IST'!$B$10*'bezirksw Umlage § 2_IST'!E148</f>
        <v>3851.0625924770948</v>
      </c>
      <c r="G148" s="91">
        <f>'Grunddaten § 2 SPU_40%_IST'!$C$10*'bezirksw Umlage § 2_IST'!E148</f>
        <v>404512.3236416615</v>
      </c>
      <c r="H148" s="91">
        <f>'Grunddaten § 2 SPU_40%_IST'!$D$10*'bezirksw Umlage § 2_IST'!E148</f>
        <v>14134.690508072839</v>
      </c>
      <c r="I148" s="91">
        <f>'Grunddaten § 2 SPU_40%_IST'!$E$10*'bezirksw Umlage § 2_IST'!E148</f>
        <v>516122.8493473421</v>
      </c>
      <c r="J148" s="91">
        <f>'Grunddaten § 2 SPU_40%_IST'!$F$10*'bezirksw Umlage § 2_IST'!E148</f>
        <v>45735.461472495204</v>
      </c>
      <c r="K148" s="91">
        <f>'Grunddaten § 2 SPU_40%_IST'!$G$10*'bezirksw Umlage § 2_IST'!E148</f>
        <v>208378.43900308103</v>
      </c>
      <c r="L148" s="91">
        <f>'Grunddaten § 2 SPU_40%_IST'!$H$10*'bezirksw Umlage § 2_IST'!E148</f>
        <v>3239.3400773282679</v>
      </c>
      <c r="M148" s="91">
        <f>'Grunddaten § 2 SPU_40%_IST'!$I$10*'bezirksw Umlage § 2_IST'!E148</f>
        <v>1284.6432691714519</v>
      </c>
      <c r="N148" s="83"/>
      <c r="O148" s="83"/>
    </row>
    <row r="149" spans="1:15" x14ac:dyDescent="0.25">
      <c r="A149" s="82">
        <v>61625</v>
      </c>
      <c r="B149" s="82" t="s">
        <v>145</v>
      </c>
      <c r="C149" s="82" t="s">
        <v>145</v>
      </c>
      <c r="D149" s="83">
        <v>14431683.58</v>
      </c>
      <c r="E149" s="11">
        <f t="shared" si="6"/>
        <v>0.20548470593108323</v>
      </c>
      <c r="F149" s="91">
        <f>'Grunddaten § 2 SPU_40%_IST'!$B$10*'bezirksw Umlage § 2_IST'!E149</f>
        <v>14835.603429425682</v>
      </c>
      <c r="G149" s="91">
        <f>'Grunddaten § 2 SPU_40%_IST'!$C$10*'bezirksw Umlage § 2_IST'!E149</f>
        <v>1558319.1058972327</v>
      </c>
      <c r="H149" s="91">
        <f>'Grunddaten § 2 SPU_40%_IST'!$D$10*'bezirksw Umlage § 2_IST'!E149</f>
        <v>54451.637162447209</v>
      </c>
      <c r="I149" s="91">
        <f>'Grunddaten § 2 SPU_40%_IST'!$E$10*'bezirksw Umlage § 2_IST'!E149</f>
        <v>1988280.8263724491</v>
      </c>
      <c r="J149" s="91">
        <f>'Grunddaten § 2 SPU_40%_IST'!$F$10*'bezirksw Umlage § 2_IST'!E149</f>
        <v>176188.55907280391</v>
      </c>
      <c r="K149" s="91">
        <f>'Grunddaten § 2 SPU_40%_IST'!$G$10*'bezirksw Umlage § 2_IST'!E149</f>
        <v>802744.6477581152</v>
      </c>
      <c r="L149" s="91">
        <f>'Grunddaten § 2 SPU_40%_IST'!$H$10*'bezirksw Umlage § 2_IST'!E149</f>
        <v>12479.040162620557</v>
      </c>
      <c r="M149" s="91">
        <f>'Grunddaten § 2 SPU_40%_IST'!$I$10*'bezirksw Umlage § 2_IST'!E149</f>
        <v>4948.8829724395009</v>
      </c>
      <c r="N149" s="83"/>
      <c r="O149" s="83"/>
    </row>
    <row r="150" spans="1:15" x14ac:dyDescent="0.25">
      <c r="A150" s="82">
        <v>61626</v>
      </c>
      <c r="B150" s="82" t="s">
        <v>151</v>
      </c>
      <c r="C150" s="82" t="s">
        <v>145</v>
      </c>
      <c r="D150" s="83">
        <v>7456498.0599999996</v>
      </c>
      <c r="E150" s="11">
        <f t="shared" si="6"/>
        <v>0.10616892357993291</v>
      </c>
      <c r="F150" s="91">
        <f>'Grunddaten § 2 SPU_40%_IST'!$B$10*'bezirksw Umlage § 2_IST'!E150</f>
        <v>7665.1935706063996</v>
      </c>
      <c r="G150" s="91">
        <f>'Grunddaten § 2 SPU_40%_IST'!$C$10*'bezirksw Umlage § 2_IST'!E150</f>
        <v>805145.38207354804</v>
      </c>
      <c r="H150" s="91">
        <f>'Grunddaten § 2 SPU_40%_IST'!$D$10*'bezirksw Umlage § 2_IST'!E150</f>
        <v>28133.829612803325</v>
      </c>
      <c r="I150" s="91">
        <f>'Grunddaten § 2 SPU_40%_IST'!$E$10*'bezirksw Umlage § 2_IST'!E150</f>
        <v>1027296.0907435141</v>
      </c>
      <c r="J150" s="91">
        <f>'Grunddaten § 2 SPU_40%_IST'!$F$10*'bezirksw Umlage § 2_IST'!E150</f>
        <v>91032.320771029394</v>
      </c>
      <c r="K150" s="91">
        <f>'Grunddaten § 2 SPU_40%_IST'!$G$10*'bezirksw Umlage § 2_IST'!E150</f>
        <v>414758.53288378217</v>
      </c>
      <c r="L150" s="91">
        <f>'Grunddaten § 2 SPU_40%_IST'!$H$10*'bezirksw Umlage § 2_IST'!E150</f>
        <v>6447.6149471704439</v>
      </c>
      <c r="M150" s="91">
        <f>'Grunddaten § 2 SPU_40%_IST'!$I$10*'bezirksw Umlage § 2_IST'!E150</f>
        <v>2556.9668347150782</v>
      </c>
      <c r="N150" s="83"/>
      <c r="O150" s="83"/>
    </row>
    <row r="151" spans="1:15" x14ac:dyDescent="0.25">
      <c r="A151" s="82">
        <v>61627</v>
      </c>
      <c r="B151" s="82" t="s">
        <v>152</v>
      </c>
      <c r="C151" s="82" t="s">
        <v>145</v>
      </c>
      <c r="D151" s="83">
        <v>2080602.81</v>
      </c>
      <c r="E151" s="11">
        <f t="shared" si="6"/>
        <v>2.9624544787326568E-2</v>
      </c>
      <c r="F151" s="91">
        <f>'Grunddaten § 2 SPU_40%_IST'!$B$10*'bezirksw Umlage § 2_IST'!E151</f>
        <v>2138.8355705141307</v>
      </c>
      <c r="G151" s="91">
        <f>'Grunddaten § 2 SPU_40%_IST'!$C$10*'bezirksw Umlage § 2_IST'!E151</f>
        <v>224661.46050345083</v>
      </c>
      <c r="H151" s="91">
        <f>'Grunddaten § 2 SPU_40%_IST'!$D$10*'bezirksw Umlage § 2_IST'!E151</f>
        <v>7850.243435651053</v>
      </c>
      <c r="I151" s="91">
        <f>'Grunddaten § 2 SPU_40%_IST'!$E$10*'bezirksw Umlage § 2_IST'!E151</f>
        <v>286648.65408722049</v>
      </c>
      <c r="J151" s="91">
        <f>'Grunddaten § 2 SPU_40%_IST'!$F$10*'bezirksw Umlage § 2_IST'!E151</f>
        <v>25400.945708423496</v>
      </c>
      <c r="K151" s="91">
        <f>'Grunddaten § 2 SPU_40%_IST'!$G$10*'bezirksw Umlage § 2_IST'!E151</f>
        <v>115730.97210588888</v>
      </c>
      <c r="L151" s="91">
        <f>'Grunddaten § 2 SPU_40%_IST'!$H$10*'bezirksw Umlage § 2_IST'!E151</f>
        <v>1799.0919690363103</v>
      </c>
      <c r="M151" s="91">
        <f>'Grunddaten § 2 SPU_40%_IST'!$I$10*'bezirksw Umlage § 2_IST'!E151</f>
        <v>713.47599618164418</v>
      </c>
      <c r="N151" s="83"/>
      <c r="O151" s="83"/>
    </row>
    <row r="152" spans="1:15" x14ac:dyDescent="0.25">
      <c r="A152" s="82">
        <v>61628</v>
      </c>
      <c r="B152" s="82" t="s">
        <v>153</v>
      </c>
      <c r="C152" s="82" t="s">
        <v>145</v>
      </c>
      <c r="D152" s="83">
        <v>1746993.09</v>
      </c>
      <c r="E152" s="11">
        <f t="shared" si="6"/>
        <v>2.4874461761327255E-2</v>
      </c>
      <c r="F152" s="91">
        <f>'Grunddaten § 2 SPU_40%_IST'!$B$10*'bezirksw Umlage § 2_IST'!E152</f>
        <v>1795.888645528838</v>
      </c>
      <c r="G152" s="91">
        <f>'Grunddaten § 2 SPU_40%_IST'!$C$10*'bezirksw Umlage § 2_IST'!E152</f>
        <v>188638.608581345</v>
      </c>
      <c r="H152" s="91">
        <f>'Grunddaten § 2 SPU_40%_IST'!$D$10*'bezirksw Umlage § 2_IST'!E152</f>
        <v>6591.5132724925288</v>
      </c>
      <c r="I152" s="91">
        <f>'Grunddaten § 2 SPU_40%_IST'!$E$10*'bezirksw Umlage § 2_IST'!E152</f>
        <v>240686.60079728262</v>
      </c>
      <c r="J152" s="91">
        <f>'Grunddaten § 2 SPU_40%_IST'!$F$10*'bezirksw Umlage § 2_IST'!E152</f>
        <v>21328.086465518616</v>
      </c>
      <c r="K152" s="91">
        <f>'Grunddaten § 2 SPU_40%_IST'!$G$10*'bezirksw Umlage § 2_IST'!E152</f>
        <v>97174.341780289455</v>
      </c>
      <c r="L152" s="91">
        <f>'Grunddaten § 2 SPU_40%_IST'!$H$10*'bezirksw Umlage § 2_IST'!E152</f>
        <v>1510.6204908859697</v>
      </c>
      <c r="M152" s="91">
        <f>'Grunddaten § 2 SPU_40%_IST'!$I$10*'bezirksw Umlage § 2_IST'!E152</f>
        <v>599.07524358779415</v>
      </c>
      <c r="N152" s="83"/>
      <c r="O152" s="83"/>
    </row>
    <row r="153" spans="1:15" x14ac:dyDescent="0.25">
      <c r="A153" s="82">
        <v>61629</v>
      </c>
      <c r="B153" s="82" t="s">
        <v>154</v>
      </c>
      <c r="C153" s="82" t="s">
        <v>145</v>
      </c>
      <c r="D153" s="83">
        <v>1261026.1499999999</v>
      </c>
      <c r="E153" s="11">
        <f t="shared" si="6"/>
        <v>1.7955049122838102E-2</v>
      </c>
      <c r="F153" s="91">
        <f>'Grunddaten § 2 SPU_40%_IST'!$B$10*'bezirksw Umlage § 2_IST'!E153</f>
        <v>1296.3202644951189</v>
      </c>
      <c r="G153" s="91">
        <f>'Grunddaten § 2 SPU_40%_IST'!$C$10*'bezirksw Umlage § 2_IST'!E153</f>
        <v>136164.37276273969</v>
      </c>
      <c r="H153" s="91">
        <f>'Grunddaten § 2 SPU_40%_IST'!$D$10*'bezirksw Umlage § 2_IST'!E153</f>
        <v>4757.9298694794225</v>
      </c>
      <c r="I153" s="91">
        <f>'Grunddaten § 2 SPU_40%_IST'!$E$10*'bezirksw Umlage § 2_IST'!E153</f>
        <v>173734.00003544617</v>
      </c>
      <c r="J153" s="91">
        <f>'Grunddaten § 2 SPU_40%_IST'!$F$10*'bezirksw Umlage § 2_IST'!E153</f>
        <v>15395.180963469093</v>
      </c>
      <c r="K153" s="91">
        <f>'Grunddaten § 2 SPU_40%_IST'!$G$10*'bezirksw Umlage § 2_IST'!E153</f>
        <v>70143.028495884064</v>
      </c>
      <c r="L153" s="91">
        <f>'Grunddaten § 2 SPU_40%_IST'!$H$10*'bezirksw Umlage § 2_IST'!E153</f>
        <v>1090.4061112989546</v>
      </c>
      <c r="M153" s="91">
        <f>'Grunddaten § 2 SPU_40%_IST'!$I$10*'bezirksw Umlage § 2_IST'!E153</f>
        <v>432.4284694118785</v>
      </c>
      <c r="N153" s="83"/>
      <c r="O153" s="83"/>
    </row>
    <row r="154" spans="1:15" x14ac:dyDescent="0.25">
      <c r="A154" s="82">
        <v>61630</v>
      </c>
      <c r="B154" s="82" t="s">
        <v>155</v>
      </c>
      <c r="C154" s="82" t="s">
        <v>145</v>
      </c>
      <c r="D154" s="83">
        <v>1903016.5</v>
      </c>
      <c r="E154" s="11">
        <f t="shared" si="6"/>
        <v>2.7095992211637668E-2</v>
      </c>
      <c r="F154" s="91">
        <f>'Grunddaten § 2 SPU_40%_IST'!$B$10*'bezirksw Umlage § 2_IST'!E154</f>
        <v>1956.2789023991099</v>
      </c>
      <c r="G154" s="91">
        <f>'Grunddaten § 2 SPU_40%_IST'!$C$10*'bezirksw Umlage § 2_IST'!E154</f>
        <v>205485.86409539898</v>
      </c>
      <c r="H154" s="91">
        <f>'Grunddaten § 2 SPU_40%_IST'!$D$10*'bezirksw Umlage § 2_IST'!E154</f>
        <v>7180.1992745845819</v>
      </c>
      <c r="I154" s="91">
        <f>'Grunddaten § 2 SPU_40%_IST'!$E$10*'bezirksw Umlage § 2_IST'!E154</f>
        <v>262182.24632253236</v>
      </c>
      <c r="J154" s="91">
        <f>'Grunddaten § 2 SPU_40%_IST'!$F$10*'bezirksw Umlage § 2_IST'!E154</f>
        <v>23232.891240175773</v>
      </c>
      <c r="K154" s="91">
        <f>'Grunddaten § 2 SPU_40%_IST'!$G$10*'bezirksw Umlage § 2_IST'!E154</f>
        <v>105852.9520483279</v>
      </c>
      <c r="L154" s="91">
        <f>'Grunddaten § 2 SPU_40%_IST'!$H$10*'bezirksw Umlage § 2_IST'!E154</f>
        <v>1645.5335375105003</v>
      </c>
      <c r="M154" s="91">
        <f>'Grunddaten § 2 SPU_40%_IST'!$I$10*'bezirksw Umlage § 2_IST'!E154</f>
        <v>652.57846743348671</v>
      </c>
      <c r="N154" s="83"/>
      <c r="O154" s="83"/>
    </row>
    <row r="155" spans="1:15" x14ac:dyDescent="0.25">
      <c r="A155" s="82">
        <v>61631</v>
      </c>
      <c r="B155" s="82" t="s">
        <v>156</v>
      </c>
      <c r="C155" s="82" t="s">
        <v>145</v>
      </c>
      <c r="D155" s="83">
        <v>15495679.9</v>
      </c>
      <c r="E155" s="11">
        <f t="shared" si="6"/>
        <v>0.22063435702445586</v>
      </c>
      <c r="F155" s="91">
        <f>'Grunddaten § 2 SPU_40%_IST'!$B$10*'bezirksw Umlage § 2_IST'!E155</f>
        <v>15929.379312633366</v>
      </c>
      <c r="G155" s="91">
        <f>'Grunddaten § 2 SPU_40%_IST'!$C$10*'bezirksw Umlage § 2_IST'!E155</f>
        <v>1673208.389941551</v>
      </c>
      <c r="H155" s="91">
        <f>'Grunddaten § 2 SPU_40%_IST'!$D$10*'bezirksw Umlage § 2_IST'!E155</f>
        <v>58466.161264064125</v>
      </c>
      <c r="I155" s="91">
        <f>'Grunddaten § 2 SPU_40%_IST'!$E$10*'bezirksw Umlage § 2_IST'!E155</f>
        <v>2134869.6474659648</v>
      </c>
      <c r="J155" s="91">
        <f>'Grunddaten § 2 SPU_40%_IST'!$F$10*'bezirksw Umlage § 2_IST'!E155</f>
        <v>189178.31022972098</v>
      </c>
      <c r="K155" s="91">
        <f>'Grunddaten § 2 SPU_40%_IST'!$G$10*'bezirksw Umlage § 2_IST'!E155</f>
        <v>861928.13431251841</v>
      </c>
      <c r="L155" s="91">
        <f>'Grunddaten § 2 SPU_40%_IST'!$H$10*'bezirksw Umlage § 2_IST'!E155</f>
        <v>13399.075079999231</v>
      </c>
      <c r="M155" s="91">
        <f>'Grunddaten § 2 SPU_40%_IST'!$I$10*'bezirksw Umlage § 2_IST'!E155</f>
        <v>5313.7463815904302</v>
      </c>
      <c r="N155" s="83"/>
      <c r="O155" s="83"/>
    </row>
    <row r="156" spans="1:15" x14ac:dyDescent="0.25">
      <c r="A156" s="82">
        <v>61632</v>
      </c>
      <c r="B156" s="82" t="s">
        <v>157</v>
      </c>
      <c r="C156" s="82" t="s">
        <v>145</v>
      </c>
      <c r="D156" s="83">
        <v>3395298.16</v>
      </c>
      <c r="E156" s="11">
        <f t="shared" si="6"/>
        <v>4.8343759762223666E-2</v>
      </c>
      <c r="F156" s="91">
        <f>'Grunddaten § 2 SPU_40%_IST'!$B$10*'bezirksw Umlage § 2_IST'!E156</f>
        <v>3490.3271504805757</v>
      </c>
      <c r="G156" s="91">
        <f>'Grunddaten § 2 SPU_40%_IST'!$C$10*'bezirksw Umlage § 2_IST'!E156</f>
        <v>366620.98109455081</v>
      </c>
      <c r="H156" s="91">
        <f>'Grunddaten § 2 SPU_40%_IST'!$D$10*'bezirksw Umlage § 2_IST'!E156</f>
        <v>12810.670525153286</v>
      </c>
      <c r="I156" s="91">
        <f>'Grunddaten § 2 SPU_40%_IST'!$E$10*'bezirksw Umlage § 2_IST'!E156</f>
        <v>467776.76311453996</v>
      </c>
      <c r="J156" s="91">
        <f>'Grunddaten § 2 SPU_40%_IST'!$F$10*'bezirksw Umlage § 2_IST'!E156</f>
        <v>41451.344683164294</v>
      </c>
      <c r="K156" s="91">
        <f>'Grunddaten § 2 SPU_40%_IST'!$G$10*'bezirksw Umlage § 2_IST'!E156</f>
        <v>188859.28383713751</v>
      </c>
      <c r="L156" s="91">
        <f>'Grunddaten § 2 SPU_40%_IST'!$H$10*'bezirksw Umlage § 2_IST'!E156</f>
        <v>2935.9057013576567</v>
      </c>
      <c r="M156" s="91">
        <f>'Grunddaten § 2 SPU_40%_IST'!$I$10*'bezirksw Umlage § 2_IST'!E156</f>
        <v>1164.3085962378873</v>
      </c>
      <c r="N156" s="83"/>
      <c r="O156" s="83"/>
    </row>
    <row r="157" spans="1:15" x14ac:dyDescent="0.25">
      <c r="A157" s="82">
        <v>61633</v>
      </c>
      <c r="B157" s="82" t="s">
        <v>158</v>
      </c>
      <c r="C157" s="82" t="s">
        <v>145</v>
      </c>
      <c r="D157" s="83">
        <v>5580795.2000000002</v>
      </c>
      <c r="E157" s="11">
        <f t="shared" si="6"/>
        <v>7.9461835078121976E-2</v>
      </c>
      <c r="F157" s="91">
        <f>'Grunddaten § 2 SPU_40%_IST'!$B$10*'bezirksw Umlage § 2_IST'!E157</f>
        <v>5736.9927735099636</v>
      </c>
      <c r="G157" s="91">
        <f>'Grunddaten § 2 SPU_40%_IST'!$C$10*'bezirksw Umlage § 2_IST'!E157</f>
        <v>602608.81816392823</v>
      </c>
      <c r="H157" s="91">
        <f>'Grunddaten § 2 SPU_40%_IST'!$D$10*'bezirksw Umlage § 2_IST'!E157</f>
        <v>21056.686395858953</v>
      </c>
      <c r="I157" s="91">
        <f>'Grunddaten § 2 SPU_40%_IST'!$E$10*'bezirksw Umlage § 2_IST'!E157</f>
        <v>768876.8971798229</v>
      </c>
      <c r="J157" s="91">
        <f>'Grunddaten § 2 SPU_40%_IST'!$F$10*'bezirksw Umlage § 2_IST'!E157</f>
        <v>68132.886874756485</v>
      </c>
      <c r="K157" s="91">
        <f>'Grunddaten § 2 SPU_40%_IST'!$G$10*'bezirksw Umlage § 2_IST'!E157</f>
        <v>310424.86846390384</v>
      </c>
      <c r="L157" s="91">
        <f>'Grunddaten § 2 SPU_40%_IST'!$H$10*'bezirksw Umlage § 2_IST'!E157</f>
        <v>4825.6994448432906</v>
      </c>
      <c r="M157" s="91">
        <f>'Grunddaten § 2 SPU_40%_IST'!$I$10*'bezirksw Umlage § 2_IST'!E157</f>
        <v>1913.7547040060658</v>
      </c>
      <c r="N157" s="83"/>
      <c r="O157" s="83"/>
    </row>
    <row r="158" spans="1:15" x14ac:dyDescent="0.25">
      <c r="A158" s="82">
        <v>61701</v>
      </c>
      <c r="B158" s="82" t="s">
        <v>159</v>
      </c>
      <c r="C158" s="82" t="s">
        <v>160</v>
      </c>
      <c r="D158" s="83">
        <v>4886354.5999999996</v>
      </c>
      <c r="E158" s="11">
        <f>D158/SUM($D$158:$D$188)</f>
        <v>3.4657115344561638E-2</v>
      </c>
      <c r="F158" s="91">
        <f>'Grunddaten § 2 SPU_40%_IST'!$B$11*'bezirksw Umlage § 2_IST'!E158</f>
        <v>7683.4623560147056</v>
      </c>
      <c r="G158" s="91">
        <f>'Grunddaten § 2 SPU_40%_IST'!$C$11*'bezirksw Umlage § 2_IST'!E158</f>
        <v>350791.60018961102</v>
      </c>
      <c r="H158" s="91">
        <f>'Grunddaten § 2 SPU_40%_IST'!$D$11*'bezirksw Umlage § 2_IST'!E158</f>
        <v>13642.008780793725</v>
      </c>
      <c r="I158" s="91">
        <f>'Grunddaten § 2 SPU_40%_IST'!$E$11*'bezirksw Umlage § 2_IST'!E158</f>
        <v>545218.81258408469</v>
      </c>
      <c r="J158" s="91">
        <f>'Grunddaten § 2 SPU_40%_IST'!$F$11*'bezirksw Umlage § 2_IST'!E158</f>
        <v>25470.842681892202</v>
      </c>
      <c r="K158" s="91">
        <f>'Grunddaten § 2 SPU_40%_IST'!$G$11*'bezirksw Umlage § 2_IST'!E158</f>
        <v>141486.73876108628</v>
      </c>
      <c r="L158" s="91">
        <f>'Grunddaten § 2 SPU_40%_IST'!$H$11*'bezirksw Umlage § 2_IST'!E158</f>
        <v>492.62899132604593</v>
      </c>
      <c r="M158" s="91">
        <f>'Grunddaten § 2 SPU_40%_IST'!$I$11*'bezirksw Umlage § 2_IST'!E158</f>
        <v>1578.3043021474687</v>
      </c>
      <c r="N158" s="83"/>
      <c r="O158" s="83"/>
    </row>
    <row r="159" spans="1:15" x14ac:dyDescent="0.25">
      <c r="A159" s="82">
        <v>61708</v>
      </c>
      <c r="B159" s="82" t="s">
        <v>161</v>
      </c>
      <c r="C159" s="82" t="s">
        <v>160</v>
      </c>
      <c r="D159" s="83">
        <v>1904637.52</v>
      </c>
      <c r="E159" s="11">
        <f t="shared" ref="E159:E188" si="7">D159/SUM($D$158:$D$188)</f>
        <v>1.3508893157328334E-2</v>
      </c>
      <c r="F159" s="91">
        <f>'Grunddaten § 2 SPU_40%_IST'!$B$11*'bezirksw Umlage § 2_IST'!E159</f>
        <v>2994.9137720731947</v>
      </c>
      <c r="G159" s="91">
        <f>'Grunddaten § 2 SPU_40%_IST'!$C$11*'bezirksw Umlage § 2_IST'!E159</f>
        <v>136734.00686515306</v>
      </c>
      <c r="H159" s="91">
        <f>'Grunddaten § 2 SPU_40%_IST'!$D$11*'bezirksw Umlage § 2_IST'!E159</f>
        <v>5317.4777311636753</v>
      </c>
      <c r="I159" s="91">
        <f>'Grunddaten § 2 SPU_40%_IST'!$E$11*'bezirksw Umlage § 2_IST'!E159</f>
        <v>212519.20747984518</v>
      </c>
      <c r="J159" s="91">
        <f>'Grunddaten § 2 SPU_40%_IST'!$F$11*'bezirksw Umlage § 2_IST'!E159</f>
        <v>9928.203458248674</v>
      </c>
      <c r="K159" s="91">
        <f>'Grunddaten § 2 SPU_40%_IST'!$G$11*'bezirksw Umlage § 2_IST'!E159</f>
        <v>55149.692006962257</v>
      </c>
      <c r="L159" s="91">
        <f>'Grunddaten § 2 SPU_40%_IST'!$H$11*'bezirksw Umlage § 2_IST'!E159</f>
        <v>192.02037861094684</v>
      </c>
      <c r="M159" s="91">
        <f>'Grunddaten § 2 SPU_40%_IST'!$I$11*'bezirksw Umlage § 2_IST'!E159</f>
        <v>615.20250532932789</v>
      </c>
      <c r="N159" s="83"/>
      <c r="O159" s="83"/>
    </row>
    <row r="160" spans="1:15" x14ac:dyDescent="0.25">
      <c r="A160" s="82">
        <v>61710</v>
      </c>
      <c r="B160" s="82" t="s">
        <v>162</v>
      </c>
      <c r="C160" s="82" t="s">
        <v>160</v>
      </c>
      <c r="D160" s="83">
        <v>1461580.95</v>
      </c>
      <c r="E160" s="11">
        <f t="shared" si="7"/>
        <v>1.0366455919831109E-2</v>
      </c>
      <c r="F160" s="91">
        <f>'Grunddaten § 2 SPU_40%_IST'!$B$11*'bezirksw Umlage § 2_IST'!E160</f>
        <v>2298.2372604708653</v>
      </c>
      <c r="G160" s="91">
        <f>'Grunddaten § 2 SPU_40%_IST'!$C$11*'bezirksw Umlage § 2_IST'!E160</f>
        <v>104926.95725708318</v>
      </c>
      <c r="H160" s="91">
        <f>'Grunddaten § 2 SPU_40%_IST'!$D$11*'bezirksw Umlage § 2_IST'!E160</f>
        <v>4080.5266473581009</v>
      </c>
      <c r="I160" s="91">
        <f>'Grunddaten § 2 SPU_40%_IST'!$E$11*'bezirksw Umlage § 2_IST'!E160</f>
        <v>163083.01285676614</v>
      </c>
      <c r="J160" s="91">
        <f>'Grunddaten § 2 SPU_40%_IST'!$F$11*'bezirksw Umlage § 2_IST'!E160</f>
        <v>7618.7058639380257</v>
      </c>
      <c r="K160" s="91">
        <f>'Grunddaten § 2 SPU_40%_IST'!$G$11*'bezirksw Umlage § 2_IST'!E160</f>
        <v>42320.776730127254</v>
      </c>
      <c r="L160" s="91">
        <f>'Grunddaten § 2 SPU_40%_IST'!$H$11*'bezirksw Umlage § 2_IST'!E160</f>
        <v>147.35261930025789</v>
      </c>
      <c r="M160" s="91">
        <f>'Grunddaten § 2 SPU_40%_IST'!$I$11*'bezirksw Umlage § 2_IST'!E160</f>
        <v>472.09416633860019</v>
      </c>
      <c r="N160" s="83"/>
      <c r="O160" s="83"/>
    </row>
    <row r="161" spans="1:15" x14ac:dyDescent="0.25">
      <c r="A161" s="82">
        <v>61711</v>
      </c>
      <c r="B161" s="82" t="s">
        <v>163</v>
      </c>
      <c r="C161" s="82" t="s">
        <v>160</v>
      </c>
      <c r="D161" s="83">
        <v>1165045.22</v>
      </c>
      <c r="E161" s="11">
        <f t="shared" si="7"/>
        <v>8.2632370911374688E-3</v>
      </c>
      <c r="F161" s="91">
        <f>'Grunddaten § 2 SPU_40%_IST'!$B$11*'bezirksw Umlage § 2_IST'!E161</f>
        <v>1831.9548669113926</v>
      </c>
      <c r="G161" s="91">
        <f>'Grunddaten § 2 SPU_40%_IST'!$C$11*'bezirksw Umlage § 2_IST'!E161</f>
        <v>83638.644853375445</v>
      </c>
      <c r="H161" s="91">
        <f>'Grunddaten § 2 SPU_40%_IST'!$D$11*'bezirksw Umlage § 2_IST'!E161</f>
        <v>3252.6409608630856</v>
      </c>
      <c r="I161" s="91">
        <f>'Grunddaten § 2 SPU_40%_IST'!$E$11*'bezirksw Umlage § 2_IST'!E161</f>
        <v>129995.5945594214</v>
      </c>
      <c r="J161" s="91">
        <f>'Grunddaten § 2 SPU_40%_IST'!$F$11*'bezirksw Umlage § 2_IST'!E161</f>
        <v>6072.9697177340531</v>
      </c>
      <c r="K161" s="91">
        <f>'Grunddaten § 2 SPU_40%_IST'!$G$11*'bezirksw Umlage § 2_IST'!E161</f>
        <v>33734.44258159084</v>
      </c>
      <c r="L161" s="91">
        <f>'Grunddaten § 2 SPU_40%_IST'!$H$11*'bezirksw Umlage § 2_IST'!E161</f>
        <v>117.45669288467752</v>
      </c>
      <c r="M161" s="91">
        <f>'Grunddaten § 2 SPU_40%_IST'!$I$11*'bezirksw Umlage § 2_IST'!E161</f>
        <v>376.31241149022304</v>
      </c>
      <c r="N161" s="83"/>
      <c r="O161" s="83"/>
    </row>
    <row r="162" spans="1:15" x14ac:dyDescent="0.25">
      <c r="A162" s="82">
        <v>61716</v>
      </c>
      <c r="B162" s="82" t="s">
        <v>164</v>
      </c>
      <c r="C162" s="82" t="s">
        <v>160</v>
      </c>
      <c r="D162" s="83">
        <v>3686515.64</v>
      </c>
      <c r="E162" s="11">
        <f t="shared" si="7"/>
        <v>2.6147099057242072E-2</v>
      </c>
      <c r="F162" s="91">
        <f>'Grunddaten § 2 SPU_40%_IST'!$B$11*'bezirksw Umlage § 2_IST'!E162</f>
        <v>5796.7966845466881</v>
      </c>
      <c r="G162" s="91">
        <f>'Grunddaten § 2 SPU_40%_IST'!$C$11*'bezirksw Umlage § 2_IST'!E162</f>
        <v>264655.11129291105</v>
      </c>
      <c r="H162" s="91">
        <f>'Grunddaten § 2 SPU_40%_IST'!$D$11*'bezirksw Umlage § 2_IST'!E162</f>
        <v>10292.228634289742</v>
      </c>
      <c r="I162" s="91">
        <f>'Grunddaten § 2 SPU_40%_IST'!$E$11*'bezirksw Umlage § 2_IST'!E162</f>
        <v>411340.93702766823</v>
      </c>
      <c r="J162" s="91">
        <f>'Grunddaten § 2 SPU_40%_IST'!$F$11*'bezirksw Umlage § 2_IST'!E162</f>
        <v>19216.505472356661</v>
      </c>
      <c r="K162" s="91">
        <f>'Grunddaten § 2 SPU_40%_IST'!$G$11*'bezirksw Umlage § 2_IST'!E162</f>
        <v>106744.82676622338</v>
      </c>
      <c r="L162" s="91">
        <f>'Grunddaten § 2 SPU_40%_IST'!$H$11*'bezirksw Umlage § 2_IST'!E162</f>
        <v>371.66448813209189</v>
      </c>
      <c r="M162" s="91">
        <f>'Grunddaten § 2 SPU_40%_IST'!$I$11*'bezirksw Umlage § 2_IST'!E162</f>
        <v>1190.75342885388</v>
      </c>
      <c r="N162" s="83"/>
      <c r="O162" s="83"/>
    </row>
    <row r="163" spans="1:15" x14ac:dyDescent="0.25">
      <c r="A163" s="82">
        <v>61719</v>
      </c>
      <c r="B163" s="82" t="s">
        <v>165</v>
      </c>
      <c r="C163" s="82" t="s">
        <v>160</v>
      </c>
      <c r="D163" s="83">
        <v>3701741.1</v>
      </c>
      <c r="E163" s="11">
        <f t="shared" si="7"/>
        <v>2.6255087643128578E-2</v>
      </c>
      <c r="F163" s="91">
        <f>'Grunddaten § 2 SPU_40%_IST'!$B$11*'bezirksw Umlage § 2_IST'!E163</f>
        <v>5820.7376913583939</v>
      </c>
      <c r="G163" s="91">
        <f>'Grunddaten § 2 SPU_40%_IST'!$C$11*'bezirksw Umlage § 2_IST'!E163</f>
        <v>265748.14770026127</v>
      </c>
      <c r="H163" s="91">
        <f>'Grunddaten § 2 SPU_40%_IST'!$D$11*'bezirksw Umlage § 2_IST'!E163</f>
        <v>10334.735958463807</v>
      </c>
      <c r="I163" s="91">
        <f>'Grunddaten § 2 SPU_40%_IST'!$E$11*'bezirksw Umlage § 2_IST'!E163</f>
        <v>413039.79187996377</v>
      </c>
      <c r="J163" s="91">
        <f>'Grunddaten § 2 SPU_40%_IST'!$F$11*'bezirksw Umlage § 2_IST'!E163</f>
        <v>19295.87042397508</v>
      </c>
      <c r="K163" s="91">
        <f>'Grunddaten § 2 SPU_40%_IST'!$G$11*'bezirksw Umlage § 2_IST'!E163</f>
        <v>107185.68725586886</v>
      </c>
      <c r="L163" s="91">
        <f>'Grunddaten § 2 SPU_40%_IST'!$H$11*'bezirksw Umlage § 2_IST'!E163</f>
        <v>373.19947763168227</v>
      </c>
      <c r="M163" s="91">
        <f>'Grunddaten § 2 SPU_40%_IST'!$I$11*'bezirksw Umlage § 2_IST'!E163</f>
        <v>1195.6712890968051</v>
      </c>
      <c r="N163" s="83"/>
      <c r="O163" s="83"/>
    </row>
    <row r="164" spans="1:15" x14ac:dyDescent="0.25">
      <c r="A164" s="82">
        <v>61727</v>
      </c>
      <c r="B164" s="82" t="s">
        <v>166</v>
      </c>
      <c r="C164" s="82" t="s">
        <v>160</v>
      </c>
      <c r="D164" s="83">
        <v>3638990.45</v>
      </c>
      <c r="E164" s="11">
        <f t="shared" si="7"/>
        <v>2.5810020370484014E-2</v>
      </c>
      <c r="F164" s="91">
        <f>'Grunddaten § 2 SPU_40%_IST'!$B$11*'bezirksw Umlage § 2_IST'!E164</f>
        <v>5722.0665353415025</v>
      </c>
      <c r="G164" s="91">
        <f>'Grunddaten § 2 SPU_40%_IST'!$C$11*'bezirksw Umlage § 2_IST'!E164</f>
        <v>261243.27592398078</v>
      </c>
      <c r="H164" s="91">
        <f>'Grunddaten § 2 SPU_40%_IST'!$D$11*'bezirksw Umlage § 2_IST'!E164</f>
        <v>10159.545046551577</v>
      </c>
      <c r="I164" s="91">
        <f>'Grunddaten § 2 SPU_40%_IST'!$E$11*'bezirksw Umlage § 2_IST'!E164</f>
        <v>406038.08249074355</v>
      </c>
      <c r="J164" s="91">
        <f>'Grunddaten § 2 SPU_40%_IST'!$F$11*'bezirksw Umlage § 2_IST'!E164</f>
        <v>18968.77342320963</v>
      </c>
      <c r="K164" s="91">
        <f>'Grunddaten § 2 SPU_40%_IST'!$G$11*'bezirksw Umlage § 2_IST'!E164</f>
        <v>105368.71211787165</v>
      </c>
      <c r="L164" s="91">
        <f>'Grunddaten § 2 SPU_40%_IST'!$H$11*'bezirksw Umlage § 2_IST'!E164</f>
        <v>366.87312763355612</v>
      </c>
      <c r="M164" s="91">
        <f>'Grunddaten § 2 SPU_40%_IST'!$I$11*'bezirksw Umlage § 2_IST'!E164</f>
        <v>1175.4026780431682</v>
      </c>
      <c r="N164" s="83"/>
      <c r="O164" s="83"/>
    </row>
    <row r="165" spans="1:15" x14ac:dyDescent="0.25">
      <c r="A165" s="82">
        <v>61728</v>
      </c>
      <c r="B165" s="82" t="s">
        <v>167</v>
      </c>
      <c r="C165" s="82" t="s">
        <v>160</v>
      </c>
      <c r="D165" s="83">
        <v>824938.22</v>
      </c>
      <c r="E165" s="11">
        <f t="shared" si="7"/>
        <v>5.8509832754825783E-3</v>
      </c>
      <c r="F165" s="91">
        <f>'Grunddaten § 2 SPU_40%_IST'!$B$11*'bezirksw Umlage § 2_IST'!E165</f>
        <v>1297.1595961144076</v>
      </c>
      <c r="G165" s="91">
        <f>'Grunddaten § 2 SPU_40%_IST'!$C$11*'bezirksw Umlage § 2_IST'!E165</f>
        <v>59222.349162168735</v>
      </c>
      <c r="H165" s="91">
        <f>'Grunddaten § 2 SPU_40%_IST'!$D$11*'bezirksw Umlage § 2_IST'!E165</f>
        <v>2303.1104702987268</v>
      </c>
      <c r="I165" s="91">
        <f>'Grunddaten § 2 SPU_40%_IST'!$E$11*'bezirksw Umlage § 2_IST'!E165</f>
        <v>92046.499605990204</v>
      </c>
      <c r="J165" s="91">
        <f>'Grunddaten § 2 SPU_40%_IST'!$F$11*'bezirksw Umlage § 2_IST'!E165</f>
        <v>4300.111912446996</v>
      </c>
      <c r="K165" s="91">
        <f>'Grunddaten § 2 SPU_40%_IST'!$G$11*'bezirksw Umlage § 2_IST'!E165</f>
        <v>23886.481432840654</v>
      </c>
      <c r="L165" s="91">
        <f>'Grunddaten § 2 SPU_40%_IST'!$H$11*'bezirksw Umlage § 2_IST'!E165</f>
        <v>83.168029439554743</v>
      </c>
      <c r="M165" s="91">
        <f>'Grunddaten § 2 SPU_40%_IST'!$I$11*'bezirksw Umlage § 2_IST'!E165</f>
        <v>266.45703151217782</v>
      </c>
      <c r="N165" s="83"/>
      <c r="O165" s="83"/>
    </row>
    <row r="166" spans="1:15" x14ac:dyDescent="0.25">
      <c r="A166" s="82">
        <v>61729</v>
      </c>
      <c r="B166" s="82" t="s">
        <v>168</v>
      </c>
      <c r="C166" s="82" t="s">
        <v>160</v>
      </c>
      <c r="D166" s="83">
        <v>2394246.5099999998</v>
      </c>
      <c r="E166" s="11">
        <f t="shared" si="7"/>
        <v>1.6981509581884241E-2</v>
      </c>
      <c r="F166" s="91">
        <f>'Grunddaten § 2 SPU_40%_IST'!$B$11*'bezirksw Umlage § 2_IST'!E166</f>
        <v>3764.7908178020039</v>
      </c>
      <c r="G166" s="91">
        <f>'Grunddaten § 2 SPU_40%_IST'!$C$11*'bezirksw Umlage § 2_IST'!E166</f>
        <v>171883.0566433495</v>
      </c>
      <c r="H166" s="91">
        <f>'Grunddaten § 2 SPU_40%_IST'!$D$11*'bezirksw Umlage § 2_IST'!E166</f>
        <v>6684.3965668813162</v>
      </c>
      <c r="I166" s="91">
        <f>'Grunddaten § 2 SPU_40%_IST'!$E$11*'bezirksw Umlage § 2_IST'!E166</f>
        <v>267149.71508940193</v>
      </c>
      <c r="J166" s="91">
        <f>'Grunddaten § 2 SPU_40%_IST'!$F$11*'bezirksw Umlage § 2_IST'!E166</f>
        <v>12480.362394878062</v>
      </c>
      <c r="K166" s="91">
        <f>'Grunddaten § 2 SPU_40%_IST'!$G$11*'bezirksw Umlage § 2_IST'!E166</f>
        <v>69326.554910692008</v>
      </c>
      <c r="L166" s="91">
        <f>'Grunddaten § 2 SPU_40%_IST'!$H$11*'bezirksw Umlage § 2_IST'!E166</f>
        <v>241.38142639242875</v>
      </c>
      <c r="M166" s="91">
        <f>'Grunddaten § 2 SPU_40%_IST'!$I$11*'bezirksw Umlage § 2_IST'!E166</f>
        <v>773.34738807833594</v>
      </c>
      <c r="N166" s="83"/>
      <c r="O166" s="83"/>
    </row>
    <row r="167" spans="1:15" x14ac:dyDescent="0.25">
      <c r="A167" s="82">
        <v>61730</v>
      </c>
      <c r="B167" s="82" t="s">
        <v>169</v>
      </c>
      <c r="C167" s="82" t="s">
        <v>160</v>
      </c>
      <c r="D167" s="83">
        <v>2472208.4</v>
      </c>
      <c r="E167" s="11">
        <f t="shared" si="7"/>
        <v>1.7534464583187265E-2</v>
      </c>
      <c r="F167" s="91">
        <f>'Grunddaten § 2 SPU_40%_IST'!$B$11*'bezirksw Umlage § 2_IST'!E167</f>
        <v>3887.3806206416834</v>
      </c>
      <c r="G167" s="91">
        <f>'Grunddaten § 2 SPU_40%_IST'!$C$11*'bezirksw Umlage § 2_IST'!E167</f>
        <v>177479.94397258805</v>
      </c>
      <c r="H167" s="91">
        <f>'Grunddaten § 2 SPU_40%_IST'!$D$11*'bezirksw Umlage § 2_IST'!E167</f>
        <v>6902.0551027451038</v>
      </c>
      <c r="I167" s="91">
        <f>'Grunddaten § 2 SPU_40%_IST'!$E$11*'bezirksw Umlage § 2_IST'!E167</f>
        <v>275848.69266516186</v>
      </c>
      <c r="J167" s="91">
        <f>'Grunddaten § 2 SPU_40%_IST'!$F$11*'bezirksw Umlage § 2_IST'!E167</f>
        <v>12886.750223418585</v>
      </c>
      <c r="K167" s="91">
        <f>'Grunddaten § 2 SPU_40%_IST'!$G$11*'bezirksw Umlage § 2_IST'!E167</f>
        <v>71583.978791421134</v>
      </c>
      <c r="L167" s="91">
        <f>'Grunddaten § 2 SPU_40%_IST'!$H$11*'bezirksw Umlage § 2_IST'!E167</f>
        <v>249.24133226839041</v>
      </c>
      <c r="M167" s="91">
        <f>'Grunddaten § 2 SPU_40%_IST'!$I$11*'bezirksw Umlage § 2_IST'!E167</f>
        <v>798.52926628065643</v>
      </c>
      <c r="N167" s="83"/>
      <c r="O167" s="83"/>
    </row>
    <row r="168" spans="1:15" x14ac:dyDescent="0.25">
      <c r="A168" s="82">
        <v>61731</v>
      </c>
      <c r="B168" s="82" t="s">
        <v>170</v>
      </c>
      <c r="C168" s="82" t="s">
        <v>160</v>
      </c>
      <c r="D168" s="83">
        <v>1956314.31</v>
      </c>
      <c r="E168" s="11">
        <f t="shared" si="7"/>
        <v>1.3875417615390932E-2</v>
      </c>
      <c r="F168" s="91">
        <f>'Grunddaten § 2 SPU_40%_IST'!$B$11*'bezirksw Umlage § 2_IST'!E168</f>
        <v>3076.172031685519</v>
      </c>
      <c r="G168" s="91">
        <f>'Grunddaten § 2 SPU_40%_IST'!$C$11*'bezirksw Umlage § 2_IST'!E168</f>
        <v>140443.88577094564</v>
      </c>
      <c r="H168" s="91">
        <f>'Grunddaten § 2 SPU_40%_IST'!$D$11*'bezirksw Umlage § 2_IST'!E168</f>
        <v>5461.7519970843741</v>
      </c>
      <c r="I168" s="91">
        <f>'Grunddaten § 2 SPU_40%_IST'!$E$11*'bezirksw Umlage § 2_IST'!E168</f>
        <v>218285.29700637219</v>
      </c>
      <c r="J168" s="91">
        <f>'Grunddaten § 2 SPU_40%_IST'!$F$11*'bezirksw Umlage § 2_IST'!E168</f>
        <v>10197.576333560501</v>
      </c>
      <c r="K168" s="91">
        <f>'Grunddaten § 2 SPU_40%_IST'!$G$11*'bezirksw Umlage § 2_IST'!E168</f>
        <v>56646.018222571227</v>
      </c>
      <c r="L168" s="91">
        <f>'Grunddaten § 2 SPU_40%_IST'!$H$11*'bezirksw Umlage § 2_IST'!E168</f>
        <v>197.23029213884917</v>
      </c>
      <c r="M168" s="91">
        <f>'Grunddaten § 2 SPU_40%_IST'!$I$11*'bezirksw Umlage § 2_IST'!E168</f>
        <v>631.89423293709729</v>
      </c>
      <c r="N168" s="83"/>
      <c r="O168" s="83"/>
    </row>
    <row r="169" spans="1:15" x14ac:dyDescent="0.25">
      <c r="A169" s="82">
        <v>61740</v>
      </c>
      <c r="B169" s="82" t="s">
        <v>171</v>
      </c>
      <c r="C169" s="82" t="s">
        <v>160</v>
      </c>
      <c r="D169" s="83">
        <v>2487529.06</v>
      </c>
      <c r="E169" s="11">
        <f t="shared" si="7"/>
        <v>1.7643128387646895E-2</v>
      </c>
      <c r="F169" s="91">
        <f>'Grunddaten § 2 SPU_40%_IST'!$B$11*'bezirksw Umlage § 2_IST'!E169</f>
        <v>3911.4713230191369</v>
      </c>
      <c r="G169" s="91">
        <f>'Grunddaten § 2 SPU_40%_IST'!$C$11*'bezirksw Umlage § 2_IST'!E169</f>
        <v>178579.81479190211</v>
      </c>
      <c r="H169" s="91">
        <f>'Grunddaten § 2 SPU_40%_IST'!$D$11*'bezirksw Umlage § 2_IST'!E169</f>
        <v>6944.8282118124553</v>
      </c>
      <c r="I169" s="91">
        <f>'Grunddaten § 2 SPU_40%_IST'!$E$11*'bezirksw Umlage § 2_IST'!E169</f>
        <v>277558.16992111143</v>
      </c>
      <c r="J169" s="91">
        <f>'Grunddaten § 2 SPU_40%_IST'!$F$11*'bezirksw Umlage § 2_IST'!E169</f>
        <v>12966.611419051575</v>
      </c>
      <c r="K169" s="91">
        <f>'Grunddaten § 2 SPU_40%_IST'!$G$11*'bezirksw Umlage § 2_IST'!E169</f>
        <v>72027.595842682087</v>
      </c>
      <c r="L169" s="91">
        <f>'Grunddaten § 2 SPU_40%_IST'!$H$11*'bezirksw Umlage § 2_IST'!E169</f>
        <v>250.78591957325963</v>
      </c>
      <c r="M169" s="91">
        <f>'Grunddaten § 2 SPU_40%_IST'!$I$11*'bezirksw Umlage § 2_IST'!E169</f>
        <v>803.47787635282316</v>
      </c>
      <c r="N169" s="83"/>
      <c r="O169" s="83"/>
    </row>
    <row r="170" spans="1:15" x14ac:dyDescent="0.25">
      <c r="A170" s="82">
        <v>61741</v>
      </c>
      <c r="B170" s="82" t="s">
        <v>172</v>
      </c>
      <c r="C170" s="82" t="s">
        <v>160</v>
      </c>
      <c r="D170" s="83">
        <v>1597424.42</v>
      </c>
      <c r="E170" s="11">
        <f t="shared" si="7"/>
        <v>1.1329943671742422E-2</v>
      </c>
      <c r="F170" s="91">
        <f>'Grunddaten § 2 SPU_40%_IST'!$B$11*'bezirksw Umlage § 2_IST'!E170</f>
        <v>2511.8419358367123</v>
      </c>
      <c r="G170" s="91">
        <f>'Grunddaten § 2 SPU_40%_IST'!$C$11*'bezirksw Umlage § 2_IST'!E170</f>
        <v>114679.16562456627</v>
      </c>
      <c r="H170" s="91">
        <f>'Grunddaten § 2 SPU_40%_IST'!$D$11*'bezirksw Umlage § 2_IST'!E170</f>
        <v>4459.7823425042307</v>
      </c>
      <c r="I170" s="91">
        <f>'Grunddaten § 2 SPU_40%_IST'!$E$11*'bezirksw Umlage § 2_IST'!E170</f>
        <v>178240.40962258863</v>
      </c>
      <c r="J170" s="91">
        <f>'Grunddaten § 2 SPU_40%_IST'!$F$11*'bezirksw Umlage § 2_IST'!E170</f>
        <v>8326.8099490841068</v>
      </c>
      <c r="K170" s="91">
        <f>'Grunddaten § 2 SPU_40%_IST'!$G$11*'bezirksw Umlage § 2_IST'!E170</f>
        <v>46254.189493967504</v>
      </c>
      <c r="L170" s="91">
        <f>'Grunddaten § 2 SPU_40%_IST'!$H$11*'bezirksw Umlage § 2_IST'!E170</f>
        <v>161.047988769418</v>
      </c>
      <c r="M170" s="91">
        <f>'Grunddaten § 2 SPU_40%_IST'!$I$11*'bezirksw Umlage § 2_IST'!E170</f>
        <v>515.97193425983141</v>
      </c>
      <c r="N170" s="83"/>
      <c r="O170" s="83"/>
    </row>
    <row r="171" spans="1:15" x14ac:dyDescent="0.25">
      <c r="A171" s="82">
        <v>61743</v>
      </c>
      <c r="B171" s="82" t="s">
        <v>173</v>
      </c>
      <c r="C171" s="82" t="s">
        <v>160</v>
      </c>
      <c r="D171" s="83">
        <v>911024.99</v>
      </c>
      <c r="E171" s="11">
        <f t="shared" si="7"/>
        <v>6.4615650612438388E-3</v>
      </c>
      <c r="F171" s="91">
        <f>'Grunddaten § 2 SPU_40%_IST'!$B$11*'bezirksw Umlage § 2_IST'!E171</f>
        <v>1432.5252236204212</v>
      </c>
      <c r="G171" s="91">
        <f>'Grunddaten § 2 SPU_40%_IST'!$C$11*'bezirksw Umlage § 2_IST'!E171</f>
        <v>65402.521964907006</v>
      </c>
      <c r="H171" s="91">
        <f>'Grunddaten § 2 SPU_40%_IST'!$D$11*'bezirksw Umlage § 2_IST'!E171</f>
        <v>2543.4525183871256</v>
      </c>
      <c r="I171" s="91">
        <f>'Grunddaten § 2 SPU_40%_IST'!$E$11*'bezirksw Umlage § 2_IST'!E171</f>
        <v>101652.05023847996</v>
      </c>
      <c r="J171" s="91">
        <f>'Grunddaten § 2 SPU_40%_IST'!$F$11*'bezirksw Umlage § 2_IST'!E171</f>
        <v>4748.8518740662857</v>
      </c>
      <c r="K171" s="91">
        <f>'Grunddaten § 2 SPU_40%_IST'!$G$11*'bezirksw Umlage § 2_IST'!E171</f>
        <v>26379.165107041401</v>
      </c>
      <c r="L171" s="91">
        <f>'Grunddaten § 2 SPU_40%_IST'!$H$11*'bezirksw Umlage § 2_IST'!E171</f>
        <v>91.847063636462465</v>
      </c>
      <c r="M171" s="91">
        <f>'Grunddaten § 2 SPU_40%_IST'!$I$11*'bezirksw Umlage § 2_IST'!E171</f>
        <v>294.26326551921852</v>
      </c>
      <c r="N171" s="83"/>
      <c r="O171" s="83"/>
    </row>
    <row r="172" spans="1:15" x14ac:dyDescent="0.25">
      <c r="A172" s="82">
        <v>61744</v>
      </c>
      <c r="B172" s="82" t="s">
        <v>174</v>
      </c>
      <c r="C172" s="82" t="s">
        <v>160</v>
      </c>
      <c r="D172" s="83">
        <v>764265.9</v>
      </c>
      <c r="E172" s="11">
        <f t="shared" si="7"/>
        <v>5.4206568328494234E-3</v>
      </c>
      <c r="F172" s="91">
        <f>'Grunddaten § 2 SPU_40%_IST'!$B$11*'bezirksw Umlage § 2_IST'!E172</f>
        <v>1201.7564735550914</v>
      </c>
      <c r="G172" s="91">
        <f>'Grunddaten § 2 SPU_40%_IST'!$C$11*'bezirksw Umlage § 2_IST'!E172</f>
        <v>54866.68078312475</v>
      </c>
      <c r="H172" s="91">
        <f>'Grunddaten § 2 SPU_40%_IST'!$D$11*'bezirksw Umlage § 2_IST'!E172</f>
        <v>2133.7219608788155</v>
      </c>
      <c r="I172" s="91">
        <f>'Grunddaten § 2 SPU_40%_IST'!$E$11*'bezirksw Umlage § 2_IST'!E172</f>
        <v>85276.690008643011</v>
      </c>
      <c r="J172" s="91">
        <f>'Grunddaten § 2 SPU_40%_IST'!$F$11*'bezirksw Umlage § 2_IST'!E172</f>
        <v>3983.8485127613862</v>
      </c>
      <c r="K172" s="91">
        <f>'Grunddaten § 2 SPU_40%_IST'!$G$11*'bezirksw Umlage § 2_IST'!E172</f>
        <v>22129.685335834303</v>
      </c>
      <c r="L172" s="91">
        <f>'Grunddaten § 2 SPU_40%_IST'!$H$11*'bezirksw Umlage § 2_IST'!E172</f>
        <v>77.051211023836188</v>
      </c>
      <c r="M172" s="91">
        <f>'Grunddaten § 2 SPU_40%_IST'!$I$11*'bezirksw Umlage § 2_IST'!E172</f>
        <v>246.85972605316184</v>
      </c>
      <c r="N172" s="83"/>
      <c r="O172" s="83"/>
    </row>
    <row r="173" spans="1:15" x14ac:dyDescent="0.25">
      <c r="A173" s="82">
        <v>61745</v>
      </c>
      <c r="B173" s="82" t="s">
        <v>175</v>
      </c>
      <c r="C173" s="82" t="s">
        <v>160</v>
      </c>
      <c r="D173" s="83">
        <v>1328807.93</v>
      </c>
      <c r="E173" s="11">
        <f t="shared" si="7"/>
        <v>9.424745740061146E-3</v>
      </c>
      <c r="F173" s="91">
        <f>'Grunddaten § 2 SPU_40%_IST'!$B$11*'bezirksw Umlage § 2_IST'!E173</f>
        <v>2089.4606602084964</v>
      </c>
      <c r="G173" s="91">
        <f>'Grunddaten § 2 SPU_40%_IST'!$C$11*'bezirksw Umlage § 2_IST'!E173</f>
        <v>95395.17662294599</v>
      </c>
      <c r="H173" s="91">
        <f>'Grunddaten § 2 SPU_40%_IST'!$D$11*'bezirksw Umlage § 2_IST'!E173</f>
        <v>3709.8432129850612</v>
      </c>
      <c r="I173" s="91">
        <f>'Grunddaten § 2 SPU_40%_IST'!$E$11*'bezirksw Umlage § 2_IST'!E173</f>
        <v>148268.21650375426</v>
      </c>
      <c r="J173" s="91">
        <f>'Grunddaten § 2 SPU_40%_IST'!$F$11*'bezirksw Umlage § 2_IST'!E173</f>
        <v>6926.6069514236287</v>
      </c>
      <c r="K173" s="91">
        <f>'Grunddaten § 2 SPU_40%_IST'!$G$11*'bezirksw Umlage § 2_IST'!E173</f>
        <v>38476.270317256509</v>
      </c>
      <c r="L173" s="91">
        <f>'Grunddaten § 2 SPU_40%_IST'!$H$11*'bezirksw Umlage § 2_IST'!E173</f>
        <v>133.96680425566149</v>
      </c>
      <c r="M173" s="91">
        <f>'Grunddaten § 2 SPU_40%_IST'!$I$11*'bezirksw Umlage § 2_IST'!E173</f>
        <v>429.20816116101611</v>
      </c>
      <c r="N173" s="83"/>
      <c r="O173" s="83"/>
    </row>
    <row r="174" spans="1:15" x14ac:dyDescent="0.25">
      <c r="A174" s="82">
        <v>61746</v>
      </c>
      <c r="B174" s="82" t="s">
        <v>176</v>
      </c>
      <c r="C174" s="82" t="s">
        <v>160</v>
      </c>
      <c r="D174" s="83">
        <v>5542405.8700000001</v>
      </c>
      <c r="E174" s="11">
        <f t="shared" si="7"/>
        <v>3.9310245622158797E-2</v>
      </c>
      <c r="F174" s="91">
        <f>'Grunddaten § 2 SPU_40%_IST'!$B$11*'bezirksw Umlage § 2_IST'!E174</f>
        <v>8715.0586377623786</v>
      </c>
      <c r="G174" s="91">
        <f>'Grunddaten § 2 SPU_40%_IST'!$C$11*'bezirksw Umlage § 2_IST'!E174</f>
        <v>397889.54817924864</v>
      </c>
      <c r="H174" s="91">
        <f>'Grunddaten § 2 SPU_40%_IST'!$D$11*'bezirksw Umlage § 2_IST'!E174</f>
        <v>15473.610847903403</v>
      </c>
      <c r="I174" s="91">
        <f>'Grunddaten § 2 SPU_40%_IST'!$E$11*'bezirksw Umlage § 2_IST'!E174</f>
        <v>618420.92821107595</v>
      </c>
      <c r="J174" s="91">
        <f>'Grunddaten § 2 SPU_40%_IST'!$F$11*'bezirksw Umlage § 2_IST'!E174</f>
        <v>28890.606505300675</v>
      </c>
      <c r="K174" s="91">
        <f>'Grunddaten § 2 SPU_40%_IST'!$G$11*'bezirksw Umlage § 2_IST'!E174</f>
        <v>160483.01763375936</v>
      </c>
      <c r="L174" s="91">
        <f>'Grunddaten § 2 SPU_40%_IST'!$H$11*'bezirksw Umlage § 2_IST'!E174</f>
        <v>558.77029744375409</v>
      </c>
      <c r="M174" s="91">
        <f>'Grunddaten § 2 SPU_40%_IST'!$I$11*'bezirksw Umlage § 2_IST'!E174</f>
        <v>1790.2104421296776</v>
      </c>
      <c r="N174" s="83"/>
      <c r="O174" s="83"/>
    </row>
    <row r="175" spans="1:15" x14ac:dyDescent="0.25">
      <c r="A175" s="82">
        <v>61748</v>
      </c>
      <c r="B175" s="82" t="s">
        <v>177</v>
      </c>
      <c r="C175" s="82" t="s">
        <v>160</v>
      </c>
      <c r="D175" s="83">
        <v>6617162.71</v>
      </c>
      <c r="E175" s="11">
        <f t="shared" si="7"/>
        <v>4.693310045370061E-2</v>
      </c>
      <c r="F175" s="91">
        <f>'Grunddaten § 2 SPU_40%_IST'!$B$11*'bezirksw Umlage § 2_IST'!E175</f>
        <v>10405.041129415627</v>
      </c>
      <c r="G175" s="91">
        <f>'Grunddaten § 2 SPU_40%_IST'!$C$11*'bezirksw Umlage § 2_IST'!E175</f>
        <v>475046.38647304126</v>
      </c>
      <c r="H175" s="91">
        <f>'Grunddaten § 2 SPU_40%_IST'!$D$11*'bezirksw Umlage § 2_IST'!E175</f>
        <v>18474.179461670836</v>
      </c>
      <c r="I175" s="91">
        <f>'Grunddaten § 2 SPU_40%_IST'!$E$11*'bezirksw Umlage § 2_IST'!E175</f>
        <v>738342.15703909087</v>
      </c>
      <c r="J175" s="91">
        <f>'Grunddaten § 2 SPU_40%_IST'!$F$11*'bezirksw Umlage § 2_IST'!E175</f>
        <v>34492.934750763576</v>
      </c>
      <c r="K175" s="91">
        <f>'Grunddaten § 2 SPU_40%_IST'!$G$11*'bezirksw Umlage § 2_IST'!E175</f>
        <v>191603.1169103797</v>
      </c>
      <c r="L175" s="91">
        <f>'Grunddaten § 2 SPU_40%_IST'!$H$11*'bezirksw Umlage § 2_IST'!E175</f>
        <v>667.12436122986742</v>
      </c>
      <c r="M175" s="91">
        <f>'Grunddaten § 2 SPU_40%_IST'!$I$11*'bezirksw Umlage § 2_IST'!E175</f>
        <v>2137.3594894653784</v>
      </c>
      <c r="N175" s="83"/>
      <c r="O175" s="83"/>
    </row>
    <row r="176" spans="1:15" x14ac:dyDescent="0.25">
      <c r="A176" s="82">
        <v>61750</v>
      </c>
      <c r="B176" s="82" t="s">
        <v>178</v>
      </c>
      <c r="C176" s="82" t="s">
        <v>160</v>
      </c>
      <c r="D176" s="83">
        <v>2251736.44</v>
      </c>
      <c r="E176" s="11">
        <f t="shared" si="7"/>
        <v>1.5970738089010689E-2</v>
      </c>
      <c r="F176" s="91">
        <f>'Grunddaten § 2 SPU_40%_IST'!$B$11*'bezirksw Umlage § 2_IST'!E176</f>
        <v>3540.7033645095189</v>
      </c>
      <c r="G176" s="91">
        <f>'Grunddaten § 2 SPU_40%_IST'!$C$11*'bezirksw Umlage § 2_IST'!E176</f>
        <v>161652.25278428584</v>
      </c>
      <c r="H176" s="91">
        <f>'Grunddaten § 2 SPU_40%_IST'!$D$11*'bezirksw Umlage § 2_IST'!E176</f>
        <v>6286.528670373862</v>
      </c>
      <c r="I176" s="91">
        <f>'Grunddaten § 2 SPU_40%_IST'!$E$11*'bezirksw Umlage § 2_IST'!E176</f>
        <v>251248.45996013348</v>
      </c>
      <c r="J176" s="91">
        <f>'Grunddaten § 2 SPU_40%_IST'!$F$11*'bezirksw Umlage § 2_IST'!E176</f>
        <v>11737.507675829338</v>
      </c>
      <c r="K176" s="91">
        <f>'Grunddaten § 2 SPU_40%_IST'!$G$11*'bezirksw Umlage § 2_IST'!E176</f>
        <v>65200.107549521359</v>
      </c>
      <c r="L176" s="91">
        <f>'Grunddaten § 2 SPU_40%_IST'!$H$11*'bezirksw Umlage § 2_IST'!E176</f>
        <v>227.0139484288147</v>
      </c>
      <c r="M176" s="91">
        <f>'Grunddaten § 2 SPU_40%_IST'!$I$11*'bezirksw Umlage § 2_IST'!E176</f>
        <v>727.31629230392434</v>
      </c>
      <c r="N176" s="83"/>
      <c r="O176" s="83"/>
    </row>
    <row r="177" spans="1:15" x14ac:dyDescent="0.25">
      <c r="A177" s="82">
        <v>61751</v>
      </c>
      <c r="B177" s="82" t="s">
        <v>179</v>
      </c>
      <c r="C177" s="82" t="s">
        <v>160</v>
      </c>
      <c r="D177" s="83">
        <v>2936430.09</v>
      </c>
      <c r="E177" s="11">
        <f t="shared" si="7"/>
        <v>2.0827018229575788E-2</v>
      </c>
      <c r="F177" s="91">
        <f>'Grunddaten § 2 SPU_40%_IST'!$B$11*'bezirksw Umlage § 2_IST'!E177</f>
        <v>4617.3378529638176</v>
      </c>
      <c r="G177" s="91">
        <f>'Grunddaten § 2 SPU_40%_IST'!$C$11*'bezirksw Umlage § 2_IST'!E177</f>
        <v>210806.43842672071</v>
      </c>
      <c r="H177" s="91">
        <f>'Grunddaten § 2 SPU_40%_IST'!$D$11*'bezirksw Umlage § 2_IST'!E177</f>
        <v>8198.0961987422907</v>
      </c>
      <c r="I177" s="91">
        <f>'Grunddaten § 2 SPU_40%_IST'!$E$11*'bezirksw Umlage § 2_IST'!E177</f>
        <v>327646.48863305518</v>
      </c>
      <c r="J177" s="91">
        <f>'Grunddaten § 2 SPU_40%_IST'!$F$11*'bezirksw Umlage § 2_IST'!E177</f>
        <v>15306.574121486099</v>
      </c>
      <c r="K177" s="91">
        <f>'Grunddaten § 2 SPU_40%_IST'!$G$11*'bezirksw Umlage § 2_IST'!E177</f>
        <v>85025.740259215541</v>
      </c>
      <c r="L177" s="91">
        <f>'Grunddaten § 2 SPU_40%_IST'!$H$11*'bezirksw Umlage § 2_IST'!E177</f>
        <v>296.04290145789872</v>
      </c>
      <c r="M177" s="91">
        <f>'Grunddaten § 2 SPU_40%_IST'!$I$11*'bezirksw Umlage § 2_IST'!E177</f>
        <v>948.47398999701716</v>
      </c>
      <c r="N177" s="83"/>
      <c r="O177" s="83"/>
    </row>
    <row r="178" spans="1:15" x14ac:dyDescent="0.25">
      <c r="A178" s="82">
        <v>61756</v>
      </c>
      <c r="B178" s="82" t="s">
        <v>180</v>
      </c>
      <c r="C178" s="82" t="s">
        <v>160</v>
      </c>
      <c r="D178" s="83">
        <v>5915684.2800000003</v>
      </c>
      <c r="E178" s="11">
        <f t="shared" si="7"/>
        <v>4.1957772044208592E-2</v>
      </c>
      <c r="F178" s="91">
        <f>'Grunddaten § 2 SPU_40%_IST'!$B$11*'bezirksw Umlage § 2_IST'!E178</f>
        <v>9302.0137088388874</v>
      </c>
      <c r="G178" s="91">
        <f>'Grunddaten § 2 SPU_40%_IST'!$C$11*'bezirksw Umlage § 2_IST'!E178</f>
        <v>424687.22077553003</v>
      </c>
      <c r="H178" s="91">
        <f>'Grunddaten § 2 SPU_40%_IST'!$D$11*'bezirksw Umlage § 2_IST'!E178</f>
        <v>16515.75120892033</v>
      </c>
      <c r="I178" s="91">
        <f>'Grunddaten § 2 SPU_40%_IST'!$E$11*'bezirksw Umlage § 2_IST'!E178</f>
        <v>660071.28479049308</v>
      </c>
      <c r="J178" s="91">
        <f>'Grunddaten § 2 SPU_40%_IST'!$F$11*'bezirksw Umlage § 2_IST'!E178</f>
        <v>30836.375168437986</v>
      </c>
      <c r="K178" s="91">
        <f>'Grunddaten § 2 SPU_40%_IST'!$G$11*'bezirksw Umlage § 2_IST'!E178</f>
        <v>171291.47285328509</v>
      </c>
      <c r="L178" s="91">
        <f>'Grunddaten § 2 SPU_40%_IST'!$H$11*'bezirksw Umlage § 2_IST'!E178</f>
        <v>596.40321229649317</v>
      </c>
      <c r="M178" s="91">
        <f>'Grunddaten § 2 SPU_40%_IST'!$I$11*'bezirksw Umlage § 2_IST'!E178</f>
        <v>1910.7802674145159</v>
      </c>
      <c r="N178" s="83"/>
      <c r="O178" s="83"/>
    </row>
    <row r="179" spans="1:15" x14ac:dyDescent="0.25">
      <c r="A179" s="82">
        <v>61757</v>
      </c>
      <c r="B179" s="82" t="s">
        <v>181</v>
      </c>
      <c r="C179" s="82" t="s">
        <v>160</v>
      </c>
      <c r="D179" s="83">
        <v>6607450.7800000003</v>
      </c>
      <c r="E179" s="11">
        <f t="shared" si="7"/>
        <v>4.6864217307514638E-2</v>
      </c>
      <c r="F179" s="91">
        <f>'Grunddaten § 2 SPU_40%_IST'!$B$11*'bezirksw Umlage § 2_IST'!E179</f>
        <v>10389.769775887735</v>
      </c>
      <c r="G179" s="91">
        <f>'Grunddaten § 2 SPU_40%_IST'!$C$11*'bezirksw Umlage § 2_IST'!E179</f>
        <v>474349.16661396076</v>
      </c>
      <c r="H179" s="91">
        <f>'Grunddaten § 2 SPU_40%_IST'!$D$11*'bezirksw Umlage § 2_IST'!E179</f>
        <v>18447.065131012463</v>
      </c>
      <c r="I179" s="91">
        <f>'Grunddaten § 2 SPU_40%_IST'!$E$11*'bezirksw Umlage § 2_IST'!E179</f>
        <v>737258.50114917662</v>
      </c>
      <c r="J179" s="91">
        <f>'Grunddaten § 2 SPU_40%_IST'!$F$11*'bezirksw Umlage § 2_IST'!E179</f>
        <v>34442.309885927214</v>
      </c>
      <c r="K179" s="91">
        <f>'Grunddaten § 2 SPU_40%_IST'!$G$11*'bezirksw Umlage § 2_IST'!E179</f>
        <v>191321.90332371616</v>
      </c>
      <c r="L179" s="91">
        <f>'Grunddaten § 2 SPU_40%_IST'!$H$11*'bezirksw Umlage § 2_IST'!E179</f>
        <v>666.14523084098221</v>
      </c>
      <c r="M179" s="91">
        <f>'Grunddaten § 2 SPU_40%_IST'!$I$11*'bezirksw Umlage § 2_IST'!E179</f>
        <v>2134.2225126890398</v>
      </c>
      <c r="N179" s="83"/>
      <c r="O179" s="83"/>
    </row>
    <row r="180" spans="1:15" x14ac:dyDescent="0.25">
      <c r="A180" s="82">
        <v>61758</v>
      </c>
      <c r="B180" s="82" t="s">
        <v>182</v>
      </c>
      <c r="C180" s="82" t="s">
        <v>160</v>
      </c>
      <c r="D180" s="83">
        <v>2766864.84</v>
      </c>
      <c r="E180" s="11">
        <f t="shared" si="7"/>
        <v>1.9624354299356842E-2</v>
      </c>
      <c r="F180" s="91">
        <f>'Grunddaten § 2 SPU_40%_IST'!$B$11*'bezirksw Umlage § 2_IST'!E180</f>
        <v>4350.7079576911283</v>
      </c>
      <c r="G180" s="91">
        <f>'Grunddaten § 2 SPU_40%_IST'!$C$11*'bezirksw Umlage § 2_IST'!E180</f>
        <v>198633.34206894686</v>
      </c>
      <c r="H180" s="91">
        <f>'Grunddaten § 2 SPU_40%_IST'!$D$11*'bezirksw Umlage § 2_IST'!E180</f>
        <v>7724.6940781885596</v>
      </c>
      <c r="I180" s="91">
        <f>'Grunddaten § 2 SPU_40%_IST'!$E$11*'bezirksw Umlage § 2_IST'!E180</f>
        <v>308726.42002802121</v>
      </c>
      <c r="J180" s="91">
        <f>'Grunddaten § 2 SPU_40%_IST'!$F$11*'bezirksw Umlage § 2_IST'!E180</f>
        <v>14422.690293843765</v>
      </c>
      <c r="K180" s="91">
        <f>'Grunddaten § 2 SPU_40%_IST'!$G$11*'bezirksw Umlage § 2_IST'!E180</f>
        <v>80115.897197537561</v>
      </c>
      <c r="L180" s="91">
        <f>'Grunddaten § 2 SPU_40%_IST'!$H$11*'bezirksw Umlage § 2_IST'!E180</f>
        <v>278.94779377344031</v>
      </c>
      <c r="M180" s="91">
        <f>'Grunddaten § 2 SPU_40%_IST'!$I$11*'bezirksw Umlage § 2_IST'!E180</f>
        <v>893.70400593370107</v>
      </c>
      <c r="N180" s="83"/>
      <c r="O180" s="83"/>
    </row>
    <row r="181" spans="1:15" x14ac:dyDescent="0.25">
      <c r="A181" s="82">
        <v>61759</v>
      </c>
      <c r="B181" s="82" t="s">
        <v>183</v>
      </c>
      <c r="C181" s="82" t="s">
        <v>160</v>
      </c>
      <c r="D181" s="83">
        <v>2405813.88</v>
      </c>
      <c r="E181" s="11">
        <f t="shared" si="7"/>
        <v>1.7063552681319396E-2</v>
      </c>
      <c r="F181" s="91">
        <f>'Grunddaten § 2 SPU_40%_IST'!$B$11*'bezirksw Umlage § 2_IST'!E181</f>
        <v>3782.979725326868</v>
      </c>
      <c r="G181" s="91">
        <f>'Grunddaten § 2 SPU_40%_IST'!$C$11*'bezirksw Umlage § 2_IST'!E181</f>
        <v>172713.47861728593</v>
      </c>
      <c r="H181" s="91">
        <f>'Grunddaten § 2 SPU_40%_IST'!$D$11*'bezirksw Umlage § 2_IST'!E181</f>
        <v>6716.6910227750195</v>
      </c>
      <c r="I181" s="91">
        <f>'Grunddaten § 2 SPU_40%_IST'!$E$11*'bezirksw Umlage § 2_IST'!E181</f>
        <v>268440.40073389467</v>
      </c>
      <c r="J181" s="91">
        <f>'Grunddaten § 2 SPU_40%_IST'!$F$11*'bezirksw Umlage § 2_IST'!E181</f>
        <v>12540.659013857217</v>
      </c>
      <c r="K181" s="91">
        <f>'Grunddaten § 2 SPU_40%_IST'!$G$11*'bezirksw Umlage § 2_IST'!E181</f>
        <v>69661.493651597732</v>
      </c>
      <c r="L181" s="91">
        <f>'Grunddaten § 2 SPU_40%_IST'!$H$11*'bezirksw Umlage § 2_IST'!E181</f>
        <v>242.54761719966064</v>
      </c>
      <c r="M181" s="91">
        <f>'Grunddaten § 2 SPU_40%_IST'!$I$11*'bezirksw Umlage § 2_IST'!E181</f>
        <v>777.08367644257612</v>
      </c>
      <c r="N181" s="83"/>
      <c r="O181" s="83"/>
    </row>
    <row r="182" spans="1:15" x14ac:dyDescent="0.25">
      <c r="A182" s="82">
        <v>61760</v>
      </c>
      <c r="B182" s="82" t="s">
        <v>184</v>
      </c>
      <c r="C182" s="82" t="s">
        <v>160</v>
      </c>
      <c r="D182" s="83">
        <v>19580808.100000001</v>
      </c>
      <c r="E182" s="11">
        <f t="shared" si="7"/>
        <v>0.1388794674994375</v>
      </c>
      <c r="F182" s="91">
        <f>'Grunddaten § 2 SPU_40%_IST'!$B$11*'bezirksw Umlage § 2_IST'!E182</f>
        <v>30789.497335436492</v>
      </c>
      <c r="G182" s="91">
        <f>'Grunddaten § 2 SPU_40%_IST'!$C$11*'bezirksw Umlage § 2_IST'!E182</f>
        <v>1405707.0287949829</v>
      </c>
      <c r="H182" s="91">
        <f>'Grunddaten § 2 SPU_40%_IST'!$D$11*'bezirksw Umlage § 2_IST'!E182</f>
        <v>54666.83814458266</v>
      </c>
      <c r="I182" s="91">
        <f>'Grunddaten § 2 SPU_40%_IST'!$E$11*'bezirksw Umlage § 2_IST'!E182</f>
        <v>2184824.0284728473</v>
      </c>
      <c r="J182" s="91">
        <f>'Grunddaten § 2 SPU_40%_IST'!$F$11*'bezirksw Umlage § 2_IST'!E182</f>
        <v>102067.8447486027</v>
      </c>
      <c r="K182" s="91">
        <f>'Grunddaten § 2 SPU_40%_IST'!$G$11*'bezirksw Umlage § 2_IST'!E182</f>
        <v>566971.68076497409</v>
      </c>
      <c r="L182" s="91">
        <f>'Grunddaten § 2 SPU_40%_IST'!$H$11*'bezirksw Umlage § 2_IST'!E182</f>
        <v>1974.0838586810444</v>
      </c>
      <c r="M182" s="91">
        <f>'Grunddaten § 2 SPU_40%_IST'!$I$11*'bezirksw Umlage § 2_IST'!E182</f>
        <v>6324.6481669083141</v>
      </c>
      <c r="N182" s="83"/>
      <c r="O182" s="83"/>
    </row>
    <row r="183" spans="1:15" x14ac:dyDescent="0.25">
      <c r="A183" s="82">
        <v>61761</v>
      </c>
      <c r="B183" s="82" t="s">
        <v>185</v>
      </c>
      <c r="C183" s="82" t="s">
        <v>160</v>
      </c>
      <c r="D183" s="83">
        <v>1796424.44</v>
      </c>
      <c r="E183" s="11">
        <f t="shared" si="7"/>
        <v>1.2741377595655776E-2</v>
      </c>
      <c r="F183" s="91">
        <f>'Grunddaten § 2 SPU_40%_IST'!$B$11*'bezirksw Umlage § 2_IST'!E183</f>
        <v>2824.7560175360168</v>
      </c>
      <c r="G183" s="91">
        <f>'Grunddaten § 2 SPU_40%_IST'!$C$11*'bezirksw Umlage § 2_IST'!E183</f>
        <v>128965.38534623045</v>
      </c>
      <c r="H183" s="91">
        <f>'Grunddaten § 2 SPU_40%_IST'!$D$11*'bezirksw Umlage § 2_IST'!E183</f>
        <v>5015.3621647746259</v>
      </c>
      <c r="I183" s="91">
        <f>'Grunddaten § 2 SPU_40%_IST'!$E$11*'bezirksw Umlage § 2_IST'!E183</f>
        <v>200444.80604699242</v>
      </c>
      <c r="J183" s="91">
        <f>'Grunddaten § 2 SPU_40%_IST'!$F$11*'bezirksw Umlage § 2_IST'!E183</f>
        <v>9364.1268484989396</v>
      </c>
      <c r="K183" s="91">
        <f>'Grunddaten § 2 SPU_40%_IST'!$G$11*'bezirksw Umlage § 2_IST'!E183</f>
        <v>52016.330424793712</v>
      </c>
      <c r="L183" s="91">
        <f>'Grunddaten § 2 SPU_40%_IST'!$H$11*'bezirksw Umlage § 2_IST'!E183</f>
        <v>181.11062997160641</v>
      </c>
      <c r="M183" s="91">
        <f>'Grunddaten § 2 SPU_40%_IST'!$I$11*'bezirksw Umlage § 2_IST'!E183</f>
        <v>580.24941991210733</v>
      </c>
      <c r="N183" s="83"/>
      <c r="O183" s="83"/>
    </row>
    <row r="184" spans="1:15" x14ac:dyDescent="0.25">
      <c r="A184" s="82">
        <v>61762</v>
      </c>
      <c r="B184" s="82" t="s">
        <v>186</v>
      </c>
      <c r="C184" s="82" t="s">
        <v>160</v>
      </c>
      <c r="D184" s="83">
        <v>2645696.34</v>
      </c>
      <c r="E184" s="11">
        <f t="shared" si="7"/>
        <v>1.8764950710303457E-2</v>
      </c>
      <c r="F184" s="91">
        <f>'Grunddaten § 2 SPU_40%_IST'!$B$11*'bezirksw Umlage § 2_IST'!E184</f>
        <v>4160.1786808177785</v>
      </c>
      <c r="G184" s="91">
        <f>'Grunddaten § 2 SPU_40%_IST'!$C$11*'bezirksw Umlage § 2_IST'!E184</f>
        <v>189934.65040879292</v>
      </c>
      <c r="H184" s="91">
        <f>'Grunddaten § 2 SPU_40%_IST'!$D$11*'bezirksw Umlage § 2_IST'!E184</f>
        <v>7386.4088172384836</v>
      </c>
      <c r="I184" s="91">
        <f>'Grunddaten § 2 SPU_40%_IST'!$E$11*'bezirksw Umlage § 2_IST'!E184</f>
        <v>295206.45451168419</v>
      </c>
      <c r="J184" s="91">
        <f>'Grunddaten § 2 SPU_40%_IST'!$F$11*'bezirksw Umlage § 2_IST'!E184</f>
        <v>13791.081650152444</v>
      </c>
      <c r="K184" s="91">
        <f>'Grunddaten § 2 SPU_40%_IST'!$G$11*'bezirksw Umlage § 2_IST'!E184</f>
        <v>76607.405221623107</v>
      </c>
      <c r="L184" s="91">
        <f>'Grunddaten § 2 SPU_40%_IST'!$H$11*'bezirksw Umlage § 2_IST'!E184</f>
        <v>266.73191489811472</v>
      </c>
      <c r="M184" s="91">
        <f>'Grunddaten § 2 SPU_40%_IST'!$I$11*'bezirksw Umlage § 2_IST'!E184</f>
        <v>854.5662886598144</v>
      </c>
      <c r="N184" s="83"/>
      <c r="O184" s="83"/>
    </row>
    <row r="185" spans="1:15" x14ac:dyDescent="0.25">
      <c r="A185" s="82">
        <v>61763</v>
      </c>
      <c r="B185" s="82" t="s">
        <v>187</v>
      </c>
      <c r="C185" s="82" t="s">
        <v>160</v>
      </c>
      <c r="D185" s="83">
        <v>5840084.8399999999</v>
      </c>
      <c r="E185" s="11">
        <f t="shared" si="7"/>
        <v>4.1421573031540891E-2</v>
      </c>
      <c r="F185" s="91">
        <f>'Grunddaten § 2 SPU_40%_IST'!$B$11*'bezirksw Umlage § 2_IST'!E185</f>
        <v>9183.1386989540551</v>
      </c>
      <c r="G185" s="91">
        <f>'Grunddaten § 2 SPU_40%_IST'!$C$11*'bezirksw Umlage § 2_IST'!E185</f>
        <v>419259.93383015803</v>
      </c>
      <c r="H185" s="91">
        <f>'Grunddaten § 2 SPU_40%_IST'!$D$11*'bezirksw Umlage § 2_IST'!E185</f>
        <v>16304.688298278703</v>
      </c>
      <c r="I185" s="91">
        <f>'Grunddaten § 2 SPU_40%_IST'!$E$11*'bezirksw Umlage § 2_IST'!E185</f>
        <v>651635.90907936031</v>
      </c>
      <c r="J185" s="91">
        <f>'Grunddaten § 2 SPU_40%_IST'!$F$11*'bezirksw Umlage § 2_IST'!E185</f>
        <v>30442.301958303142</v>
      </c>
      <c r="K185" s="91">
        <f>'Grunddaten § 2 SPU_40%_IST'!$G$11*'bezirksw Umlage § 2_IST'!E185</f>
        <v>169102.45484428419</v>
      </c>
      <c r="L185" s="91">
        <f>'Grunddaten § 2 SPU_40%_IST'!$H$11*'bezirksw Umlage § 2_IST'!E185</f>
        <v>588.78148220919786</v>
      </c>
      <c r="M185" s="91">
        <f>'Grunddaten § 2 SPU_40%_IST'!$I$11*'bezirksw Umlage § 2_IST'!E185</f>
        <v>1886.3614662509779</v>
      </c>
      <c r="N185" s="83"/>
      <c r="O185" s="83"/>
    </row>
    <row r="186" spans="1:15" x14ac:dyDescent="0.25">
      <c r="A186" s="82">
        <v>61764</v>
      </c>
      <c r="B186" s="82" t="s">
        <v>188</v>
      </c>
      <c r="C186" s="82" t="s">
        <v>160</v>
      </c>
      <c r="D186" s="83">
        <v>5524439.5499999998</v>
      </c>
      <c r="E186" s="11">
        <f t="shared" si="7"/>
        <v>3.9182817124735113E-2</v>
      </c>
      <c r="F186" s="91">
        <f>'Grunddaten § 2 SPU_40%_IST'!$B$11*'bezirksw Umlage § 2_IST'!E186</f>
        <v>8686.8078138463006</v>
      </c>
      <c r="G186" s="91">
        <f>'Grunddaten § 2 SPU_40%_IST'!$C$11*'bezirksw Umlage § 2_IST'!E186</f>
        <v>396599.74531837594</v>
      </c>
      <c r="H186" s="91">
        <f>'Grunddaten § 2 SPU_40%_IST'!$D$11*'bezirksw Umlage § 2_IST'!E186</f>
        <v>15423.451431474936</v>
      </c>
      <c r="I186" s="91">
        <f>'Grunddaten § 2 SPU_40%_IST'!$E$11*'bezirksw Umlage § 2_IST'!E186</f>
        <v>616416.24855542718</v>
      </c>
      <c r="J186" s="91">
        <f>'Grunddaten § 2 SPU_40%_IST'!$F$11*'bezirksw Umlage § 2_IST'!E186</f>
        <v>28796.954417445133</v>
      </c>
      <c r="K186" s="91">
        <f>'Grunddaten § 2 SPU_40%_IST'!$G$11*'bezirksw Umlage § 2_IST'!E186</f>
        <v>159962.79422951888</v>
      </c>
      <c r="L186" s="91">
        <f>'Grunddaten § 2 SPU_40%_IST'!$H$11*'bezirksw Umlage § 2_IST'!E186</f>
        <v>556.95898188768683</v>
      </c>
      <c r="M186" s="91">
        <f>'Grunddaten § 2 SPU_40%_IST'!$I$11*'bezirksw Umlage § 2_IST'!E186</f>
        <v>1784.4072775067586</v>
      </c>
      <c r="N186" s="83"/>
      <c r="O186" s="83"/>
    </row>
    <row r="187" spans="1:15" x14ac:dyDescent="0.25">
      <c r="A187" s="82">
        <v>61765</v>
      </c>
      <c r="B187" s="82" t="s">
        <v>189</v>
      </c>
      <c r="C187" s="82" t="s">
        <v>160</v>
      </c>
      <c r="D187" s="83">
        <v>8784537.2799999993</v>
      </c>
      <c r="E187" s="11">
        <f t="shared" si="7"/>
        <v>6.2305490838008716E-2</v>
      </c>
      <c r="F187" s="91">
        <f>'Grunddaten § 2 SPU_40%_IST'!$B$11*'bezirksw Umlage § 2_IST'!E187</f>
        <v>13813.091155088869</v>
      </c>
      <c r="G187" s="91">
        <f>'Grunddaten § 2 SPU_40%_IST'!$C$11*'bezirksw Umlage § 2_IST'!E187</f>
        <v>630642.29709740938</v>
      </c>
      <c r="H187" s="91">
        <f>'Grunddaten § 2 SPU_40%_IST'!$D$11*'bezirksw Umlage § 2_IST'!E187</f>
        <v>24525.181760032279</v>
      </c>
      <c r="I187" s="91">
        <f>'Grunddaten § 2 SPU_40%_IST'!$E$11*'bezirksw Umlage § 2_IST'!E187</f>
        <v>980177.53048504191</v>
      </c>
      <c r="J187" s="91">
        <f>'Grunddaten § 2 SPU_40%_IST'!$F$11*'bezirksw Umlage § 2_IST'!E187</f>
        <v>45790.693760149377</v>
      </c>
      <c r="K187" s="91">
        <f>'Grunddaten § 2 SPU_40%_IST'!$G$11*'bezirksw Umlage § 2_IST'!E187</f>
        <v>254360.48609169366</v>
      </c>
      <c r="L187" s="91">
        <f>'Grunddaten § 2 SPU_40%_IST'!$H$11*'bezirksw Umlage § 2_IST'!E187</f>
        <v>885.63317519208431</v>
      </c>
      <c r="M187" s="91">
        <f>'Grunddaten § 2 SPU_40%_IST'!$I$11*'bezirksw Umlage § 2_IST'!E187</f>
        <v>2837.4266946158232</v>
      </c>
      <c r="N187" s="83"/>
      <c r="O187" s="83"/>
    </row>
    <row r="188" spans="1:15" x14ac:dyDescent="0.25">
      <c r="A188" s="82">
        <v>61766</v>
      </c>
      <c r="B188" s="82" t="s">
        <v>160</v>
      </c>
      <c r="C188" s="82" t="s">
        <v>160</v>
      </c>
      <c r="D188" s="83">
        <v>26594217.670000002</v>
      </c>
      <c r="E188" s="11">
        <f t="shared" si="7"/>
        <v>0.18862300114027117</v>
      </c>
      <c r="F188" s="91">
        <f>'Grunddaten § 2 SPU_40%_IST'!$B$11*'bezirksw Umlage § 2_IST'!E188</f>
        <v>41817.609871192341</v>
      </c>
      <c r="G188" s="91">
        <f>'Grunddaten § 2 SPU_40%_IST'!$C$11*'bezirksw Umlage § 2_IST'!E188</f>
        <v>1909199.9938461545</v>
      </c>
      <c r="H188" s="91">
        <f>'Grunddaten § 2 SPU_40%_IST'!$D$11*'bezirksw Umlage § 2_IST'!E188</f>
        <v>74247.282620970582</v>
      </c>
      <c r="I188" s="91">
        <f>'Grunddaten § 2 SPU_40%_IST'!$E$11*'bezirksw Umlage § 2_IST'!E188</f>
        <v>2967379.3587637055</v>
      </c>
      <c r="J188" s="91">
        <f>'Grunddaten § 2 SPU_40%_IST'!$F$11*'bezirksw Umlage § 2_IST'!E188</f>
        <v>138626.27458935702</v>
      </c>
      <c r="K188" s="91">
        <f>'Grunddaten § 2 SPU_40%_IST'!$G$11*'bezirksw Umlage § 2_IST'!E188</f>
        <v>770048.31537006237</v>
      </c>
      <c r="L188" s="91">
        <f>'Grunddaten § 2 SPU_40%_IST'!$H$11*'bezirksw Umlage § 2_IST'!E188</f>
        <v>2681.1567514722342</v>
      </c>
      <c r="M188" s="91">
        <f>'Grunddaten § 2 SPU_40%_IST'!$I$11*'bezirksw Umlage § 2_IST'!E188</f>
        <v>8589.9963463165841</v>
      </c>
      <c r="N188" s="83"/>
      <c r="O188" s="83"/>
    </row>
    <row r="189" spans="1:15" x14ac:dyDescent="0.25">
      <c r="A189" s="82">
        <v>62007</v>
      </c>
      <c r="B189" s="82" t="s">
        <v>190</v>
      </c>
      <c r="C189" s="82" t="s">
        <v>191</v>
      </c>
      <c r="D189" s="83">
        <v>11221411.43</v>
      </c>
      <c r="E189" s="11">
        <f>D189/SUM($D$189:$D$208)</f>
        <v>0.10380000690423728</v>
      </c>
      <c r="F189" s="91">
        <f>'Grunddaten § 2 SPU_40%_IST'!$B$12*'bezirksw Umlage § 2_IST'!E189</f>
        <v>7971.7303638380954</v>
      </c>
      <c r="G189" s="91">
        <f>'Grunddaten § 2 SPU_40%_IST'!$C$12*'bezirksw Umlage § 2_IST'!E189</f>
        <v>1350876.402791681</v>
      </c>
      <c r="H189" s="91">
        <f>'Grunddaten § 2 SPU_40%_IST'!$D$12*'bezirksw Umlage § 2_IST'!E189</f>
        <v>24280.388995005353</v>
      </c>
      <c r="I189" s="91">
        <f>'Grunddaten § 2 SPU_40%_IST'!$E$12*'bezirksw Umlage § 2_IST'!E189</f>
        <v>1415324.8600776582</v>
      </c>
      <c r="J189" s="91">
        <f>'Grunddaten § 2 SPU_40%_IST'!$F$12*'bezirksw Umlage § 2_IST'!E189</f>
        <v>200119.25152609311</v>
      </c>
      <c r="K189" s="91">
        <f>'Grunddaten § 2 SPU_40%_IST'!$G$12*'bezirksw Umlage § 2_IST'!E189</f>
        <v>491117.25009376841</v>
      </c>
      <c r="L189" s="91">
        <f>'Grunddaten § 2 SPU_40%_IST'!$H$12*'bezirksw Umlage § 2_IST'!E189</f>
        <v>3477.8499561285139</v>
      </c>
      <c r="M189" s="91">
        <f>'Grunddaten § 2 SPU_40%_IST'!$I$12*'bezirksw Umlage § 2_IST'!E189</f>
        <v>4984.6768731548136</v>
      </c>
      <c r="N189" s="83"/>
      <c r="O189" s="83"/>
    </row>
    <row r="190" spans="1:15" x14ac:dyDescent="0.25">
      <c r="A190" s="82">
        <v>62008</v>
      </c>
      <c r="B190" s="82" t="s">
        <v>192</v>
      </c>
      <c r="C190" s="82" t="s">
        <v>191</v>
      </c>
      <c r="D190" s="83">
        <v>1679936.67</v>
      </c>
      <c r="E190" s="11">
        <f t="shared" ref="E190:E208" si="8">D190/SUM($D$189:$D$208)</f>
        <v>1.553970630454652E-2</v>
      </c>
      <c r="F190" s="91">
        <f>'Grunddaten § 2 SPU_40%_IST'!$B$12*'bezirksw Umlage § 2_IST'!E190</f>
        <v>1193.4329513808816</v>
      </c>
      <c r="G190" s="91">
        <f>'Grunddaten § 2 SPU_40%_IST'!$C$12*'bezirksw Umlage § 2_IST'!E190</f>
        <v>202237.19804269177</v>
      </c>
      <c r="H190" s="91">
        <f>'Grunddaten § 2 SPU_40%_IST'!$D$12*'bezirksw Umlage § 2_IST'!E190</f>
        <v>3634.9719541986292</v>
      </c>
      <c r="I190" s="91">
        <f>'Grunddaten § 2 SPU_40%_IST'!$E$12*'bezirksw Umlage § 2_IST'!E190</f>
        <v>211885.65691928085</v>
      </c>
      <c r="J190" s="91">
        <f>'Grunddaten § 2 SPU_40%_IST'!$F$12*'bezirksw Umlage § 2_IST'!E190</f>
        <v>29959.4815775895</v>
      </c>
      <c r="K190" s="91">
        <f>'Grunddaten § 2 SPU_40%_IST'!$G$12*'bezirksw Umlage § 2_IST'!E190</f>
        <v>73524.251637040506</v>
      </c>
      <c r="L190" s="91">
        <f>'Grunddaten § 2 SPU_40%_IST'!$H$12*'bezirksw Umlage § 2_IST'!E190</f>
        <v>520.66245948689732</v>
      </c>
      <c r="M190" s="91">
        <f>'Grunddaten § 2 SPU_40%_IST'!$I$12*'bezirksw Umlage § 2_IST'!E190</f>
        <v>746.24671945690432</v>
      </c>
      <c r="N190" s="83"/>
      <c r="O190" s="83"/>
    </row>
    <row r="191" spans="1:15" x14ac:dyDescent="0.25">
      <c r="A191" s="82">
        <v>62010</v>
      </c>
      <c r="B191" s="82" t="s">
        <v>193</v>
      </c>
      <c r="C191" s="82" t="s">
        <v>191</v>
      </c>
      <c r="D191" s="83">
        <v>640406.30000000005</v>
      </c>
      <c r="E191" s="11">
        <f t="shared" si="8"/>
        <v>5.9238696287172007E-3</v>
      </c>
      <c r="F191" s="91">
        <f>'Grunddaten § 2 SPU_40%_IST'!$B$12*'bezirksw Umlage § 2_IST'!E191</f>
        <v>454.94690028518175</v>
      </c>
      <c r="G191" s="91">
        <f>'Grunddaten § 2 SPU_40%_IST'!$C$12*'bezirksw Umlage § 2_IST'!E191</f>
        <v>77094.558404328112</v>
      </c>
      <c r="H191" s="91">
        <f>'Grunddaten § 2 SPU_40%_IST'!$D$12*'bezirksw Umlage § 2_IST'!E191</f>
        <v>1385.6825565883466</v>
      </c>
      <c r="I191" s="91">
        <f>'Grunddaten § 2 SPU_40%_IST'!$E$12*'bezirksw Umlage § 2_IST'!E191</f>
        <v>80772.633870029196</v>
      </c>
      <c r="J191" s="91">
        <f>'Grunddaten § 2 SPU_40%_IST'!$F$12*'bezirksw Umlage § 2_IST'!E191</f>
        <v>11420.811920857859</v>
      </c>
      <c r="K191" s="91">
        <f>'Grunddaten § 2 SPU_40%_IST'!$G$12*'bezirksw Umlage § 2_IST'!E191</f>
        <v>28028.076767409362</v>
      </c>
      <c r="L191" s="91">
        <f>'Grunddaten § 2 SPU_40%_IST'!$H$12*'bezirksw Umlage § 2_IST'!E191</f>
        <v>198.48100537557991</v>
      </c>
      <c r="M191" s="91">
        <f>'Grunddaten § 2 SPU_40%_IST'!$I$12*'bezirksw Umlage § 2_IST'!E191</f>
        <v>284.47566448712269</v>
      </c>
      <c r="N191" s="83"/>
      <c r="O191" s="83"/>
    </row>
    <row r="192" spans="1:15" x14ac:dyDescent="0.25">
      <c r="A192" s="82">
        <v>62014</v>
      </c>
      <c r="B192" s="82" t="s">
        <v>194</v>
      </c>
      <c r="C192" s="82" t="s">
        <v>191</v>
      </c>
      <c r="D192" s="83">
        <v>2681440.96</v>
      </c>
      <c r="E192" s="11">
        <f t="shared" si="8"/>
        <v>2.4803795128408784E-2</v>
      </c>
      <c r="F192" s="91">
        <f>'Grunddaten § 2 SPU_40%_IST'!$B$12*'bezirksw Umlage § 2_IST'!E192</f>
        <v>1904.9051407672316</v>
      </c>
      <c r="G192" s="91">
        <f>'Grunddaten § 2 SPU_40%_IST'!$C$12*'bezirksw Umlage § 2_IST'!E192</f>
        <v>322802.11281256546</v>
      </c>
      <c r="H192" s="91">
        <f>'Grunddaten § 2 SPU_40%_IST'!$D$12*'bezirksw Umlage § 2_IST'!E192</f>
        <v>5801.9822178412533</v>
      </c>
      <c r="I192" s="91">
        <f>'Grunddaten § 2 SPU_40%_IST'!$E$12*'bezirksw Umlage § 2_IST'!E192</f>
        <v>338202.55813563918</v>
      </c>
      <c r="J192" s="91">
        <f>'Grunddaten § 2 SPU_40%_IST'!$F$12*'bezirksw Umlage § 2_IST'!E192</f>
        <v>47820.005644923454</v>
      </c>
      <c r="K192" s="91">
        <f>'Grunddaten § 2 SPU_40%_IST'!$G$12*'bezirksw Umlage § 2_IST'!E192</f>
        <v>117356.1738448792</v>
      </c>
      <c r="L192" s="91">
        <f>'Grunddaten § 2 SPU_40%_IST'!$H$12*'bezirksw Umlage § 2_IST'!E192</f>
        <v>831.05849770069437</v>
      </c>
      <c r="M192" s="91">
        <f>'Grunddaten § 2 SPU_40%_IST'!$I$12*'bezirksw Umlage § 2_IST'!E192</f>
        <v>1191.1261629983778</v>
      </c>
      <c r="N192" s="83"/>
      <c r="O192" s="83"/>
    </row>
    <row r="193" spans="1:15" x14ac:dyDescent="0.25">
      <c r="A193" s="82">
        <v>62021</v>
      </c>
      <c r="B193" s="82" t="s">
        <v>195</v>
      </c>
      <c r="C193" s="82" t="s">
        <v>191</v>
      </c>
      <c r="D193" s="83">
        <v>533188.99</v>
      </c>
      <c r="E193" s="11">
        <f t="shared" si="8"/>
        <v>4.9320908682931432E-3</v>
      </c>
      <c r="F193" s="91">
        <f>'Grunddaten § 2 SPU_40%_IST'!$B$12*'bezirksw Umlage § 2_IST'!E193</f>
        <v>378.77934409247183</v>
      </c>
      <c r="G193" s="91">
        <f>'Grunddaten § 2 SPU_40%_IST'!$C$12*'bezirksw Umlage § 2_IST'!E193</f>
        <v>64187.328778776406</v>
      </c>
      <c r="H193" s="91">
        <f>'Grunddaten § 2 SPU_40%_IST'!$D$12*'bezirksw Umlage § 2_IST'!E193</f>
        <v>1153.6905286658773</v>
      </c>
      <c r="I193" s="91">
        <f>'Grunddaten § 2 SPU_40%_IST'!$E$12*'bezirksw Umlage § 2_IST'!E193</f>
        <v>67249.618051541125</v>
      </c>
      <c r="J193" s="91">
        <f>'Grunddaten § 2 SPU_40%_IST'!$F$12*'bezirksw Umlage § 2_IST'!E193</f>
        <v>9508.7308995276308</v>
      </c>
      <c r="K193" s="91">
        <f>'Grunddaten § 2 SPU_40%_IST'!$G$12*'bezirksw Umlage § 2_IST'!E193</f>
        <v>23335.59482980955</v>
      </c>
      <c r="L193" s="91">
        <f>'Grunddaten § 2 SPU_40%_IST'!$H$12*'bezirksw Umlage § 2_IST'!E193</f>
        <v>165.25116444105879</v>
      </c>
      <c r="M193" s="91">
        <f>'Grunddaten § 2 SPU_40%_IST'!$I$12*'bezirksw Umlage § 2_IST'!E193</f>
        <v>236.84853229499427</v>
      </c>
      <c r="N193" s="83"/>
      <c r="O193" s="83"/>
    </row>
    <row r="194" spans="1:15" x14ac:dyDescent="0.25">
      <c r="A194" s="82">
        <v>62026</v>
      </c>
      <c r="B194" s="82" t="s">
        <v>196</v>
      </c>
      <c r="C194" s="82" t="s">
        <v>191</v>
      </c>
      <c r="D194" s="83">
        <v>1108415.54</v>
      </c>
      <c r="E194" s="11">
        <f t="shared" si="8"/>
        <v>1.0253036476068671E-2</v>
      </c>
      <c r="F194" s="91">
        <f>'Grunddaten § 2 SPU_40%_IST'!$B$12*'bezirksw Umlage § 2_IST'!E194</f>
        <v>787.42231947269397</v>
      </c>
      <c r="G194" s="91">
        <f>'Grunddaten § 2 SPU_40%_IST'!$C$12*'bezirksw Umlage § 2_IST'!E194</f>
        <v>133435.2997226837</v>
      </c>
      <c r="H194" s="91">
        <f>'Grunddaten § 2 SPU_40%_IST'!$D$12*'bezirksw Umlage § 2_IST'!E194</f>
        <v>2398.3400526032506</v>
      </c>
      <c r="I194" s="91">
        <f>'Grunddaten § 2 SPU_40%_IST'!$E$12*'bezirksw Umlage § 2_IST'!E194</f>
        <v>139801.31455338697</v>
      </c>
      <c r="J194" s="91">
        <f>'Grunddaten § 2 SPU_40%_IST'!$F$12*'bezirksw Umlage § 2_IST'!E194</f>
        <v>19767.146907355695</v>
      </c>
      <c r="K194" s="91">
        <f>'Grunddaten § 2 SPU_40%_IST'!$G$12*'bezirksw Umlage § 2_IST'!E194</f>
        <v>48511.009097364447</v>
      </c>
      <c r="L194" s="91">
        <f>'Grunddaten § 2 SPU_40%_IST'!$H$12*'bezirksw Umlage § 2_IST'!E194</f>
        <v>343.53102202947775</v>
      </c>
      <c r="M194" s="91">
        <f>'Grunddaten § 2 SPU_40%_IST'!$I$12*'bezirksw Umlage § 2_IST'!E194</f>
        <v>492.37062044728935</v>
      </c>
      <c r="N194" s="83"/>
      <c r="O194" s="83"/>
    </row>
    <row r="195" spans="1:15" x14ac:dyDescent="0.25">
      <c r="A195" s="82">
        <v>62032</v>
      </c>
      <c r="B195" s="82" t="s">
        <v>197</v>
      </c>
      <c r="C195" s="82" t="s">
        <v>191</v>
      </c>
      <c r="D195" s="83">
        <v>1477689.92</v>
      </c>
      <c r="E195" s="11">
        <f t="shared" si="8"/>
        <v>1.3668888700422762E-2</v>
      </c>
      <c r="F195" s="91">
        <f>'Grunddaten § 2 SPU_40%_IST'!$B$12*'bezirksw Umlage § 2_IST'!E195</f>
        <v>1049.7561449452608</v>
      </c>
      <c r="G195" s="91">
        <f>'Grunddaten § 2 SPU_40%_IST'!$C$12*'bezirksw Umlage § 2_IST'!E195</f>
        <v>177889.96117141092</v>
      </c>
      <c r="H195" s="91">
        <f>'Grunddaten § 2 SPU_40%_IST'!$D$12*'bezirksw Umlage § 2_IST'!E195</f>
        <v>3197.35946724826</v>
      </c>
      <c r="I195" s="91">
        <f>'Grunddaten § 2 SPU_40%_IST'!$E$12*'bezirksw Umlage § 2_IST'!E195</f>
        <v>186376.84682613635</v>
      </c>
      <c r="J195" s="91">
        <f>'Grunddaten § 2 SPU_40%_IST'!$F$12*'bezirksw Umlage § 2_IST'!E195</f>
        <v>26352.674315770309</v>
      </c>
      <c r="K195" s="91">
        <f>'Grunddaten § 2 SPU_40%_IST'!$G$12*'bezirksw Umlage § 2_IST'!E195</f>
        <v>64672.703120170743</v>
      </c>
      <c r="L195" s="91">
        <f>'Grunddaten § 2 SPU_40%_IST'!$H$12*'bezirksw Umlage § 2_IST'!E195</f>
        <v>457.98016189871998</v>
      </c>
      <c r="M195" s="91">
        <f>'Grunddaten § 2 SPU_40%_IST'!$I$12*'bezirksw Umlage § 2_IST'!E195</f>
        <v>656.40644368727021</v>
      </c>
      <c r="N195" s="83"/>
      <c r="O195" s="83"/>
    </row>
    <row r="196" spans="1:15" x14ac:dyDescent="0.25">
      <c r="A196" s="82">
        <v>62034</v>
      </c>
      <c r="B196" s="82" t="s">
        <v>198</v>
      </c>
      <c r="C196" s="82" t="s">
        <v>191</v>
      </c>
      <c r="D196" s="83">
        <v>1579616.33</v>
      </c>
      <c r="E196" s="11">
        <f t="shared" si="8"/>
        <v>1.4611725715866204E-2</v>
      </c>
      <c r="F196" s="91">
        <f>'Grunddaten § 2 SPU_40%_IST'!$B$12*'bezirksw Umlage § 2_IST'!E196</f>
        <v>1122.1650270669647</v>
      </c>
      <c r="G196" s="91">
        <f>'Grunddaten § 2 SPU_40%_IST'!$C$12*'bezirksw Umlage § 2_IST'!E196</f>
        <v>190160.25203002442</v>
      </c>
      <c r="H196" s="91">
        <f>'Grunddaten § 2 SPU_40%_IST'!$D$12*'bezirksw Umlage § 2_IST'!E196</f>
        <v>3417.9032819994145</v>
      </c>
      <c r="I196" s="91">
        <f>'Grunddaten § 2 SPU_40%_IST'!$E$12*'bezirksw Umlage § 2_IST'!E196</f>
        <v>199232.53640416905</v>
      </c>
      <c r="J196" s="91">
        <f>'Grunddaten § 2 SPU_40%_IST'!$F$12*'bezirksw Umlage § 2_IST'!E196</f>
        <v>28170.399029562548</v>
      </c>
      <c r="K196" s="91">
        <f>'Grunddaten § 2 SPU_40%_IST'!$G$12*'bezirksw Umlage § 2_IST'!E196</f>
        <v>69133.623076933261</v>
      </c>
      <c r="L196" s="91">
        <f>'Grunddaten § 2 SPU_40%_IST'!$H$12*'bezirksw Umlage § 2_IST'!E196</f>
        <v>489.57019518090908</v>
      </c>
      <c r="M196" s="91">
        <f>'Grunddaten § 2 SPU_40%_IST'!$I$12*'bezirksw Umlage § 2_IST'!E196</f>
        <v>701.68329872997822</v>
      </c>
      <c r="N196" s="83"/>
      <c r="O196" s="83"/>
    </row>
    <row r="197" spans="1:15" x14ac:dyDescent="0.25">
      <c r="A197" s="82">
        <v>62036</v>
      </c>
      <c r="B197" s="82" t="s">
        <v>199</v>
      </c>
      <c r="C197" s="82" t="s">
        <v>191</v>
      </c>
      <c r="D197" s="83">
        <v>1748653.34</v>
      </c>
      <c r="E197" s="11">
        <f t="shared" si="8"/>
        <v>1.6175347450487126E-2</v>
      </c>
      <c r="F197" s="91">
        <f>'Grunddaten § 2 SPU_40%_IST'!$B$12*'bezirksw Umlage § 2_IST'!E197</f>
        <v>1242.2495167619838</v>
      </c>
      <c r="G197" s="91">
        <f>'Grunddaten § 2 SPU_40%_IST'!$C$12*'bezirksw Umlage § 2_IST'!E197</f>
        <v>210509.57345290549</v>
      </c>
      <c r="H197" s="91">
        <f>'Grunddaten § 2 SPU_40%_IST'!$D$12*'bezirksw Umlage § 2_IST'!E197</f>
        <v>3783.6580164154407</v>
      </c>
      <c r="I197" s="91">
        <f>'Grunddaten § 2 SPU_40%_IST'!$E$12*'bezirksw Umlage § 2_IST'!E197</f>
        <v>220552.69599537621</v>
      </c>
      <c r="J197" s="91">
        <f>'Grunddaten § 2 SPU_40%_IST'!$F$12*'bezirksw Umlage § 2_IST'!E197</f>
        <v>31184.953850266484</v>
      </c>
      <c r="K197" s="91">
        <f>'Grunddaten § 2 SPU_40%_IST'!$G$12*'bezirksw Umlage § 2_IST'!E197</f>
        <v>76531.711279396826</v>
      </c>
      <c r="L197" s="91">
        <f>'Grunddaten § 2 SPU_40%_IST'!$H$12*'bezirksw Umlage § 2_IST'!E197</f>
        <v>541.95980423141657</v>
      </c>
      <c r="M197" s="91">
        <f>'Grunddaten § 2 SPU_40%_IST'!$I$12*'bezirksw Umlage § 2_IST'!E197</f>
        <v>776.77143534366621</v>
      </c>
      <c r="N197" s="83"/>
      <c r="O197" s="83"/>
    </row>
    <row r="198" spans="1:15" x14ac:dyDescent="0.25">
      <c r="A198" s="82">
        <v>62038</v>
      </c>
      <c r="B198" s="82" t="s">
        <v>200</v>
      </c>
      <c r="C198" s="82" t="s">
        <v>191</v>
      </c>
      <c r="D198" s="83">
        <v>12538303.310000001</v>
      </c>
      <c r="E198" s="11">
        <f t="shared" si="8"/>
        <v>0.11598148577512955</v>
      </c>
      <c r="F198" s="91">
        <f>'Grunddaten § 2 SPU_40%_IST'!$B$12*'bezirksw Umlage § 2_IST'!E198</f>
        <v>8907.2550125130474</v>
      </c>
      <c r="G198" s="91">
        <f>'Grunddaten § 2 SPU_40%_IST'!$C$12*'bezirksw Umlage § 2_IST'!E198</f>
        <v>1509408.8812430101</v>
      </c>
      <c r="H198" s="91">
        <f>'Grunddaten § 2 SPU_40%_IST'!$D$12*'bezirksw Umlage § 2_IST'!E198</f>
        <v>27129.820843238005</v>
      </c>
      <c r="I198" s="91">
        <f>'Grunddaten § 2 SPU_40%_IST'!$E$12*'bezirksw Umlage § 2_IST'!E198</f>
        <v>1581420.7052772671</v>
      </c>
      <c r="J198" s="91">
        <f>'Grunddaten § 2 SPU_40%_IST'!$F$12*'bezirksw Umlage § 2_IST'!E198</f>
        <v>223604.30231585723</v>
      </c>
      <c r="K198" s="91">
        <f>'Grunddaten § 2 SPU_40%_IST'!$G$12*'bezirksw Umlage § 2_IST'!E198</f>
        <v>548752.45247547212</v>
      </c>
      <c r="L198" s="91">
        <f>'Grunddaten § 2 SPU_40%_IST'!$H$12*'bezirksw Umlage § 2_IST'!E198</f>
        <v>3885.9940114155052</v>
      </c>
      <c r="M198" s="91">
        <f>'Grunddaten § 2 SPU_40%_IST'!$I$12*'bezirksw Umlage § 2_IST'!E198</f>
        <v>5569.6550231522388</v>
      </c>
      <c r="N198" s="83"/>
      <c r="O198" s="83"/>
    </row>
    <row r="199" spans="1:15" x14ac:dyDescent="0.25">
      <c r="A199" s="82">
        <v>62039</v>
      </c>
      <c r="B199" s="82" t="s">
        <v>201</v>
      </c>
      <c r="C199" s="82" t="s">
        <v>191</v>
      </c>
      <c r="D199" s="83">
        <v>2352338.0299999998</v>
      </c>
      <c r="E199" s="11">
        <f t="shared" si="8"/>
        <v>2.1759535801558243E-2</v>
      </c>
      <c r="F199" s="91">
        <f>'Grunddaten § 2 SPU_40%_IST'!$B$12*'bezirksw Umlage § 2_IST'!E199</f>
        <v>1671.1092554390091</v>
      </c>
      <c r="G199" s="91">
        <f>'Grunddaten § 2 SPU_40%_IST'!$C$12*'bezirksw Umlage § 2_IST'!E199</f>
        <v>283183.44407379674</v>
      </c>
      <c r="H199" s="91">
        <f>'Grunddaten § 2 SPU_40%_IST'!$D$12*'bezirksw Umlage § 2_IST'!E199</f>
        <v>5089.8839929750766</v>
      </c>
      <c r="I199" s="91">
        <f>'Grunddaten § 2 SPU_40%_IST'!$E$12*'bezirksw Umlage § 2_IST'!E199</f>
        <v>296693.73714114889</v>
      </c>
      <c r="J199" s="91">
        <f>'Grunddaten § 2 SPU_40%_IST'!$F$12*'bezirksw Umlage § 2_IST'!E199</f>
        <v>41950.883704472129</v>
      </c>
      <c r="K199" s="91">
        <f>'Grunddaten § 2 SPU_40%_IST'!$G$12*'bezirksw Umlage § 2_IST'!E199</f>
        <v>102952.62693033548</v>
      </c>
      <c r="L199" s="91">
        <f>'Grunddaten § 2 SPU_40%_IST'!$H$12*'bezirksw Umlage § 2_IST'!E199</f>
        <v>729.05968785380628</v>
      </c>
      <c r="M199" s="91">
        <f>'Grunddaten § 2 SPU_40%_IST'!$I$12*'bezirksw Umlage § 2_IST'!E199</f>
        <v>1044.9349486139954</v>
      </c>
      <c r="N199" s="83"/>
      <c r="O199" s="83"/>
    </row>
    <row r="200" spans="1:15" x14ac:dyDescent="0.25">
      <c r="A200" s="82">
        <v>62040</v>
      </c>
      <c r="B200" s="82" t="s">
        <v>202</v>
      </c>
      <c r="C200" s="82" t="s">
        <v>191</v>
      </c>
      <c r="D200" s="83">
        <v>16081449.880000001</v>
      </c>
      <c r="E200" s="11">
        <f t="shared" si="8"/>
        <v>0.14875620762923455</v>
      </c>
      <c r="F200" s="91">
        <f>'Grunddaten § 2 SPU_40%_IST'!$B$12*'bezirksw Umlage § 2_IST'!E200</f>
        <v>11424.318866003518</v>
      </c>
      <c r="G200" s="91">
        <f>'Grunddaten § 2 SPU_40%_IST'!$C$12*'bezirksw Umlage § 2_IST'!E200</f>
        <v>1935946.4093340982</v>
      </c>
      <c r="H200" s="91">
        <f>'Grunddaten § 2 SPU_40%_IST'!$D$12*'bezirksw Umlage § 2_IST'!E200</f>
        <v>34796.323183213157</v>
      </c>
      <c r="I200" s="91">
        <f>'Grunddaten § 2 SPU_40%_IST'!$E$12*'bezirksw Umlage § 2_IST'!E200</f>
        <v>2028307.7528382607</v>
      </c>
      <c r="J200" s="91">
        <f>'Grunddaten § 2 SPU_40%_IST'!$F$12*'bezirksw Umlage § 2_IST'!E200</f>
        <v>286791.70472586266</v>
      </c>
      <c r="K200" s="91">
        <f>'Grunddaten § 2 SPU_40%_IST'!$G$12*'bezirksw Umlage § 2_IST'!E200</f>
        <v>703822.10757121863</v>
      </c>
      <c r="L200" s="91">
        <f>'Grunddaten § 2 SPU_40%_IST'!$H$12*'bezirksw Umlage § 2_IST'!E200</f>
        <v>4984.1207684549627</v>
      </c>
      <c r="M200" s="91">
        <f>'Grunddaten § 2 SPU_40%_IST'!$I$12*'bezirksw Umlage § 2_IST'!E200</f>
        <v>7143.5604873489829</v>
      </c>
      <c r="N200" s="83"/>
      <c r="O200" s="83"/>
    </row>
    <row r="201" spans="1:15" x14ac:dyDescent="0.25">
      <c r="A201" s="82">
        <v>62041</v>
      </c>
      <c r="B201" s="82" t="s">
        <v>203</v>
      </c>
      <c r="C201" s="82" t="s">
        <v>191</v>
      </c>
      <c r="D201" s="83">
        <v>19799315.100000001</v>
      </c>
      <c r="E201" s="11">
        <f t="shared" si="8"/>
        <v>0.18314710737588288</v>
      </c>
      <c r="F201" s="91">
        <f>'Grunddaten § 2 SPU_40%_IST'!$B$12*'bezirksw Umlage § 2_IST'!E201</f>
        <v>14065.503466337845</v>
      </c>
      <c r="G201" s="91">
        <f>'Grunddaten § 2 SPU_40%_IST'!$C$12*'bezirksw Umlage § 2_IST'!E201</f>
        <v>2383517.2363898442</v>
      </c>
      <c r="H201" s="91">
        <f>'Grunddaten § 2 SPU_40%_IST'!$D$12*'bezirksw Umlage § 2_IST'!E201</f>
        <v>42840.873936540382</v>
      </c>
      <c r="I201" s="91">
        <f>'Grunddaten § 2 SPU_40%_IST'!$E$12*'bezirksw Umlage § 2_IST'!E201</f>
        <v>2497231.5691610789</v>
      </c>
      <c r="J201" s="91">
        <f>'Grunddaten § 2 SPU_40%_IST'!$F$12*'bezirksw Umlage § 2_IST'!E201</f>
        <v>353094.98660288169</v>
      </c>
      <c r="K201" s="91">
        <f>'Grunddaten § 2 SPU_40%_IST'!$G$12*'bezirksw Umlage § 2_IST'!E201</f>
        <v>866538.51401044521</v>
      </c>
      <c r="L201" s="91">
        <f>'Grunddaten § 2 SPU_40%_IST'!$H$12*'bezirksw Umlage § 2_IST'!E201</f>
        <v>6136.3980441727399</v>
      </c>
      <c r="M201" s="91">
        <f>'Grunddaten § 2 SPU_40%_IST'!$I$12*'bezirksw Umlage § 2_IST'!E201</f>
        <v>8795.077936401347</v>
      </c>
      <c r="N201" s="83"/>
      <c r="O201" s="83"/>
    </row>
    <row r="202" spans="1:15" x14ac:dyDescent="0.25">
      <c r="A202" s="82">
        <v>62042</v>
      </c>
      <c r="B202" s="82" t="s">
        <v>204</v>
      </c>
      <c r="C202" s="82" t="s">
        <v>191</v>
      </c>
      <c r="D202" s="83">
        <v>5490575.96</v>
      </c>
      <c r="E202" s="11">
        <f t="shared" si="8"/>
        <v>5.078878233023127E-2</v>
      </c>
      <c r="F202" s="91">
        <f>'Grunddaten § 2 SPU_40%_IST'!$B$12*'bezirksw Umlage § 2_IST'!E202</f>
        <v>3900.5245791341154</v>
      </c>
      <c r="G202" s="91">
        <f>'Grunddaten § 2 SPU_40%_IST'!$C$12*'bezirksw Umlage § 2_IST'!E202</f>
        <v>660976.52228221344</v>
      </c>
      <c r="H202" s="91">
        <f>'Grunddaten § 2 SPU_40%_IST'!$D$12*'bezirksw Umlage § 2_IST'!E202</f>
        <v>11880.263097654279</v>
      </c>
      <c r="I202" s="91">
        <f>'Grunddaten § 2 SPU_40%_IST'!$E$12*'bezirksw Umlage § 2_IST'!E202</f>
        <v>692510.80408275814</v>
      </c>
      <c r="J202" s="91">
        <f>'Grunddaten § 2 SPU_40%_IST'!$F$12*'bezirksw Umlage § 2_IST'!E202</f>
        <v>97917.268109860233</v>
      </c>
      <c r="K202" s="91">
        <f>'Grunddaten § 2 SPU_40%_IST'!$G$12*'bezirksw Umlage § 2_IST'!E202</f>
        <v>240301.01593968135</v>
      </c>
      <c r="L202" s="91">
        <f>'Grunddaten § 2 SPU_40%_IST'!$H$12*'bezirksw Umlage § 2_IST'!E202</f>
        <v>1701.6931854539687</v>
      </c>
      <c r="M202" s="91">
        <f>'Grunddaten § 2 SPU_40%_IST'!$I$12*'bezirksw Umlage § 2_IST'!E202</f>
        <v>2438.9754514251676</v>
      </c>
      <c r="N202" s="83"/>
      <c r="O202" s="83"/>
    </row>
    <row r="203" spans="1:15" x14ac:dyDescent="0.25">
      <c r="A203" s="82">
        <v>62043</v>
      </c>
      <c r="B203" s="82" t="s">
        <v>205</v>
      </c>
      <c r="C203" s="82" t="s">
        <v>191</v>
      </c>
      <c r="D203" s="83">
        <v>4517860.93</v>
      </c>
      <c r="E203" s="11">
        <f t="shared" si="8"/>
        <v>4.1790999167239683E-2</v>
      </c>
      <c r="F203" s="91">
        <f>'Grunddaten § 2 SPU_40%_IST'!$B$12*'bezirksw Umlage § 2_IST'!E203</f>
        <v>3209.5043818635581</v>
      </c>
      <c r="G203" s="91">
        <f>'Grunddaten § 2 SPU_40%_IST'!$C$12*'bezirksw Umlage § 2_IST'!E203</f>
        <v>543877.36868065968</v>
      </c>
      <c r="H203" s="91">
        <f>'Grunddaten § 2 SPU_40%_IST'!$D$12*'bezirksw Umlage § 2_IST'!E203</f>
        <v>9775.545749304787</v>
      </c>
      <c r="I203" s="91">
        <f>'Grunddaten § 2 SPU_40%_IST'!$E$12*'bezirksw Umlage § 2_IST'!E203</f>
        <v>569825.0107386508</v>
      </c>
      <c r="J203" s="91">
        <f>'Grunddaten § 2 SPU_40%_IST'!$F$12*'bezirksw Umlage § 2_IST'!E203</f>
        <v>80570.16298265956</v>
      </c>
      <c r="K203" s="91">
        <f>'Grunddaten § 2 SPU_40%_IST'!$G$12*'bezirksw Umlage § 2_IST'!E203</f>
        <v>197729.08694139871</v>
      </c>
      <c r="L203" s="91">
        <f>'Grunddaten § 2 SPU_40%_IST'!$H$12*'bezirksw Umlage § 2_IST'!E203</f>
        <v>1400.2197972341191</v>
      </c>
      <c r="M203" s="91">
        <f>'Grunddaten § 2 SPU_40%_IST'!$I$12*'bezirksw Umlage § 2_IST'!E203</f>
        <v>2006.8845202212408</v>
      </c>
      <c r="N203" s="83"/>
      <c r="O203" s="83"/>
    </row>
    <row r="204" spans="1:15" x14ac:dyDescent="0.25">
      <c r="A204" s="82">
        <v>62044</v>
      </c>
      <c r="B204" s="82" t="s">
        <v>206</v>
      </c>
      <c r="C204" s="82" t="s">
        <v>191</v>
      </c>
      <c r="D204" s="83">
        <v>3514478.28</v>
      </c>
      <c r="E204" s="11">
        <f t="shared" si="8"/>
        <v>3.2509535186768565E-2</v>
      </c>
      <c r="F204" s="91">
        <f>'Grunddaten § 2 SPU_40%_IST'!$B$12*'bezirksw Umlage § 2_IST'!E204</f>
        <v>2496.697798890481</v>
      </c>
      <c r="G204" s="91">
        <f>'Grunddaten § 2 SPU_40%_IST'!$C$12*'bezirksw Umlage § 2_IST'!E204</f>
        <v>423086.32975378697</v>
      </c>
      <c r="H204" s="91">
        <f>'Grunddaten § 2 SPU_40%_IST'!$D$12*'bezirksw Umlage § 2_IST'!E204</f>
        <v>7604.4711741664869</v>
      </c>
      <c r="I204" s="91">
        <f>'Grunddaten § 2 SPU_40%_IST'!$E$12*'bezirksw Umlage § 2_IST'!E204</f>
        <v>443271.19729242194</v>
      </c>
      <c r="J204" s="91">
        <f>'Grunddaten § 2 SPU_40%_IST'!$F$12*'bezirksw Umlage § 2_IST'!E204</f>
        <v>62676.140812200043</v>
      </c>
      <c r="K204" s="91">
        <f>'Grunddaten § 2 SPU_40%_IST'!$G$12*'bezirksw Umlage § 2_IST'!E204</f>
        <v>153814.95626953203</v>
      </c>
      <c r="L204" s="91">
        <f>'Grunddaten § 2 SPU_40%_IST'!$H$12*'bezirksw Umlage § 2_IST'!E204</f>
        <v>1089.2415992550962</v>
      </c>
      <c r="M204" s="91">
        <f>'Grunddaten § 2 SPU_40%_IST'!$I$12*'bezirksw Umlage § 2_IST'!E204</f>
        <v>1561.1706880906074</v>
      </c>
      <c r="N204" s="83"/>
      <c r="O204" s="83"/>
    </row>
    <row r="205" spans="1:15" x14ac:dyDescent="0.25">
      <c r="A205" s="82">
        <v>62045</v>
      </c>
      <c r="B205" s="82" t="s">
        <v>207</v>
      </c>
      <c r="C205" s="82" t="s">
        <v>191</v>
      </c>
      <c r="D205" s="83">
        <v>2487286.92</v>
      </c>
      <c r="E205" s="11">
        <f t="shared" si="8"/>
        <v>2.3007836498943793E-2</v>
      </c>
      <c r="F205" s="91">
        <f>'Grunddaten § 2 SPU_40%_IST'!$B$12*'bezirksw Umlage § 2_IST'!E205</f>
        <v>1766.9774241350792</v>
      </c>
      <c r="G205" s="91">
        <f>'Grunddaten § 2 SPU_40%_IST'!$C$12*'bezirksw Umlage § 2_IST'!E205</f>
        <v>299429.10730619199</v>
      </c>
      <c r="H205" s="91">
        <f>'Grunddaten § 2 SPU_40%_IST'!$D$12*'bezirksw Umlage § 2_IST'!E205</f>
        <v>5381.880375434087</v>
      </c>
      <c r="I205" s="91">
        <f>'Grunddaten § 2 SPU_40%_IST'!$E$12*'bezirksw Umlage § 2_IST'!E205</f>
        <v>313714.45864738146</v>
      </c>
      <c r="J205" s="91">
        <f>'Grunddaten § 2 SPU_40%_IST'!$F$12*'bezirksw Umlage § 2_IST'!E205</f>
        <v>44357.521321276552</v>
      </c>
      <c r="K205" s="91">
        <f>'Grunddaten § 2 SPU_40%_IST'!$G$12*'bezirksw Umlage § 2_IST'!E205</f>
        <v>108858.81156436654</v>
      </c>
      <c r="L205" s="91">
        <f>'Grunddaten § 2 SPU_40%_IST'!$H$12*'bezirksw Umlage § 2_IST'!E205</f>
        <v>770.88437221671552</v>
      </c>
      <c r="M205" s="91">
        <f>'Grunddaten § 2 SPU_40%_IST'!$I$12*'bezirksw Umlage § 2_IST'!E205</f>
        <v>1104.8807598193969</v>
      </c>
      <c r="N205" s="83"/>
      <c r="O205" s="83"/>
    </row>
    <row r="206" spans="1:15" x14ac:dyDescent="0.25">
      <c r="A206" s="82">
        <v>62046</v>
      </c>
      <c r="B206" s="82" t="s">
        <v>208</v>
      </c>
      <c r="C206" s="82" t="s">
        <v>191</v>
      </c>
      <c r="D206" s="83">
        <v>3437800.88</v>
      </c>
      <c r="E206" s="11">
        <f t="shared" si="8"/>
        <v>3.180025590411785E-2</v>
      </c>
      <c r="F206" s="91">
        <f>'Grunddaten § 2 SPU_40%_IST'!$B$12*'bezirksw Umlage § 2_IST'!E206</f>
        <v>2442.2259027646514</v>
      </c>
      <c r="G206" s="91">
        <f>'Grunddaten § 2 SPU_40%_IST'!$C$12*'bezirksw Umlage § 2_IST'!E206</f>
        <v>413855.61123557121</v>
      </c>
      <c r="H206" s="91">
        <f>'Grunddaten § 2 SPU_40%_IST'!$D$12*'bezirksw Umlage § 2_IST'!E206</f>
        <v>7438.5600398373163</v>
      </c>
      <c r="I206" s="91">
        <f>'Grunddaten § 2 SPU_40%_IST'!$E$12*'bezirksw Umlage § 2_IST'!E206</f>
        <v>433600.09387525416</v>
      </c>
      <c r="J206" s="91">
        <f>'Grunddaten § 2 SPU_40%_IST'!$F$12*'bezirksw Umlage § 2_IST'!E206</f>
        <v>61308.699292682853</v>
      </c>
      <c r="K206" s="91">
        <f>'Grunddaten § 2 SPU_40%_IST'!$G$12*'bezirksw Umlage § 2_IST'!E206</f>
        <v>150459.08663875959</v>
      </c>
      <c r="L206" s="91">
        <f>'Grunddaten § 2 SPU_40%_IST'!$H$12*'bezirksw Umlage § 2_IST'!E206</f>
        <v>1065.4769869432162</v>
      </c>
      <c r="M206" s="91">
        <f>'Grunddaten § 2 SPU_40%_IST'!$I$12*'bezirksw Umlage § 2_IST'!E206</f>
        <v>1527.1097266101458</v>
      </c>
      <c r="N206" s="83"/>
      <c r="O206" s="83"/>
    </row>
    <row r="207" spans="1:15" x14ac:dyDescent="0.25">
      <c r="A207" s="82">
        <v>62047</v>
      </c>
      <c r="B207" s="82" t="s">
        <v>209</v>
      </c>
      <c r="C207" s="82" t="s">
        <v>191</v>
      </c>
      <c r="D207" s="83">
        <v>8795642.3399999999</v>
      </c>
      <c r="E207" s="11">
        <f t="shared" si="8"/>
        <v>8.1361221029501246E-2</v>
      </c>
      <c r="F207" s="91">
        <f>'Grunddaten § 2 SPU_40%_IST'!$B$12*'bezirksw Umlage § 2_IST'!E207</f>
        <v>6248.4554236897766</v>
      </c>
      <c r="G207" s="91">
        <f>'Grunddaten § 2 SPU_40%_IST'!$C$12*'bezirksw Umlage § 2_IST'!E207</f>
        <v>1058853.0470182931</v>
      </c>
      <c r="H207" s="91">
        <f>'Grunddaten § 2 SPU_40%_IST'!$D$12*'bezirksw Umlage § 2_IST'!E207</f>
        <v>19031.618153237883</v>
      </c>
      <c r="I207" s="91">
        <f>'Grunddaten § 2 SPU_40%_IST'!$E$12*'bezirksw Umlage § 2_IST'!E207</f>
        <v>1109369.4711943758</v>
      </c>
      <c r="J207" s="91">
        <f>'Grunddaten § 2 SPU_40%_IST'!$F$12*'bezirksw Umlage § 2_IST'!E207</f>
        <v>156858.82054607224</v>
      </c>
      <c r="K207" s="91">
        <f>'Grunddaten § 2 SPU_40%_IST'!$G$12*'bezirksw Umlage § 2_IST'!E207</f>
        <v>384950.83312608901</v>
      </c>
      <c r="L207" s="91">
        <f>'Grunddaten § 2 SPU_40%_IST'!$H$12*'bezirksw Umlage § 2_IST'!E207</f>
        <v>2726.0317935148641</v>
      </c>
      <c r="M207" s="91">
        <f>'Grunddaten § 2 SPU_40%_IST'!$I$12*'bezirksw Umlage § 2_IST'!E207</f>
        <v>3907.1230237156788</v>
      </c>
      <c r="N207" s="83"/>
      <c r="O207" s="83"/>
    </row>
    <row r="208" spans="1:15" x14ac:dyDescent="0.25">
      <c r="A208" s="82">
        <v>62048</v>
      </c>
      <c r="B208" s="82" t="s">
        <v>210</v>
      </c>
      <c r="C208" s="82" t="s">
        <v>191</v>
      </c>
      <c r="D208" s="83">
        <v>6420264.8399999999</v>
      </c>
      <c r="E208" s="11">
        <f t="shared" si="8"/>
        <v>5.9388566124344649E-2</v>
      </c>
      <c r="F208" s="91">
        <f>'Grunddaten § 2 SPU_40%_IST'!$B$12*'bezirksw Umlage § 2_IST'!E208</f>
        <v>4560.9788472848222</v>
      </c>
      <c r="G208" s="91">
        <f>'Grunddaten § 2 SPU_40%_IST'!$C$12*'bezirksw Umlage § 2_IST'!E208</f>
        <v>772896.0234754628</v>
      </c>
      <c r="H208" s="91">
        <f>'Grunddaten § 2 SPU_40%_IST'!$D$12*'bezirksw Umlage § 2_IST'!E208</f>
        <v>13891.88238383269</v>
      </c>
      <c r="I208" s="91">
        <f>'Grunddaten § 2 SPU_40%_IST'!$E$12*'bezirksw Umlage § 2_IST'!E208</f>
        <v>809769.83091818669</v>
      </c>
      <c r="J208" s="91">
        <f>'Grunddaten § 2 SPU_40%_IST'!$F$12*'bezirksw Umlage § 2_IST'!E208</f>
        <v>114497.05791422816</v>
      </c>
      <c r="K208" s="91">
        <f>'Grunddaten § 2 SPU_40%_IST'!$G$12*'bezirksw Umlage § 2_IST'!E208</f>
        <v>280989.85878592887</v>
      </c>
      <c r="L208" s="91">
        <f>'Grunddaten § 2 SPU_40%_IST'!$H$12*'bezirksw Umlage § 2_IST'!E208</f>
        <v>1989.8314870117404</v>
      </c>
      <c r="M208" s="91">
        <f>'Grunddaten § 2 SPU_40%_IST'!$I$12*'bezirksw Umlage § 2_IST'!E208</f>
        <v>2851.9536840007822</v>
      </c>
      <c r="N208" s="83"/>
      <c r="O208" s="83"/>
    </row>
    <row r="209" spans="1:15" x14ac:dyDescent="0.25">
      <c r="A209" s="82">
        <v>62105</v>
      </c>
      <c r="B209" s="82" t="s">
        <v>211</v>
      </c>
      <c r="C209" s="82" t="s">
        <v>212</v>
      </c>
      <c r="D209" s="83">
        <v>2326644.83</v>
      </c>
      <c r="E209" s="11">
        <f>D209/SUM($D$209:$D$227)</f>
        <v>1.4617280258316273E-2</v>
      </c>
      <c r="F209" s="91">
        <f>'Grunddaten § 2 SPU_40%_IST'!$B$13*'bezirksw Umlage § 2_IST'!E209</f>
        <v>1936.6019873278035</v>
      </c>
      <c r="G209" s="91">
        <f>'Grunddaten § 2 SPU_40%_IST'!$C$13*'bezirksw Umlage § 2_IST'!E209</f>
        <v>214389.27570241084</v>
      </c>
      <c r="H209" s="91">
        <f>'Grunddaten § 2 SPU_40%_IST'!$D$13*'bezirksw Umlage § 2_IST'!E209</f>
        <v>6615.9435306012974</v>
      </c>
      <c r="I209" s="91">
        <f>'Grunddaten § 2 SPU_40%_IST'!$E$13*'bezirksw Umlage § 2_IST'!E209</f>
        <v>258258.12666486538</v>
      </c>
      <c r="J209" s="91">
        <f>'Grunddaten § 2 SPU_40%_IST'!$F$13*'bezirksw Umlage § 2_IST'!E209</f>
        <v>36938.329352697867</v>
      </c>
      <c r="K209" s="91">
        <f>'Grunddaten § 2 SPU_40%_IST'!$G$13*'bezirksw Umlage § 2_IST'!E209</f>
        <v>74312.931898897557</v>
      </c>
      <c r="L209" s="91">
        <f>'Grunddaten § 2 SPU_40%_IST'!$H$13*'bezirksw Umlage § 2_IST'!E209</f>
        <v>1678.3348364998187</v>
      </c>
      <c r="M209" s="91">
        <f>'Grunddaten § 2 SPU_40%_IST'!$I$13*'bezirksw Umlage § 2_IST'!E209</f>
        <v>1106.2647121642872</v>
      </c>
      <c r="N209" s="83"/>
      <c r="O209" s="83"/>
    </row>
    <row r="210" spans="1:15" x14ac:dyDescent="0.25">
      <c r="A210" s="82">
        <v>62115</v>
      </c>
      <c r="B210" s="82" t="s">
        <v>213</v>
      </c>
      <c r="C210" s="82" t="s">
        <v>212</v>
      </c>
      <c r="D210" s="83">
        <v>7314726.71</v>
      </c>
      <c r="E210" s="11">
        <f t="shared" ref="E210:E227" si="9">D210/SUM($D$209:$D$227)</f>
        <v>4.5955192195390536E-2</v>
      </c>
      <c r="F210" s="91">
        <f>'Grunddaten § 2 SPU_40%_IST'!$B$13*'bezirksw Umlage § 2_IST'!E210</f>
        <v>6088.4730237686363</v>
      </c>
      <c r="G210" s="91">
        <f>'Grunddaten § 2 SPU_40%_IST'!$C$13*'bezirksw Umlage § 2_IST'!E210</f>
        <v>674017.3408065805</v>
      </c>
      <c r="H210" s="91">
        <f>'Grunddaten § 2 SPU_40%_IST'!$D$13*'bezirksw Umlage § 2_IST'!E210</f>
        <v>20799.830825550202</v>
      </c>
      <c r="I210" s="91">
        <f>'Grunddaten § 2 SPU_40%_IST'!$E$13*'bezirksw Umlage § 2_IST'!E210</f>
        <v>811936.39563373069</v>
      </c>
      <c r="J210" s="91">
        <f>'Grunddaten § 2 SPU_40%_IST'!$F$13*'bezirksw Umlage § 2_IST'!E210</f>
        <v>116130.22359710833</v>
      </c>
      <c r="K210" s="91">
        <f>'Grunddaten § 2 SPU_40%_IST'!$G$13*'bezirksw Umlage § 2_IST'!E210</f>
        <v>233632.04424255717</v>
      </c>
      <c r="L210" s="91">
        <f>'Grunddaten § 2 SPU_40%_IST'!$H$13*'bezirksw Umlage § 2_IST'!E210</f>
        <v>5276.508257114906</v>
      </c>
      <c r="M210" s="91">
        <f>'Grunddaten § 2 SPU_40%_IST'!$I$13*'bezirksw Umlage § 2_IST'!E210</f>
        <v>3477.979936627703</v>
      </c>
      <c r="N210" s="83"/>
      <c r="O210" s="83"/>
    </row>
    <row r="211" spans="1:15" x14ac:dyDescent="0.25">
      <c r="A211" s="82">
        <v>62116</v>
      </c>
      <c r="B211" s="82" t="s">
        <v>214</v>
      </c>
      <c r="C211" s="82" t="s">
        <v>212</v>
      </c>
      <c r="D211" s="83">
        <v>5077870.9000000004</v>
      </c>
      <c r="E211" s="11">
        <f t="shared" si="9"/>
        <v>3.1902016630896209E-2</v>
      </c>
      <c r="F211" s="91">
        <f>'Grunddaten § 2 SPU_40%_IST'!$B$13*'bezirksw Umlage § 2_IST'!E211</f>
        <v>4226.6076667722518</v>
      </c>
      <c r="G211" s="91">
        <f>'Grunddaten § 2 SPU_40%_IST'!$C$13*'bezirksw Umlage § 2_IST'!E211</f>
        <v>467901.69703785388</v>
      </c>
      <c r="H211" s="91">
        <f>'Grunddaten § 2 SPU_40%_IST'!$D$13*'bezirksw Umlage § 2_IST'!E211</f>
        <v>14439.207349960494</v>
      </c>
      <c r="I211" s="91">
        <f>'Grunddaten § 2 SPU_40%_IST'!$E$13*'bezirksw Umlage § 2_IST'!E211</f>
        <v>563644.87143490394</v>
      </c>
      <c r="J211" s="91">
        <f>'Grunddaten § 2 SPU_40%_IST'!$F$13*'bezirksw Umlage § 2_IST'!E211</f>
        <v>80617.40464043252</v>
      </c>
      <c r="K211" s="91">
        <f>'Grunddaten § 2 SPU_40%_IST'!$G$13*'bezirksw Umlage § 2_IST'!E211</f>
        <v>162186.96963003743</v>
      </c>
      <c r="L211" s="91">
        <f>'Grunddaten § 2 SPU_40%_IST'!$H$13*'bezirksw Umlage § 2_IST'!E211</f>
        <v>3662.9431002232886</v>
      </c>
      <c r="M211" s="91">
        <f>'Grunddaten § 2 SPU_40%_IST'!$I$13*'bezirksw Umlage § 2_IST'!E211</f>
        <v>2414.4077846191544</v>
      </c>
      <c r="N211" s="83"/>
      <c r="O211" s="83"/>
    </row>
    <row r="212" spans="1:15" x14ac:dyDescent="0.25">
      <c r="A212" s="82">
        <v>62125</v>
      </c>
      <c r="B212" s="82" t="s">
        <v>215</v>
      </c>
      <c r="C212" s="82" t="s">
        <v>212</v>
      </c>
      <c r="D212" s="83">
        <v>2996884.7</v>
      </c>
      <c r="E212" s="11">
        <f t="shared" si="9"/>
        <v>1.8828100875955392E-2</v>
      </c>
      <c r="F212" s="91">
        <f>'Grunddaten § 2 SPU_40%_IST'!$B$13*'bezirksw Umlage § 2_IST'!E212</f>
        <v>2494.4816634571112</v>
      </c>
      <c r="G212" s="91">
        <f>'Grunddaten § 2 SPU_40%_IST'!$C$13*'bezirksw Umlage § 2_IST'!E212</f>
        <v>276148.69786405552</v>
      </c>
      <c r="H212" s="91">
        <f>'Grunddaten § 2 SPU_40%_IST'!$D$13*'bezirksw Umlage § 2_IST'!E212</f>
        <v>8521.8077496267488</v>
      </c>
      <c r="I212" s="91">
        <f>'Grunddaten § 2 SPU_40%_IST'!$E$13*'bezirksw Umlage § 2_IST'!E212</f>
        <v>332654.91082822345</v>
      </c>
      <c r="J212" s="91">
        <f>'Grunddaten § 2 SPU_40%_IST'!$F$13*'bezirksw Umlage § 2_IST'!E212</f>
        <v>47579.206182776565</v>
      </c>
      <c r="K212" s="91">
        <f>'Grunddaten § 2 SPU_40%_IST'!$G$13*'bezirksw Umlage § 2_IST'!E212</f>
        <v>95720.363395537264</v>
      </c>
      <c r="L212" s="91">
        <f>'Grunddaten § 2 SPU_40%_IST'!$H$13*'bezirksw Umlage § 2_IST'!E212</f>
        <v>2161.815128862323</v>
      </c>
      <c r="M212" s="91">
        <f>'Grunddaten § 2 SPU_40%_IST'!$I$13*'bezirksw Umlage § 2_IST'!E212</f>
        <v>1424.9479539320387</v>
      </c>
      <c r="N212" s="83"/>
      <c r="O212" s="83"/>
    </row>
    <row r="213" spans="1:15" x14ac:dyDescent="0.25">
      <c r="A213" s="82">
        <v>62128</v>
      </c>
      <c r="B213" s="82" t="s">
        <v>216</v>
      </c>
      <c r="C213" s="82" t="s">
        <v>212</v>
      </c>
      <c r="D213" s="83">
        <v>4864464.8899999997</v>
      </c>
      <c r="E213" s="11">
        <f t="shared" si="9"/>
        <v>3.0561281071795402E-2</v>
      </c>
      <c r="F213" s="91">
        <f>'Grunddaten § 2 SPU_40%_IST'!$B$13*'bezirksw Umlage § 2_IST'!E213</f>
        <v>4048.9774166606785</v>
      </c>
      <c r="G213" s="91">
        <f>'Grunddaten § 2 SPU_40%_IST'!$C$13*'bezirksw Umlage § 2_IST'!E213</f>
        <v>448237.34632797714</v>
      </c>
      <c r="H213" s="91">
        <f>'Grunddaten § 2 SPU_40%_IST'!$D$13*'bezirksw Umlage § 2_IST'!E213</f>
        <v>13832.375532294995</v>
      </c>
      <c r="I213" s="91">
        <f>'Grunddaten § 2 SPU_40%_IST'!$E$13*'bezirksw Umlage § 2_IST'!E213</f>
        <v>539956.75382839178</v>
      </c>
      <c r="J213" s="91">
        <f>'Grunddaten § 2 SPU_40%_IST'!$F$13*'bezirksw Umlage § 2_IST'!E213</f>
        <v>77229.323493889344</v>
      </c>
      <c r="K213" s="91">
        <f>'Grunddaten § 2 SPU_40%_IST'!$G$13*'bezirksw Umlage § 2_IST'!E213</f>
        <v>155370.79120715993</v>
      </c>
      <c r="L213" s="91">
        <f>'Grunddaten § 2 SPU_40%_IST'!$H$13*'bezirksw Umlage § 2_IST'!E213</f>
        <v>3509.0017954383084</v>
      </c>
      <c r="M213" s="91">
        <f>'Grunddaten § 2 SPU_40%_IST'!$I$13*'bezirksw Umlage § 2_IST'!E213</f>
        <v>2312.9382628499984</v>
      </c>
      <c r="N213" s="83"/>
      <c r="O213" s="83"/>
    </row>
    <row r="214" spans="1:15" x14ac:dyDescent="0.25">
      <c r="A214" s="82">
        <v>62131</v>
      </c>
      <c r="B214" s="82" t="s">
        <v>217</v>
      </c>
      <c r="C214" s="82" t="s">
        <v>212</v>
      </c>
      <c r="D214" s="83">
        <v>3389175.88</v>
      </c>
      <c r="E214" s="11">
        <f t="shared" si="9"/>
        <v>2.1292692826986266E-2</v>
      </c>
      <c r="F214" s="91">
        <f>'Grunddaten § 2 SPU_40%_IST'!$B$13*'bezirksw Umlage § 2_IST'!E214</f>
        <v>2821.0084581802962</v>
      </c>
      <c r="G214" s="91">
        <f>'Grunddaten § 2 SPU_40%_IST'!$C$13*'bezirksw Umlage § 2_IST'!E214</f>
        <v>312296.46776009252</v>
      </c>
      <c r="H214" s="91">
        <f>'Grunddaten § 2 SPU_40%_IST'!$D$13*'bezirksw Umlage § 2_IST'!E214</f>
        <v>9637.3094630674495</v>
      </c>
      <c r="I214" s="91">
        <f>'Grunddaten § 2 SPU_40%_IST'!$E$13*'bezirksw Umlage § 2_IST'!E214</f>
        <v>376199.32463286485</v>
      </c>
      <c r="J214" s="91">
        <f>'Grunddaten § 2 SPU_40%_IST'!$F$13*'bezirksw Umlage § 2_IST'!E214</f>
        <v>53807.307963570711</v>
      </c>
      <c r="K214" s="91">
        <f>'Grunddaten § 2 SPU_40%_IST'!$G$13*'bezirksw Umlage § 2_IST'!E214</f>
        <v>108250.12615433279</v>
      </c>
      <c r="L214" s="91">
        <f>'Grunddaten § 2 SPU_40%_IST'!$H$13*'bezirksw Umlage § 2_IST'!E214</f>
        <v>2444.7959882338073</v>
      </c>
      <c r="M214" s="91">
        <f>'Grunddaten § 2 SPU_40%_IST'!$I$13*'bezirksw Umlage § 2_IST'!E214</f>
        <v>1611.4731526781184</v>
      </c>
      <c r="N214" s="83"/>
      <c r="O214" s="83"/>
    </row>
    <row r="215" spans="1:15" x14ac:dyDescent="0.25">
      <c r="A215" s="82">
        <v>62132</v>
      </c>
      <c r="B215" s="82" t="s">
        <v>218</v>
      </c>
      <c r="C215" s="82" t="s">
        <v>212</v>
      </c>
      <c r="D215" s="83">
        <v>2152678.67</v>
      </c>
      <c r="E215" s="11">
        <f t="shared" si="9"/>
        <v>1.3524327830255695E-2</v>
      </c>
      <c r="F215" s="91">
        <f>'Grunddaten § 2 SPU_40%_IST'!$B$13*'bezirksw Umlage § 2_IST'!E215</f>
        <v>1791.7998212044133</v>
      </c>
      <c r="G215" s="91">
        <f>'Grunddaten § 2 SPU_40%_IST'!$C$13*'bezirksw Umlage § 2_IST'!E215</f>
        <v>198359.11993552066</v>
      </c>
      <c r="H215" s="91">
        <f>'Grunddaten § 2 SPU_40%_IST'!$D$13*'bezirksw Umlage § 2_IST'!E215</f>
        <v>6121.2611124018895</v>
      </c>
      <c r="I215" s="91">
        <f>'Grunddaten § 2 SPU_40%_IST'!$E$13*'bezirksw Umlage § 2_IST'!E215</f>
        <v>238947.84174068112</v>
      </c>
      <c r="J215" s="91">
        <f>'Grunddaten § 2 SPU_40%_IST'!$F$13*'bezirksw Umlage § 2_IST'!E215</f>
        <v>34176.404012204825</v>
      </c>
      <c r="K215" s="91">
        <f>'Grunddaten § 2 SPU_40%_IST'!$G$13*'bezirksw Umlage § 2_IST'!E215</f>
        <v>68756.460522562586</v>
      </c>
      <c r="L215" s="91">
        <f>'Grunddaten § 2 SPU_40%_IST'!$H$13*'bezirksw Umlage § 2_IST'!E215</f>
        <v>1552.8436300486383</v>
      </c>
      <c r="M215" s="91">
        <f>'Grunddaten § 2 SPU_40%_IST'!$I$13*'bezirksw Umlage § 2_IST'!E215</f>
        <v>1023.5479083628551</v>
      </c>
      <c r="N215" s="83"/>
      <c r="O215" s="83"/>
    </row>
    <row r="216" spans="1:15" x14ac:dyDescent="0.25">
      <c r="A216" s="82">
        <v>62135</v>
      </c>
      <c r="B216" s="82" t="s">
        <v>219</v>
      </c>
      <c r="C216" s="82" t="s">
        <v>212</v>
      </c>
      <c r="D216" s="83">
        <v>1985485.8</v>
      </c>
      <c r="E216" s="11">
        <f t="shared" si="9"/>
        <v>1.2473928987050117E-2</v>
      </c>
      <c r="F216" s="91">
        <f>'Grunddaten § 2 SPU_40%_IST'!$B$13*'bezirksw Umlage § 2_IST'!E216</f>
        <v>1652.6354587997575</v>
      </c>
      <c r="G216" s="91">
        <f>'Grunddaten § 2 SPU_40%_IST'!$C$13*'bezirksw Umlage § 2_IST'!E216</f>
        <v>182953.09068699658</v>
      </c>
      <c r="H216" s="91">
        <f>'Grunddaten § 2 SPU_40%_IST'!$D$13*'bezirksw Umlage § 2_IST'!E216</f>
        <v>5645.8389197335036</v>
      </c>
      <c r="I216" s="91">
        <f>'Grunddaten § 2 SPU_40%_IST'!$E$13*'bezirksw Umlage § 2_IST'!E216</f>
        <v>220389.39360920488</v>
      </c>
      <c r="J216" s="91">
        <f>'Grunddaten § 2 SPU_40%_IST'!$F$13*'bezirksw Umlage § 2_IST'!E216</f>
        <v>31522.0129260145</v>
      </c>
      <c r="K216" s="91">
        <f>'Grunddaten § 2 SPU_40%_IST'!$G$13*'bezirksw Umlage § 2_IST'!E216</f>
        <v>63416.327726148098</v>
      </c>
      <c r="L216" s="91">
        <f>'Grunddaten § 2 SPU_40%_IST'!$H$13*'bezirksw Umlage § 2_IST'!E216</f>
        <v>1432.2383642524896</v>
      </c>
      <c r="M216" s="91">
        <f>'Grunddaten § 2 SPU_40%_IST'!$I$13*'bezirksw Umlage § 2_IST'!E216</f>
        <v>944.05164411934743</v>
      </c>
      <c r="N216" s="83"/>
      <c r="O216" s="83"/>
    </row>
    <row r="217" spans="1:15" x14ac:dyDescent="0.25">
      <c r="A217" s="82">
        <v>62138</v>
      </c>
      <c r="B217" s="82" t="s">
        <v>220</v>
      </c>
      <c r="C217" s="82" t="s">
        <v>212</v>
      </c>
      <c r="D217" s="83">
        <v>3183538.65</v>
      </c>
      <c r="E217" s="11">
        <f t="shared" si="9"/>
        <v>2.0000765076048085E-2</v>
      </c>
      <c r="F217" s="91">
        <f>'Grunddaten § 2 SPU_40%_IST'!$B$13*'bezirksw Umlage § 2_IST'!E217</f>
        <v>2649.8446160881686</v>
      </c>
      <c r="G217" s="91">
        <f>'Grunddaten § 2 SPU_40%_IST'!$C$13*'bezirksw Umlage § 2_IST'!E217</f>
        <v>293347.97324614896</v>
      </c>
      <c r="H217" s="91">
        <f>'Grunddaten § 2 SPU_40%_IST'!$D$13*'bezirksw Umlage § 2_IST'!E217</f>
        <v>9052.5686019239492</v>
      </c>
      <c r="I217" s="91">
        <f>'Grunddaten § 2 SPU_40%_IST'!$E$13*'bezirksw Umlage § 2_IST'!E217</f>
        <v>353373.54344461526</v>
      </c>
      <c r="J217" s="91">
        <f>'Grunddaten § 2 SPU_40%_IST'!$F$13*'bezirksw Umlage § 2_IST'!E217</f>
        <v>50542.56569136215</v>
      </c>
      <c r="K217" s="91">
        <f>'Grunddaten § 2 SPU_40%_IST'!$G$13*'bezirksw Umlage § 2_IST'!E217</f>
        <v>101682.08221749007</v>
      </c>
      <c r="L217" s="91">
        <f>'Grunddaten § 2 SPU_40%_IST'!$H$13*'bezirksw Umlage § 2_IST'!E217</f>
        <v>2296.4587249178908</v>
      </c>
      <c r="M217" s="91">
        <f>'Grunddaten § 2 SPU_40%_IST'!$I$13*'bezirksw Umlage § 2_IST'!E217</f>
        <v>1513.6975024701699</v>
      </c>
      <c r="N217" s="83"/>
      <c r="O217" s="83"/>
    </row>
    <row r="218" spans="1:15" x14ac:dyDescent="0.25">
      <c r="A218" s="82">
        <v>62139</v>
      </c>
      <c r="B218" s="82" t="s">
        <v>221</v>
      </c>
      <c r="C218" s="82" t="s">
        <v>212</v>
      </c>
      <c r="D218" s="83">
        <v>26327133.039999999</v>
      </c>
      <c r="E218" s="11">
        <f t="shared" si="9"/>
        <v>0.16540173088801785</v>
      </c>
      <c r="F218" s="91">
        <f>'Grunddaten § 2 SPU_40%_IST'!$B$13*'bezirksw Umlage § 2_IST'!E218</f>
        <v>21913.606025509045</v>
      </c>
      <c r="G218" s="91">
        <f>'Grunddaten § 2 SPU_40%_IST'!$C$13*'bezirksw Umlage § 2_IST'!E218</f>
        <v>2425920.325693462</v>
      </c>
      <c r="H218" s="91">
        <f>'Grunddaten § 2 SPU_40%_IST'!$D$13*'bezirksw Umlage § 2_IST'!E218</f>
        <v>74862.662005557431</v>
      </c>
      <c r="I218" s="91">
        <f>'Grunddaten § 2 SPU_40%_IST'!$E$13*'bezirksw Umlage § 2_IST'!E218</f>
        <v>2922317.9970133565</v>
      </c>
      <c r="J218" s="91">
        <f>'Grunddaten § 2 SPU_40%_IST'!$F$13*'bezirksw Umlage § 2_IST'!E218</f>
        <v>417975.40329514485</v>
      </c>
      <c r="K218" s="91">
        <f>'Grunddaten § 2 SPU_40%_IST'!$G$13*'bezirksw Umlage § 2_IST'!E218</f>
        <v>840887.45281106594</v>
      </c>
      <c r="L218" s="91">
        <f>'Grunddaten § 2 SPU_40%_IST'!$H$13*'bezirksw Umlage § 2_IST'!E218</f>
        <v>18991.18591564204</v>
      </c>
      <c r="M218" s="91">
        <f>'Grunddaten § 2 SPU_40%_IST'!$I$13*'bezirksw Umlage § 2_IST'!E218</f>
        <v>12517.930489032351</v>
      </c>
      <c r="N218" s="83"/>
      <c r="O218" s="83"/>
    </row>
    <row r="219" spans="1:15" x14ac:dyDescent="0.25">
      <c r="A219" s="82">
        <v>62140</v>
      </c>
      <c r="B219" s="82" t="s">
        <v>222</v>
      </c>
      <c r="C219" s="82" t="s">
        <v>212</v>
      </c>
      <c r="D219" s="83">
        <v>47330314.869999997</v>
      </c>
      <c r="E219" s="11">
        <f t="shared" si="9"/>
        <v>0.29735543141285731</v>
      </c>
      <c r="F219" s="91">
        <f>'Grunddaten § 2 SPU_40%_IST'!$B$13*'bezirksw Umlage § 2_IST'!E219</f>
        <v>39395.777411412069</v>
      </c>
      <c r="G219" s="91">
        <f>'Grunddaten § 2 SPU_40%_IST'!$C$13*'bezirksw Umlage § 2_IST'!E219</f>
        <v>4361263.8220103169</v>
      </c>
      <c r="H219" s="91">
        <f>'Grunddaten § 2 SPU_40%_IST'!$D$13*'bezirksw Umlage § 2_IST'!E219</f>
        <v>134586.37366043482</v>
      </c>
      <c r="I219" s="91">
        <f>'Grunddaten § 2 SPU_40%_IST'!$E$13*'bezirksw Umlage § 2_IST'!E219</f>
        <v>5253676.1499538459</v>
      </c>
      <c r="J219" s="91">
        <f>'Grunddaten § 2 SPU_40%_IST'!$F$13*'bezirksw Umlage § 2_IST'!E219</f>
        <v>751426.57636960992</v>
      </c>
      <c r="K219" s="91">
        <f>'Grunddaten § 2 SPU_40%_IST'!$G$13*'bezirksw Umlage § 2_IST'!E219</f>
        <v>1511728.1418873407</v>
      </c>
      <c r="L219" s="91">
        <f>'Grunddaten § 2 SPU_40%_IST'!$H$13*'bezirksw Umlage § 2_IST'!E219</f>
        <v>34141.917685316148</v>
      </c>
      <c r="M219" s="91">
        <f>'Grunddaten § 2 SPU_40%_IST'!$I$13*'bezirksw Umlage § 2_IST'!E219</f>
        <v>22504.447813079241</v>
      </c>
      <c r="N219" s="83"/>
      <c r="O219" s="83"/>
    </row>
    <row r="220" spans="1:15" x14ac:dyDescent="0.25">
      <c r="A220" s="82">
        <v>62141</v>
      </c>
      <c r="B220" s="82" t="s">
        <v>223</v>
      </c>
      <c r="C220" s="82" t="s">
        <v>212</v>
      </c>
      <c r="D220" s="83">
        <v>11934762.16</v>
      </c>
      <c r="E220" s="11">
        <f t="shared" si="9"/>
        <v>7.4980831220839178E-2</v>
      </c>
      <c r="F220" s="91">
        <f>'Grunddaten § 2 SPU_40%_IST'!$B$13*'bezirksw Umlage § 2_IST'!E220</f>
        <v>9933.9975828371989</v>
      </c>
      <c r="G220" s="91">
        <f>'Grunddaten § 2 SPU_40%_IST'!$C$13*'bezirksw Umlage § 2_IST'!E220</f>
        <v>1099731.674629058</v>
      </c>
      <c r="H220" s="91">
        <f>'Grunddaten § 2 SPU_40%_IST'!$D$13*'bezirksw Umlage § 2_IST'!E220</f>
        <v>33937.157697471666</v>
      </c>
      <c r="I220" s="91">
        <f>'Grunddaten § 2 SPU_40%_IST'!$E$13*'bezirksw Umlage § 2_IST'!E220</f>
        <v>1324761.4237847906</v>
      </c>
      <c r="J220" s="91">
        <f>'Grunddaten § 2 SPU_40%_IST'!$F$13*'bezirksw Umlage § 2_IST'!E220</f>
        <v>189478.93108902048</v>
      </c>
      <c r="K220" s="91">
        <f>'Grunddaten § 2 SPU_40%_IST'!$G$13*'bezirksw Umlage § 2_IST'!E220</f>
        <v>381195.77005899063</v>
      </c>
      <c r="L220" s="91">
        <f>'Grunddaten § 2 SPU_40%_IST'!$H$13*'bezirksw Umlage § 2_IST'!E220</f>
        <v>8609.1898686864988</v>
      </c>
      <c r="M220" s="91">
        <f>'Grunddaten § 2 SPU_40%_IST'!$I$13*'bezirksw Umlage § 2_IST'!E220</f>
        <v>5674.697768838927</v>
      </c>
      <c r="N220" s="83"/>
      <c r="O220" s="83"/>
    </row>
    <row r="221" spans="1:15" x14ac:dyDescent="0.25">
      <c r="A221" s="82">
        <v>62142</v>
      </c>
      <c r="B221" s="82" t="s">
        <v>224</v>
      </c>
      <c r="C221" s="82" t="s">
        <v>212</v>
      </c>
      <c r="D221" s="83">
        <v>5632478.1600000001</v>
      </c>
      <c r="E221" s="11">
        <f t="shared" si="9"/>
        <v>3.5386368710846841E-2</v>
      </c>
      <c r="F221" s="91">
        <f>'Grunddaten § 2 SPU_40%_IST'!$B$13*'bezirksw Umlage § 2_IST'!E221</f>
        <v>4688.2395875766097</v>
      </c>
      <c r="G221" s="91">
        <f>'Grunddaten § 2 SPU_40%_IST'!$C$13*'bezirksw Umlage § 2_IST'!E221</f>
        <v>519006.12313571206</v>
      </c>
      <c r="H221" s="91">
        <f>'Grunddaten § 2 SPU_40%_IST'!$D$13*'bezirksw Umlage § 2_IST'!E221</f>
        <v>16016.263833403871</v>
      </c>
      <c r="I221" s="91">
        <f>'Grunddaten § 2 SPU_40%_IST'!$E$13*'bezirksw Umlage § 2_IST'!E221</f>
        <v>625206.40852706681</v>
      </c>
      <c r="J221" s="91">
        <f>'Grunddaten § 2 SPU_40%_IST'!$F$13*'bezirksw Umlage § 2_IST'!E221</f>
        <v>89422.472507743121</v>
      </c>
      <c r="K221" s="91">
        <f>'Grunddaten § 2 SPU_40%_IST'!$G$13*'bezirksw Umlage § 2_IST'!E221</f>
        <v>179901.10073057769</v>
      </c>
      <c r="L221" s="91">
        <f>'Grunddaten § 2 SPU_40%_IST'!$H$13*'bezirksw Umlage § 2_IST'!E221</f>
        <v>4063.011332826592</v>
      </c>
      <c r="M221" s="91">
        <f>'Grunddaten § 2 SPU_40%_IST'!$I$13*'bezirksw Umlage § 2_IST'!E221</f>
        <v>2678.110449046937</v>
      </c>
      <c r="N221" s="83"/>
      <c r="O221" s="83"/>
    </row>
    <row r="222" spans="1:15" x14ac:dyDescent="0.25">
      <c r="A222" s="82">
        <v>62143</v>
      </c>
      <c r="B222" s="82" t="s">
        <v>225</v>
      </c>
      <c r="C222" s="82" t="s">
        <v>212</v>
      </c>
      <c r="D222" s="83">
        <v>12663216.210000001</v>
      </c>
      <c r="E222" s="11">
        <f t="shared" si="9"/>
        <v>7.9557385779944603E-2</v>
      </c>
      <c r="F222" s="91">
        <f>'Grunddaten § 2 SPU_40%_IST'!$B$13*'bezirksw Umlage § 2_IST'!E222</f>
        <v>10540.332311162274</v>
      </c>
      <c r="G222" s="91">
        <f>'Grunddaten § 2 SPU_40%_IST'!$C$13*'bezirksw Umlage § 2_IST'!E222</f>
        <v>1166855.2571149969</v>
      </c>
      <c r="H222" s="91">
        <f>'Grunddaten § 2 SPU_40%_IST'!$D$13*'bezirksw Umlage § 2_IST'!E222</f>
        <v>36008.557163903257</v>
      </c>
      <c r="I222" s="91">
        <f>'Grunddaten § 2 SPU_40%_IST'!$E$13*'bezirksw Umlage § 2_IST'!E222</f>
        <v>1405619.9957028923</v>
      </c>
      <c r="J222" s="91">
        <f>'Grunddaten § 2 SPU_40%_IST'!$F$13*'bezirksw Umlage § 2_IST'!E222</f>
        <v>201044.02915222882</v>
      </c>
      <c r="K222" s="91">
        <f>'Grunddaten § 2 SPU_40%_IST'!$G$13*'bezirksw Umlage § 2_IST'!E222</f>
        <v>404462.55986340024</v>
      </c>
      <c r="L222" s="91">
        <f>'Grunddaten § 2 SPU_40%_IST'!$H$13*'bezirksw Umlage § 2_IST'!E222</f>
        <v>9134.6631996995457</v>
      </c>
      <c r="M222" s="91">
        <f>'Grunddaten § 2 SPU_40%_IST'!$I$13*'bezirksw Umlage § 2_IST'!E222</f>
        <v>6021.0604794500523</v>
      </c>
      <c r="N222" s="83"/>
      <c r="O222" s="83"/>
    </row>
    <row r="223" spans="1:15" x14ac:dyDescent="0.25">
      <c r="A223" s="82">
        <v>62144</v>
      </c>
      <c r="B223" s="82" t="s">
        <v>226</v>
      </c>
      <c r="C223" s="82" t="s">
        <v>212</v>
      </c>
      <c r="D223" s="83">
        <v>3308280.82</v>
      </c>
      <c r="E223" s="11">
        <f t="shared" si="9"/>
        <v>2.0784464949535234E-2</v>
      </c>
      <c r="F223" s="91">
        <f>'Grunddaten § 2 SPU_40%_IST'!$B$13*'bezirksw Umlage § 2_IST'!E223</f>
        <v>2753.6747887087063</v>
      </c>
      <c r="G223" s="91">
        <f>'Grunddaten § 2 SPU_40%_IST'!$C$13*'bezirksw Umlage § 2_IST'!E223</f>
        <v>304842.37201772549</v>
      </c>
      <c r="H223" s="91">
        <f>'Grunddaten § 2 SPU_40%_IST'!$D$13*'bezirksw Umlage § 2_IST'!E223</f>
        <v>9407.2798762720267</v>
      </c>
      <c r="I223" s="91">
        <f>'Grunddaten § 2 SPU_40%_IST'!$E$13*'bezirksw Umlage § 2_IST'!E223</f>
        <v>367219.95383133081</v>
      </c>
      <c r="J223" s="91">
        <f>'Grunddaten § 2 SPU_40%_IST'!$F$13*'bezirksw Umlage § 2_IST'!E223</f>
        <v>52523.000049119379</v>
      </c>
      <c r="K223" s="91">
        <f>'Grunddaten § 2 SPU_40%_IST'!$G$13*'bezirksw Umlage § 2_IST'!E223</f>
        <v>105666.34155290858</v>
      </c>
      <c r="L223" s="91">
        <f>'Grunddaten § 2 SPU_40%_IST'!$H$13*'bezirksw Umlage § 2_IST'!E223</f>
        <v>2386.4420033246697</v>
      </c>
      <c r="M223" s="91">
        <f>'Grunddaten § 2 SPU_40%_IST'!$I$13*'bezirksw Umlage § 2_IST'!E223</f>
        <v>1573.0094606214268</v>
      </c>
      <c r="N223" s="83"/>
      <c r="O223" s="83"/>
    </row>
    <row r="224" spans="1:15" x14ac:dyDescent="0.25">
      <c r="A224" s="82">
        <v>62145</v>
      </c>
      <c r="B224" s="82" t="s">
        <v>227</v>
      </c>
      <c r="C224" s="82" t="s">
        <v>212</v>
      </c>
      <c r="D224" s="83">
        <v>9658862.9900000002</v>
      </c>
      <c r="E224" s="11">
        <f t="shared" si="9"/>
        <v>6.0682363496584346E-2</v>
      </c>
      <c r="F224" s="91">
        <f>'Grunddaten § 2 SPU_40%_IST'!$B$13*'bezirksw Umlage § 2_IST'!E224</f>
        <v>8039.6341635697663</v>
      </c>
      <c r="G224" s="91">
        <f>'Grunddaten § 2 SPU_40%_IST'!$C$13*'bezirksw Umlage § 2_IST'!E224</f>
        <v>890018.37058857083</v>
      </c>
      <c r="H224" s="91">
        <f>'Grunddaten § 2 SPU_40%_IST'!$D$13*'bezirksw Umlage § 2_IST'!E224</f>
        <v>27465.512263706707</v>
      </c>
      <c r="I224" s="91">
        <f>'Grunddaten § 2 SPU_40%_IST'!$E$13*'bezirksw Umlage § 2_IST'!E224</f>
        <v>1072136.0773874542</v>
      </c>
      <c r="J224" s="91">
        <f>'Grunddaten § 2 SPU_40%_IST'!$F$13*'bezirksw Umlage § 2_IST'!E224</f>
        <v>153346.25108947293</v>
      </c>
      <c r="K224" s="91">
        <f>'Grunddaten § 2 SPU_40%_IST'!$G$13*'bezirksw Umlage § 2_IST'!E224</f>
        <v>308503.65227281034</v>
      </c>
      <c r="L224" s="91">
        <f>'Grunddaten § 2 SPU_40%_IST'!$H$13*'bezirksw Umlage § 2_IST'!E224</f>
        <v>6967.4606231565649</v>
      </c>
      <c r="M224" s="91">
        <f>'Grunddaten § 2 SPU_40%_IST'!$I$13*'bezirksw Umlage § 2_IST'!E224</f>
        <v>4592.5614205012271</v>
      </c>
      <c r="N224" s="83"/>
      <c r="O224" s="83"/>
    </row>
    <row r="225" spans="1:15" x14ac:dyDescent="0.25">
      <c r="A225" s="82">
        <v>62146</v>
      </c>
      <c r="B225" s="82" t="s">
        <v>228</v>
      </c>
      <c r="C225" s="82" t="s">
        <v>212</v>
      </c>
      <c r="D225" s="83">
        <v>3593390.55</v>
      </c>
      <c r="E225" s="11">
        <f t="shared" si="9"/>
        <v>2.2575683262724397E-2</v>
      </c>
      <c r="F225" s="91">
        <f>'Grunddaten § 2 SPU_40%_IST'!$B$13*'bezirksw Umlage § 2_IST'!E225</f>
        <v>2990.9882207397113</v>
      </c>
      <c r="G225" s="91">
        <f>'Grunddaten § 2 SPU_40%_IST'!$C$13*'bezirksw Umlage § 2_IST'!E225</f>
        <v>331113.88012341689</v>
      </c>
      <c r="H225" s="91">
        <f>'Grunddaten § 2 SPU_40%_IST'!$D$13*'bezirksw Umlage § 2_IST'!E225</f>
        <v>10218.005196004211</v>
      </c>
      <c r="I225" s="91">
        <f>'Grunddaten § 2 SPU_40%_IST'!$E$13*'bezirksw Umlage § 2_IST'!E225</f>
        <v>398867.20132450567</v>
      </c>
      <c r="J225" s="91">
        <f>'Grunddaten § 2 SPU_40%_IST'!$F$13*'bezirksw Umlage § 2_IST'!E225</f>
        <v>57049.465357706584</v>
      </c>
      <c r="K225" s="91">
        <f>'Grunddaten § 2 SPU_40%_IST'!$G$13*'bezirksw Umlage § 2_IST'!E225</f>
        <v>114772.73358834576</v>
      </c>
      <c r="L225" s="91">
        <f>'Grunddaten § 2 SPU_40%_IST'!$H$13*'bezirksw Umlage § 2_IST'!E225</f>
        <v>2592.1070820311852</v>
      </c>
      <c r="M225" s="91">
        <f>'Grunddaten § 2 SPU_40%_IST'!$I$13*'bezirksw Umlage § 2_IST'!E225</f>
        <v>1708.5724091758427</v>
      </c>
      <c r="N225" s="83"/>
      <c r="O225" s="83"/>
    </row>
    <row r="226" spans="1:15" x14ac:dyDescent="0.25">
      <c r="A226" s="82">
        <v>62147</v>
      </c>
      <c r="B226" s="82" t="s">
        <v>229</v>
      </c>
      <c r="C226" s="82" t="s">
        <v>212</v>
      </c>
      <c r="D226" s="83">
        <v>3116537.98</v>
      </c>
      <c r="E226" s="11">
        <f t="shared" si="9"/>
        <v>1.9579829504680728E-2</v>
      </c>
      <c r="F226" s="91">
        <f>'Grunddaten § 2 SPU_40%_IST'!$B$13*'bezirksw Umlage § 2_IST'!E226</f>
        <v>2594.0760565722353</v>
      </c>
      <c r="G226" s="91">
        <f>'Grunddaten § 2 SPU_40%_IST'!$C$13*'bezirksw Umlage § 2_IST'!E226</f>
        <v>287174.17958084069</v>
      </c>
      <c r="H226" s="91">
        <f>'Grunddaten § 2 SPU_40%_IST'!$D$13*'bezirksw Umlage § 2_IST'!E226</f>
        <v>8862.0484832032726</v>
      </c>
      <c r="I226" s="91">
        <f>'Grunddaten § 2 SPU_40%_IST'!$E$13*'bezirksw Umlage § 2_IST'!E226</f>
        <v>345936.45322079677</v>
      </c>
      <c r="J226" s="91">
        <f>'Grunddaten § 2 SPU_40%_IST'!$F$13*'bezirksw Umlage § 2_IST'!E226</f>
        <v>49478.848194217819</v>
      </c>
      <c r="K226" s="91">
        <f>'Grunddaten § 2 SPU_40%_IST'!$G$13*'bezirksw Umlage § 2_IST'!E226</f>
        <v>99542.08381176414</v>
      </c>
      <c r="L226" s="91">
        <f>'Grunddaten § 2 SPU_40%_IST'!$H$13*'bezirksw Umlage § 2_IST'!E226</f>
        <v>2248.1275154956829</v>
      </c>
      <c r="M226" s="91">
        <f>'Grunddaten § 2 SPU_40%_IST'!$I$13*'bezirksw Umlage § 2_IST'!E226</f>
        <v>1481.840264976657</v>
      </c>
      <c r="N226" s="83"/>
      <c r="O226" s="83"/>
    </row>
    <row r="227" spans="1:15" x14ac:dyDescent="0.25">
      <c r="A227" s="82">
        <v>62148</v>
      </c>
      <c r="B227" s="82" t="s">
        <v>230</v>
      </c>
      <c r="C227" s="82" t="s">
        <v>212</v>
      </c>
      <c r="D227" s="83">
        <v>2314395.7999999998</v>
      </c>
      <c r="E227" s="11">
        <f t="shared" si="9"/>
        <v>1.4540325021275419E-2</v>
      </c>
      <c r="F227" s="91">
        <f>'Grunddaten § 2 SPU_40%_IST'!$B$13*'bezirksw Umlage § 2_IST'!E227</f>
        <v>1926.4064063199198</v>
      </c>
      <c r="G227" s="91">
        <f>'Grunddaten § 2 SPU_40%_IST'!$C$13*'bezirksw Umlage § 2_IST'!E227</f>
        <v>213260.58573826312</v>
      </c>
      <c r="H227" s="91">
        <f>'Grunddaten § 2 SPU_40%_IST'!$D$13*'bezirksw Umlage § 2_IST'!E227</f>
        <v>6581.1127348821919</v>
      </c>
      <c r="I227" s="91">
        <f>'Grunddaten § 2 SPU_40%_IST'!$E$13*'bezirksw Umlage § 2_IST'!E227</f>
        <v>256898.48143647794</v>
      </c>
      <c r="J227" s="91">
        <f>'Grunddaten § 2 SPU_40%_IST'!$F$13*'bezirksw Umlage § 2_IST'!E227</f>
        <v>36743.861035678856</v>
      </c>
      <c r="K227" s="91">
        <f>'Grunddaten § 2 SPU_40%_IST'!$G$13*'bezirksw Umlage § 2_IST'!E227</f>
        <v>73921.698428072705</v>
      </c>
      <c r="L227" s="91">
        <f>'Grunddaten § 2 SPU_40%_IST'!$H$13*'bezirksw Umlage § 2_IST'!E227</f>
        <v>1669.498948229613</v>
      </c>
      <c r="M227" s="91">
        <f>'Grunddaten § 2 SPU_40%_IST'!$I$13*'bezirksw Umlage § 2_IST'!E227</f>
        <v>1100.440587453666</v>
      </c>
      <c r="N227" s="83"/>
      <c r="O227" s="83"/>
    </row>
    <row r="228" spans="1:15" x14ac:dyDescent="0.25">
      <c r="A228" s="82">
        <v>62202</v>
      </c>
      <c r="B228" s="82" t="s">
        <v>231</v>
      </c>
      <c r="C228" s="82" t="s">
        <v>232</v>
      </c>
      <c r="D228" s="83">
        <v>2736801.26</v>
      </c>
      <c r="E228" s="11">
        <f>D228/SUM($D$228:$D$263)</f>
        <v>2.0590850288767702E-2</v>
      </c>
      <c r="F228" s="91">
        <f>'Grunddaten § 2 SPU_40%_IST'!$B$14*'bezirksw Umlage § 2_IST'!E228</f>
        <v>3944.0192382756159</v>
      </c>
      <c r="G228" s="91">
        <f>'Grunddaten § 2 SPU_40%_IST'!$C$14*'bezirksw Umlage § 2_IST'!E228</f>
        <v>244021.32510058963</v>
      </c>
      <c r="H228" s="91">
        <f>'Grunddaten § 2 SPU_40%_IST'!$D$14*'bezirksw Umlage § 2_IST'!E228</f>
        <v>12068.390013073047</v>
      </c>
      <c r="I228" s="91">
        <f>'Grunddaten § 2 SPU_40%_IST'!$E$14*'bezirksw Umlage § 2_IST'!E228</f>
        <v>343599.99029913824</v>
      </c>
      <c r="J228" s="91">
        <f>'Grunddaten § 2 SPU_40%_IST'!$F$14*'bezirksw Umlage § 2_IST'!E228</f>
        <v>20091.029059582372</v>
      </c>
      <c r="K228" s="91">
        <f>'Grunddaten § 2 SPU_40%_IST'!$G$14*'bezirksw Umlage § 2_IST'!E228</f>
        <v>109234.13783501672</v>
      </c>
      <c r="L228" s="91">
        <f>'Grunddaten § 2 SPU_40%_IST'!$H$14*'bezirksw Umlage § 2_IST'!E228</f>
        <v>135.43541177695684</v>
      </c>
      <c r="M228" s="91">
        <f>'Grunddaten § 2 SPU_40%_IST'!$I$14*'bezirksw Umlage § 2_IST'!E228</f>
        <v>617.63202620272</v>
      </c>
      <c r="N228" s="83"/>
      <c r="O228" s="83"/>
    </row>
    <row r="229" spans="1:15" x14ac:dyDescent="0.25">
      <c r="A229" s="82">
        <v>62205</v>
      </c>
      <c r="B229" s="82" t="s">
        <v>233</v>
      </c>
      <c r="C229" s="82" t="s">
        <v>232</v>
      </c>
      <c r="D229" s="83">
        <v>2632276.44</v>
      </c>
      <c r="E229" s="11">
        <f t="shared" ref="E229:E263" si="10">D229/SUM($D$228:$D$263)</f>
        <v>1.9804437715981765E-2</v>
      </c>
      <c r="F229" s="91">
        <f>'Grunddaten § 2 SPU_40%_IST'!$B$14*'bezirksw Umlage § 2_IST'!E229</f>
        <v>3793.3879494851044</v>
      </c>
      <c r="G229" s="91">
        <f>'Grunddaten § 2 SPU_40%_IST'!$C$14*'bezirksw Umlage § 2_IST'!E229</f>
        <v>234701.5818459038</v>
      </c>
      <c r="H229" s="91">
        <f>'Grunddaten § 2 SPU_40%_IST'!$D$14*'bezirksw Umlage § 2_IST'!E229</f>
        <v>11607.470065306632</v>
      </c>
      <c r="I229" s="91">
        <f>'Grunddaten § 2 SPU_40%_IST'!$E$14*'bezirksw Umlage § 2_IST'!E229</f>
        <v>330477.10568821139</v>
      </c>
      <c r="J229" s="91">
        <f>'Grunddaten § 2 SPU_40%_IST'!$F$14*'bezirksw Umlage § 2_IST'!E229</f>
        <v>19323.705824694789</v>
      </c>
      <c r="K229" s="91">
        <f>'Grunddaten § 2 SPU_40%_IST'!$G$14*'bezirksw Umlage § 2_IST'!E229</f>
        <v>105062.23147048212</v>
      </c>
      <c r="L229" s="91">
        <f>'Grunddaten § 2 SPU_40%_IST'!$H$14*'bezirksw Umlage § 2_IST'!E229</f>
        <v>130.26281768161056</v>
      </c>
      <c r="M229" s="91">
        <f>'Grunddaten § 2 SPU_40%_IST'!$I$14*'bezirksw Umlage § 2_IST'!E229</f>
        <v>594.04321933222241</v>
      </c>
      <c r="N229" s="83"/>
      <c r="O229" s="83"/>
    </row>
    <row r="230" spans="1:15" x14ac:dyDescent="0.25">
      <c r="A230" s="82">
        <v>62206</v>
      </c>
      <c r="B230" s="82" t="s">
        <v>234</v>
      </c>
      <c r="C230" s="82" t="s">
        <v>232</v>
      </c>
      <c r="D230" s="83">
        <v>1444953.25</v>
      </c>
      <c r="E230" s="11">
        <f t="shared" si="10"/>
        <v>1.0871383494254285E-2</v>
      </c>
      <c r="F230" s="91">
        <f>'Grunddaten § 2 SPU_40%_IST'!$B$14*'bezirksw Umlage § 2_IST'!E230</f>
        <v>2082.3300177846586</v>
      </c>
      <c r="G230" s="91">
        <f>'Grunddaten § 2 SPU_40%_IST'!$C$14*'bezirksw Umlage § 2_IST'!E230</f>
        <v>128836.32141173581</v>
      </c>
      <c r="H230" s="91">
        <f>'Grunddaten § 2 SPU_40%_IST'!$D$14*'bezirksw Umlage § 2_IST'!E230</f>
        <v>6371.7667872081593</v>
      </c>
      <c r="I230" s="91">
        <f>'Grunddaten § 2 SPU_40%_IST'!$E$14*'bezirksw Umlage § 2_IST'!E230</f>
        <v>181411.02532330327</v>
      </c>
      <c r="J230" s="91">
        <f>'Grunddaten § 2 SPU_40%_IST'!$F$14*'bezirksw Umlage § 2_IST'!E230</f>
        <v>10607.4920966267</v>
      </c>
      <c r="K230" s="91">
        <f>'Grunddaten § 2 SPU_40%_IST'!$G$14*'bezirksw Umlage § 2_IST'!E230</f>
        <v>57672.518930240258</v>
      </c>
      <c r="L230" s="91">
        <f>'Grunddaten § 2 SPU_40%_IST'!$H$14*'bezirksw Umlage § 2_IST'!E230</f>
        <v>71.506046592583814</v>
      </c>
      <c r="M230" s="91">
        <f>'Grunddaten § 2 SPU_40%_IST'!$I$14*'bezirksw Umlage § 2_IST'!E230</f>
        <v>326.09214874656465</v>
      </c>
      <c r="N230" s="83"/>
      <c r="O230" s="83"/>
    </row>
    <row r="231" spans="1:15" x14ac:dyDescent="0.25">
      <c r="A231" s="82">
        <v>62209</v>
      </c>
      <c r="B231" s="82" t="s">
        <v>235</v>
      </c>
      <c r="C231" s="82" t="s">
        <v>232</v>
      </c>
      <c r="D231" s="83">
        <v>1668791.8</v>
      </c>
      <c r="E231" s="11">
        <f t="shared" si="10"/>
        <v>1.2555475846617805E-2</v>
      </c>
      <c r="F231" s="91">
        <f>'Grunddaten § 2 SPU_40%_IST'!$B$14*'bezirksw Umlage § 2_IST'!E231</f>
        <v>2404.9049743117243</v>
      </c>
      <c r="G231" s="91">
        <f>'Grunddaten § 2 SPU_40%_IST'!$C$14*'bezirksw Umlage § 2_IST'!E231</f>
        <v>148794.4310406369</v>
      </c>
      <c r="H231" s="91">
        <f>'Grunddaten § 2 SPU_40%_IST'!$D$14*'bezirksw Umlage § 2_IST'!E231</f>
        <v>7358.8208933440037</v>
      </c>
      <c r="I231" s="91">
        <f>'Grunddaten § 2 SPU_40%_IST'!$E$14*'bezirksw Umlage § 2_IST'!E231</f>
        <v>209513.51297290821</v>
      </c>
      <c r="J231" s="91">
        <f>'Grunddaten § 2 SPU_40%_IST'!$F$14*'bezirksw Umlage § 2_IST'!E231</f>
        <v>12250.704878801751</v>
      </c>
      <c r="K231" s="91">
        <f>'Grunddaten § 2 SPU_40%_IST'!$G$14*'bezirksw Umlage § 2_IST'!E231</f>
        <v>66606.602446224279</v>
      </c>
      <c r="L231" s="91">
        <f>'Grunddaten § 2 SPU_40%_IST'!$H$14*'bezirksw Umlage § 2_IST'!E231</f>
        <v>82.583089940191371</v>
      </c>
      <c r="M231" s="91">
        <f>'Grunddaten § 2 SPU_40%_IST'!$I$14*'bezirksw Umlage § 2_IST'!E231</f>
        <v>376.6072735381905</v>
      </c>
      <c r="N231" s="83"/>
      <c r="O231" s="83"/>
    </row>
    <row r="232" spans="1:15" x14ac:dyDescent="0.25">
      <c r="A232" s="82">
        <v>62211</v>
      </c>
      <c r="B232" s="82" t="s">
        <v>236</v>
      </c>
      <c r="C232" s="82" t="s">
        <v>232</v>
      </c>
      <c r="D232" s="83">
        <v>3275802.09</v>
      </c>
      <c r="E232" s="11">
        <f t="shared" si="10"/>
        <v>2.4646126628435686E-2</v>
      </c>
      <c r="F232" s="91">
        <f>'Grunddaten § 2 SPU_40%_IST'!$B$14*'bezirksw Umlage § 2_IST'!E232</f>
        <v>4720.7762772454553</v>
      </c>
      <c r="G232" s="91">
        <f>'Grunddaten § 2 SPU_40%_IST'!$C$14*'bezirksw Umlage § 2_IST'!E232</f>
        <v>292080.23923851922</v>
      </c>
      <c r="H232" s="91">
        <f>'Grunddaten § 2 SPU_40%_IST'!$D$14*'bezirksw Umlage § 2_IST'!E232</f>
        <v>14445.205724495981</v>
      </c>
      <c r="I232" s="91">
        <f>'Grunddaten § 2 SPU_40%_IST'!$E$14*'bezirksw Umlage § 2_IST'!E232</f>
        <v>411270.47944500612</v>
      </c>
      <c r="J232" s="91">
        <f>'Grunddaten § 2 SPU_40%_IST'!$F$14*'bezirksw Umlage § 2_IST'!E232</f>
        <v>24047.867832255626</v>
      </c>
      <c r="K232" s="91">
        <f>'Grunddaten § 2 SPU_40%_IST'!$G$14*'bezirksw Umlage § 2_IST'!E232</f>
        <v>130747.31521400127</v>
      </c>
      <c r="L232" s="91">
        <f>'Grunddaten § 2 SPU_40%_IST'!$H$14*'bezirksw Umlage § 2_IST'!E232</f>
        <v>162.10881346896409</v>
      </c>
      <c r="M232" s="91">
        <f>'Grunddaten § 2 SPU_40%_IST'!$I$14*'bezirksw Umlage § 2_IST'!E232</f>
        <v>739.27190543817744</v>
      </c>
      <c r="N232" s="83"/>
      <c r="O232" s="83"/>
    </row>
    <row r="233" spans="1:15" x14ac:dyDescent="0.25">
      <c r="A233" s="82">
        <v>62214</v>
      </c>
      <c r="B233" s="82" t="s">
        <v>237</v>
      </c>
      <c r="C233" s="82" t="s">
        <v>232</v>
      </c>
      <c r="D233" s="83">
        <v>2672365.16</v>
      </c>
      <c r="E233" s="11">
        <f t="shared" si="10"/>
        <v>2.0106052905894508E-2</v>
      </c>
      <c r="F233" s="91">
        <f>'Grunddaten § 2 SPU_40%_IST'!$B$14*'bezirksw Umlage § 2_IST'!E233</f>
        <v>3851.1600227549939</v>
      </c>
      <c r="G233" s="91">
        <f>'Grunddaten § 2 SPU_40%_IST'!$C$14*'bezirksw Umlage § 2_IST'!E233</f>
        <v>238276.01113273724</v>
      </c>
      <c r="H233" s="91">
        <f>'Grunddaten § 2 SPU_40%_IST'!$D$14*'bezirksw Umlage § 2_IST'!E233</f>
        <v>11784.248085382846</v>
      </c>
      <c r="I233" s="91">
        <f>'Grunddaten § 2 SPU_40%_IST'!$E$14*'bezirksw Umlage § 2_IST'!E233</f>
        <v>335510.16526927322</v>
      </c>
      <c r="J233" s="91">
        <f>'Grunddaten § 2 SPU_40%_IST'!$F$14*'bezirksw Umlage § 2_IST'!E233</f>
        <v>19617.999623171578</v>
      </c>
      <c r="K233" s="91">
        <f>'Grunddaten § 2 SPU_40%_IST'!$G$14*'bezirksw Umlage § 2_IST'!E233</f>
        <v>106662.29532243658</v>
      </c>
      <c r="L233" s="91">
        <f>'Grunddaten § 2 SPU_40%_IST'!$H$14*'bezirksw Umlage § 2_IST'!E233</f>
        <v>132.24667832219328</v>
      </c>
      <c r="M233" s="91">
        <f>'Grunddaten § 2 SPU_40%_IST'!$I$14*'bezirksw Umlage § 2_IST'!E233</f>
        <v>603.09030569664242</v>
      </c>
      <c r="N233" s="83"/>
      <c r="O233" s="83"/>
    </row>
    <row r="234" spans="1:15" x14ac:dyDescent="0.25">
      <c r="A234" s="82">
        <v>62216</v>
      </c>
      <c r="B234" s="82" t="s">
        <v>238</v>
      </c>
      <c r="C234" s="82" t="s">
        <v>232</v>
      </c>
      <c r="D234" s="83">
        <v>1605381.99</v>
      </c>
      <c r="E234" s="11">
        <f t="shared" si="10"/>
        <v>1.207839995381103E-2</v>
      </c>
      <c r="F234" s="91">
        <f>'Grunddaten § 2 SPU_40%_IST'!$B$14*'bezirksw Umlage § 2_IST'!E234</f>
        <v>2313.5247509134779</v>
      </c>
      <c r="G234" s="91">
        <f>'Grunddaten § 2 SPU_40%_IST'!$C$14*'bezirksw Umlage § 2_IST'!E234</f>
        <v>143140.62413593801</v>
      </c>
      <c r="H234" s="91">
        <f>'Grunddaten § 2 SPU_40%_IST'!$D$14*'bezirksw Umlage § 2_IST'!E234</f>
        <v>7079.2045657284352</v>
      </c>
      <c r="I234" s="91">
        <f>'Grunddaten § 2 SPU_40%_IST'!$E$14*'bezirksw Umlage § 2_IST'!E234</f>
        <v>201552.53662460361</v>
      </c>
      <c r="J234" s="91">
        <f>'Grunddaten § 2 SPU_40%_IST'!$F$14*'bezirksw Umlage § 2_IST'!E234</f>
        <v>11785.209501409021</v>
      </c>
      <c r="K234" s="91">
        <f>'Grunddaten § 2 SPU_40%_IST'!$G$14*'bezirksw Umlage § 2_IST'!E234</f>
        <v>64075.722317342639</v>
      </c>
      <c r="L234" s="91">
        <f>'Grunddaten § 2 SPU_40%_IST'!$H$14*'bezirksw Umlage § 2_IST'!E234</f>
        <v>79.445144246594083</v>
      </c>
      <c r="M234" s="91">
        <f>'Grunddaten § 2 SPU_40%_IST'!$I$14*'bezirksw Umlage § 2_IST'!E234</f>
        <v>362.29716267854059</v>
      </c>
      <c r="N234" s="83"/>
      <c r="O234" s="83"/>
    </row>
    <row r="235" spans="1:15" x14ac:dyDescent="0.25">
      <c r="A235" s="82">
        <v>62219</v>
      </c>
      <c r="B235" s="82" t="s">
        <v>239</v>
      </c>
      <c r="C235" s="82" t="s">
        <v>232</v>
      </c>
      <c r="D235" s="83">
        <v>12458224.82</v>
      </c>
      <c r="E235" s="11">
        <f t="shared" si="10"/>
        <v>9.373184888566953E-2</v>
      </c>
      <c r="F235" s="91">
        <f>'Grunddaten § 2 SPU_40%_IST'!$B$14*'bezirksw Umlage § 2_IST'!E235</f>
        <v>17953.615807982627</v>
      </c>
      <c r="G235" s="91">
        <f>'Grunddaten § 2 SPU_40%_IST'!$C$14*'bezirksw Umlage § 2_IST'!E235</f>
        <v>1110812.3097610145</v>
      </c>
      <c r="H235" s="91">
        <f>'Grunddaten § 2 SPU_40%_IST'!$D$14*'bezirksw Umlage § 2_IST'!E235</f>
        <v>54936.658425210888</v>
      </c>
      <c r="I235" s="91">
        <f>'Grunddaten § 2 SPU_40%_IST'!$E$14*'bezirksw Umlage § 2_IST'!E235</f>
        <v>1564105.5088145069</v>
      </c>
      <c r="J235" s="91">
        <f>'Grunddaten § 2 SPU_40%_IST'!$F$14*'bezirksw Umlage § 2_IST'!E235</f>
        <v>91456.606859874941</v>
      </c>
      <c r="K235" s="91">
        <f>'Grunddaten § 2 SPU_40%_IST'!$G$14*'bezirksw Umlage § 2_IST'!E235</f>
        <v>497245.98824815889</v>
      </c>
      <c r="L235" s="91">
        <f>'Grunddaten § 2 SPU_40%_IST'!$H$14*'bezirksw Umlage § 2_IST'!E235</f>
        <v>616.51711184414035</v>
      </c>
      <c r="M235" s="91">
        <f>'Grunddaten § 2 SPU_40%_IST'!$I$14*'bezirksw Umlage § 2_IST'!E235</f>
        <v>2811.5299239761448</v>
      </c>
      <c r="N235" s="83"/>
      <c r="O235" s="83"/>
    </row>
    <row r="236" spans="1:15" x14ac:dyDescent="0.25">
      <c r="A236" s="82">
        <v>62220</v>
      </c>
      <c r="B236" s="82" t="s">
        <v>240</v>
      </c>
      <c r="C236" s="82" t="s">
        <v>232</v>
      </c>
      <c r="D236" s="83">
        <v>3269908.18</v>
      </c>
      <c r="E236" s="11">
        <f t="shared" si="10"/>
        <v>2.4601782663749898E-2</v>
      </c>
      <c r="F236" s="91">
        <f>'Grunddaten § 2 SPU_40%_IST'!$B$14*'bezirksw Umlage § 2_IST'!E236</f>
        <v>4712.2825313646663</v>
      </c>
      <c r="G236" s="91">
        <f>'Grunddaten § 2 SPU_40%_IST'!$C$14*'bezirksw Umlage § 2_IST'!E236</f>
        <v>291554.72072563187</v>
      </c>
      <c r="H236" s="91">
        <f>'Grunddaten § 2 SPU_40%_IST'!$D$14*'bezirksw Umlage § 2_IST'!E236</f>
        <v>14419.215527245799</v>
      </c>
      <c r="I236" s="91">
        <f>'Grunddaten § 2 SPU_40%_IST'!$E$14*'bezirksw Umlage § 2_IST'!E236</f>
        <v>410530.51069081755</v>
      </c>
      <c r="J236" s="91">
        <f>'Grunddaten § 2 SPU_40%_IST'!$F$14*'bezirksw Umlage § 2_IST'!E236</f>
        <v>24004.600270662733</v>
      </c>
      <c r="K236" s="91">
        <f>'Grunddaten § 2 SPU_40%_IST'!$G$14*'bezirksw Umlage § 2_IST'!E236</f>
        <v>130512.0711768339</v>
      </c>
      <c r="L236" s="91">
        <f>'Grunddaten § 2 SPU_40%_IST'!$H$14*'bezirksw Umlage § 2_IST'!E236</f>
        <v>161.81714299237774</v>
      </c>
      <c r="M236" s="91">
        <f>'Grunddaten § 2 SPU_40%_IST'!$I$14*'bezirksw Umlage § 2_IST'!E236</f>
        <v>737.94178781920346</v>
      </c>
      <c r="N236" s="83"/>
      <c r="O236" s="83"/>
    </row>
    <row r="237" spans="1:15" x14ac:dyDescent="0.25">
      <c r="A237" s="82">
        <v>62226</v>
      </c>
      <c r="B237" s="82" t="s">
        <v>241</v>
      </c>
      <c r="C237" s="82" t="s">
        <v>232</v>
      </c>
      <c r="D237" s="83">
        <v>2756833.03</v>
      </c>
      <c r="E237" s="11">
        <f t="shared" si="10"/>
        <v>2.0741563160439291E-2</v>
      </c>
      <c r="F237" s="91">
        <f>'Grunddaten § 2 SPU_40%_IST'!$B$14*'bezirksw Umlage § 2_IST'!E237</f>
        <v>3972.8871313928207</v>
      </c>
      <c r="G237" s="91">
        <f>'Grunddaten § 2 SPU_40%_IST'!$C$14*'bezirksw Umlage § 2_IST'!E237</f>
        <v>245807.4171822303</v>
      </c>
      <c r="H237" s="91">
        <f>'Grunddaten § 2 SPU_40%_IST'!$D$14*'bezirksw Umlage § 2_IST'!E237</f>
        <v>12156.723505367689</v>
      </c>
      <c r="I237" s="91">
        <f>'Grunddaten § 2 SPU_40%_IST'!$E$14*'bezirksw Umlage § 2_IST'!E237</f>
        <v>346114.93944004684</v>
      </c>
      <c r="J237" s="91">
        <f>'Grunddaten § 2 SPU_40%_IST'!$F$14*'bezirksw Umlage § 2_IST'!E237</f>
        <v>20238.083534844074</v>
      </c>
      <c r="K237" s="91">
        <f>'Grunddaten § 2 SPU_40%_IST'!$G$14*'bezirksw Umlage § 2_IST'!E237</f>
        <v>110033.66725545382</v>
      </c>
      <c r="L237" s="91">
        <f>'Grunddaten § 2 SPU_40%_IST'!$H$14*'bezirksw Umlage § 2_IST'!E237</f>
        <v>136.4267190590104</v>
      </c>
      <c r="M237" s="91">
        <f>'Grunddaten § 2 SPU_40%_IST'!$I$14*'bezirksw Umlage § 2_IST'!E237</f>
        <v>622.15272811643035</v>
      </c>
      <c r="N237" s="83"/>
      <c r="O237" s="83"/>
    </row>
    <row r="238" spans="1:15" x14ac:dyDescent="0.25">
      <c r="A238" s="82">
        <v>62232</v>
      </c>
      <c r="B238" s="82" t="s">
        <v>242</v>
      </c>
      <c r="C238" s="82" t="s">
        <v>232</v>
      </c>
      <c r="D238" s="83">
        <v>1805654.45</v>
      </c>
      <c r="E238" s="11">
        <f t="shared" si="10"/>
        <v>1.3585188298691877E-2</v>
      </c>
      <c r="F238" s="91">
        <f>'Grunddaten § 2 SPU_40%_IST'!$B$14*'bezirksw Umlage § 2_IST'!E238</f>
        <v>2602.138486474526</v>
      </c>
      <c r="G238" s="91">
        <f>'Grunddaten § 2 SPU_40%_IST'!$C$14*'bezirksw Umlage § 2_IST'!E238</f>
        <v>160997.51121964052</v>
      </c>
      <c r="H238" s="91">
        <f>'Grunddaten § 2 SPU_40%_IST'!$D$14*'bezirksw Umlage § 2_IST'!E238</f>
        <v>7962.3399952106511</v>
      </c>
      <c r="I238" s="91">
        <f>'Grunddaten § 2 SPU_40%_IST'!$E$14*'bezirksw Umlage § 2_IST'!E238</f>
        <v>226696.34824108338</v>
      </c>
      <c r="J238" s="91">
        <f>'Grunddaten § 2 SPU_40%_IST'!$F$14*'bezirksw Umlage § 2_IST'!E238</f>
        <v>13255.422144359223</v>
      </c>
      <c r="K238" s="91">
        <f>'Grunddaten § 2 SPU_40%_IST'!$G$14*'bezirksw Umlage § 2_IST'!E238</f>
        <v>72069.210854467121</v>
      </c>
      <c r="L238" s="91">
        <f>'Grunddaten § 2 SPU_40%_IST'!$H$14*'bezirksw Umlage § 2_IST'!E238</f>
        <v>89.355978286360681</v>
      </c>
      <c r="M238" s="91">
        <f>'Grunddaten § 2 SPU_40%_IST'!$I$14*'bezirksw Umlage § 2_IST'!E238</f>
        <v>407.4939722058802</v>
      </c>
      <c r="N238" s="83"/>
      <c r="O238" s="83"/>
    </row>
    <row r="239" spans="1:15" x14ac:dyDescent="0.25">
      <c r="A239" s="82">
        <v>62233</v>
      </c>
      <c r="B239" s="82" t="s">
        <v>243</v>
      </c>
      <c r="C239" s="82" t="s">
        <v>232</v>
      </c>
      <c r="D239" s="83">
        <v>4420791.67</v>
      </c>
      <c r="E239" s="11">
        <f t="shared" si="10"/>
        <v>3.326067579887089E-2</v>
      </c>
      <c r="F239" s="91">
        <f>'Grunddaten § 2 SPU_40%_IST'!$B$14*'bezirksw Umlage § 2_IST'!E239</f>
        <v>6370.8270124402788</v>
      </c>
      <c r="G239" s="91">
        <f>'Grunddaten § 2 SPU_40%_IST'!$C$14*'bezirksw Umlage § 2_IST'!E239</f>
        <v>394170.90932903497</v>
      </c>
      <c r="H239" s="91">
        <f>'Grunddaten § 2 SPU_40%_IST'!$D$14*'bezirksw Umlage § 2_IST'!E239</f>
        <v>19494.231758759321</v>
      </c>
      <c r="I239" s="91">
        <f>'Grunddaten § 2 SPU_40%_IST'!$E$14*'bezirksw Umlage § 2_IST'!E239</f>
        <v>555021.65872523433</v>
      </c>
      <c r="J239" s="91">
        <f>'Grunddaten § 2 SPU_40%_IST'!$F$14*'bezirksw Umlage § 2_IST'!E239</f>
        <v>32453.307884084243</v>
      </c>
      <c r="K239" s="91">
        <f>'Grunddaten § 2 SPU_40%_IST'!$G$14*'bezirksw Umlage § 2_IST'!E239</f>
        <v>176447.36345257083</v>
      </c>
      <c r="L239" s="91">
        <f>'Grunddaten § 2 SPU_40%_IST'!$H$14*'bezirksw Umlage § 2_IST'!E239</f>
        <v>218.77063159733814</v>
      </c>
      <c r="M239" s="91">
        <f>'Grunddaten § 2 SPU_40%_IST'!$I$14*'bezirksw Umlage § 2_IST'!E239</f>
        <v>997.66927049799983</v>
      </c>
      <c r="N239" s="83"/>
      <c r="O239" s="83"/>
    </row>
    <row r="240" spans="1:15" x14ac:dyDescent="0.25">
      <c r="A240" s="82">
        <v>62235</v>
      </c>
      <c r="B240" s="82" t="s">
        <v>244</v>
      </c>
      <c r="C240" s="82" t="s">
        <v>232</v>
      </c>
      <c r="D240" s="83">
        <v>2579166.63</v>
      </c>
      <c r="E240" s="11">
        <f t="shared" si="10"/>
        <v>1.9404855852819768E-2</v>
      </c>
      <c r="F240" s="91">
        <f>'Grunddaten § 2 SPU_40%_IST'!$B$14*'bezirksw Umlage § 2_IST'!E240</f>
        <v>3716.8511123231824</v>
      </c>
      <c r="G240" s="91">
        <f>'Grunddaten § 2 SPU_40%_IST'!$C$14*'bezirksw Umlage § 2_IST'!E240</f>
        <v>229966.15351887923</v>
      </c>
      <c r="H240" s="91">
        <f>'Grunddaten § 2 SPU_40%_IST'!$D$14*'bezirksw Umlage § 2_IST'!E240</f>
        <v>11373.273337189001</v>
      </c>
      <c r="I240" s="91">
        <f>'Grunddaten § 2 SPU_40%_IST'!$E$14*'bezirksw Umlage § 2_IST'!E240</f>
        <v>323809.2739872025</v>
      </c>
      <c r="J240" s="91">
        <f>'Grunddaten § 2 SPU_40%_IST'!$F$14*'bezirksw Umlage § 2_IST'!E240</f>
        <v>18933.823390900929</v>
      </c>
      <c r="K240" s="91">
        <f>'Grunddaten § 2 SPU_40%_IST'!$G$14*'bezirksw Umlage § 2_IST'!E240</f>
        <v>102942.45595344967</v>
      </c>
      <c r="L240" s="91">
        <f>'Grunddaten § 2 SPU_40%_IST'!$H$14*'bezirksw Umlage § 2_IST'!E240</f>
        <v>127.6345855582645</v>
      </c>
      <c r="M240" s="91">
        <f>'Grunddaten § 2 SPU_40%_IST'!$I$14*'bezirksw Umlage § 2_IST'!E240</f>
        <v>582.05757753902128</v>
      </c>
      <c r="N240" s="83"/>
      <c r="O240" s="83"/>
    </row>
    <row r="241" spans="1:15" x14ac:dyDescent="0.25">
      <c r="A241" s="82">
        <v>62242</v>
      </c>
      <c r="B241" s="82" t="s">
        <v>245</v>
      </c>
      <c r="C241" s="82" t="s">
        <v>232</v>
      </c>
      <c r="D241" s="83">
        <v>1312829.52</v>
      </c>
      <c r="E241" s="11">
        <f t="shared" si="10"/>
        <v>9.877325217613633E-3</v>
      </c>
      <c r="F241" s="91">
        <f>'Grunddaten § 2 SPU_40%_IST'!$B$14*'bezirksw Umlage § 2_IST'!E241</f>
        <v>1891.9257891075886</v>
      </c>
      <c r="G241" s="91">
        <f>'Grunddaten § 2 SPU_40%_IST'!$C$14*'bezirksw Umlage § 2_IST'!E241</f>
        <v>117055.77740839357</v>
      </c>
      <c r="H241" s="91">
        <f>'Grunddaten § 2 SPU_40%_IST'!$D$14*'bezirksw Umlage § 2_IST'!E241</f>
        <v>5789.1447580068289</v>
      </c>
      <c r="I241" s="91">
        <f>'Grunddaten § 2 SPU_40%_IST'!$E$14*'bezirksw Umlage § 2_IST'!E241</f>
        <v>164823.15209706619</v>
      </c>
      <c r="J241" s="91">
        <f>'Grunddaten § 2 SPU_40%_IST'!$F$14*'bezirksw Umlage § 2_IST'!E241</f>
        <v>9637.5635389021918</v>
      </c>
      <c r="K241" s="91">
        <f>'Grunddaten § 2 SPU_40%_IST'!$G$14*'bezirksw Umlage § 2_IST'!E241</f>
        <v>52399.055363471605</v>
      </c>
      <c r="L241" s="91">
        <f>'Grunddaten § 2 SPU_40%_IST'!$H$14*'bezirksw Umlage § 2_IST'!E241</f>
        <v>64.9676720165441</v>
      </c>
      <c r="M241" s="91">
        <f>'Grunddaten § 2 SPU_40%_IST'!$I$14*'bezirksw Umlage § 2_IST'!E241</f>
        <v>296.27491347192102</v>
      </c>
      <c r="N241" s="83"/>
      <c r="O241" s="83"/>
    </row>
    <row r="242" spans="1:15" x14ac:dyDescent="0.25">
      <c r="A242" s="82">
        <v>62244</v>
      </c>
      <c r="B242" s="82" t="s">
        <v>246</v>
      </c>
      <c r="C242" s="82" t="s">
        <v>232</v>
      </c>
      <c r="D242" s="83">
        <v>3679733.96</v>
      </c>
      <c r="E242" s="11">
        <f t="shared" si="10"/>
        <v>2.7685185687489167E-2</v>
      </c>
      <c r="F242" s="91">
        <f>'Grunddaten § 2 SPU_40%_IST'!$B$14*'bezirksw Umlage § 2_IST'!E242</f>
        <v>5302.8847005047473</v>
      </c>
      <c r="G242" s="91">
        <f>'Grunddaten § 2 SPU_40%_IST'!$C$14*'bezirksw Umlage § 2_IST'!E242</f>
        <v>328096.00392278394</v>
      </c>
      <c r="H242" s="91">
        <f>'Grunddaten § 2 SPU_40%_IST'!$D$14*'bezirksw Umlage § 2_IST'!E242</f>
        <v>16226.411914772991</v>
      </c>
      <c r="I242" s="91">
        <f>'Grunddaten § 2 SPU_40%_IST'!$E$14*'bezirksw Umlage § 2_IST'!E242</f>
        <v>461983.32755788398</v>
      </c>
      <c r="J242" s="91">
        <f>'Grunddaten § 2 SPU_40%_IST'!$F$14*'bezirksw Umlage § 2_IST'!E242</f>
        <v>27013.156929740715</v>
      </c>
      <c r="K242" s="91">
        <f>'Grunddaten § 2 SPU_40%_IST'!$G$14*'bezirksw Umlage § 2_IST'!E242</f>
        <v>146869.47585767769</v>
      </c>
      <c r="L242" s="91">
        <f>'Grunddaten § 2 SPU_40%_IST'!$H$14*'bezirksw Umlage § 2_IST'!E242</f>
        <v>182.09809071128976</v>
      </c>
      <c r="M242" s="91">
        <f>'Grunddaten § 2 SPU_40%_IST'!$I$14*'bezirksw Umlage § 2_IST'!E242</f>
        <v>830.42987988165385</v>
      </c>
      <c r="N242" s="83"/>
      <c r="O242" s="83"/>
    </row>
    <row r="243" spans="1:15" x14ac:dyDescent="0.25">
      <c r="A243" s="82">
        <v>62245</v>
      </c>
      <c r="B243" s="82" t="s">
        <v>247</v>
      </c>
      <c r="C243" s="82" t="s">
        <v>232</v>
      </c>
      <c r="D243" s="83">
        <v>1759527.29</v>
      </c>
      <c r="E243" s="11">
        <f t="shared" si="10"/>
        <v>1.3238141744859893E-2</v>
      </c>
      <c r="F243" s="91">
        <f>'Grunddaten § 2 SPU_40%_IST'!$B$14*'bezirksw Umlage § 2_IST'!E243</f>
        <v>2535.6643843517372</v>
      </c>
      <c r="G243" s="91">
        <f>'Grunddaten § 2 SPU_40%_IST'!$C$14*'bezirksw Umlage § 2_IST'!E243</f>
        <v>156884.67669605263</v>
      </c>
      <c r="H243" s="91">
        <f>'Grunddaten § 2 SPU_40%_IST'!$D$14*'bezirksw Umlage § 2_IST'!E243</f>
        <v>7758.9344483002333</v>
      </c>
      <c r="I243" s="91">
        <f>'Grunddaten § 2 SPU_40%_IST'!$E$14*'bezirksw Umlage § 2_IST'!E243</f>
        <v>220905.17444992298</v>
      </c>
      <c r="J243" s="91">
        <f>'Grunddaten § 2 SPU_40%_IST'!$F$14*'bezirksw Umlage § 2_IST'!E243</f>
        <v>12916.799780528536</v>
      </c>
      <c r="K243" s="91">
        <f>'Grunddaten § 2 SPU_40%_IST'!$G$14*'bezirksw Umlage § 2_IST'!E243</f>
        <v>70228.1343294666</v>
      </c>
      <c r="L243" s="91">
        <f>'Grunddaten § 2 SPU_40%_IST'!$H$14*'bezirksw Umlage § 2_IST'!E243</f>
        <v>87.073294848579167</v>
      </c>
      <c r="M243" s="91">
        <f>'Grunddaten § 2 SPU_40%_IST'!$I$14*'bezirksw Umlage § 2_IST'!E243</f>
        <v>397.08415118227509</v>
      </c>
      <c r="N243" s="83"/>
      <c r="O243" s="83"/>
    </row>
    <row r="244" spans="1:15" x14ac:dyDescent="0.25">
      <c r="A244" s="82">
        <v>62247</v>
      </c>
      <c r="B244" s="82" t="s">
        <v>248</v>
      </c>
      <c r="C244" s="82" t="s">
        <v>232</v>
      </c>
      <c r="D244" s="83">
        <v>1673019.8</v>
      </c>
      <c r="E244" s="11">
        <f t="shared" si="10"/>
        <v>1.2587286017233155E-2</v>
      </c>
      <c r="F244" s="91">
        <f>'Grunddaten § 2 SPU_40%_IST'!$B$14*'bezirksw Umlage § 2_IST'!E244</f>
        <v>2410.9979681959162</v>
      </c>
      <c r="G244" s="91">
        <f>'Grunddaten § 2 SPU_40%_IST'!$C$14*'bezirksw Umlage § 2_IST'!E244</f>
        <v>149171.41207232687</v>
      </c>
      <c r="H244" s="91">
        <f>'Grunddaten § 2 SPU_40%_IST'!$D$14*'bezirksw Umlage § 2_IST'!E244</f>
        <v>7377.4649774874288</v>
      </c>
      <c r="I244" s="91">
        <f>'Grunddaten § 2 SPU_40%_IST'!$E$14*'bezirksw Umlage § 2_IST'!E244</f>
        <v>210044.33001841945</v>
      </c>
      <c r="J244" s="91">
        <f>'Grunddaten § 2 SPU_40%_IST'!$F$14*'bezirksw Umlage § 2_IST'!E244</f>
        <v>12281.742890989712</v>
      </c>
      <c r="K244" s="91">
        <f>'Grunddaten § 2 SPU_40%_IST'!$G$14*'bezirksw Umlage § 2_IST'!E244</f>
        <v>66775.354902427993</v>
      </c>
      <c r="L244" s="91">
        <f>'Grunddaten § 2 SPU_40%_IST'!$H$14*'bezirksw Umlage § 2_IST'!E244</f>
        <v>82.792319937766322</v>
      </c>
      <c r="M244" s="91">
        <f>'Grunddaten § 2 SPU_40%_IST'!$I$14*'bezirksw Umlage § 2_IST'!E244</f>
        <v>377.56143423847641</v>
      </c>
      <c r="N244" s="83"/>
      <c r="O244" s="83"/>
    </row>
    <row r="245" spans="1:15" x14ac:dyDescent="0.25">
      <c r="A245" s="82">
        <v>62252</v>
      </c>
      <c r="B245" s="82" t="s">
        <v>249</v>
      </c>
      <c r="C245" s="82" t="s">
        <v>232</v>
      </c>
      <c r="D245" s="83">
        <v>1729663.74</v>
      </c>
      <c r="E245" s="11">
        <f t="shared" si="10"/>
        <v>1.3013457586704715E-2</v>
      </c>
      <c r="F245" s="91">
        <f>'Grunddaten § 2 SPU_40%_IST'!$B$14*'bezirksw Umlage § 2_IST'!E245</f>
        <v>2492.6278593966131</v>
      </c>
      <c r="G245" s="91">
        <f>'Grunddaten § 2 SPU_40%_IST'!$C$14*'bezirksw Umlage § 2_IST'!E245</f>
        <v>154221.95392194527</v>
      </c>
      <c r="H245" s="91">
        <f>'Grunddaten § 2 SPU_40%_IST'!$D$14*'bezirksw Umlage § 2_IST'!E245</f>
        <v>7627.2460521267722</v>
      </c>
      <c r="I245" s="91">
        <f>'Grunddaten § 2 SPU_40%_IST'!$E$14*'bezirksw Umlage § 2_IST'!E245</f>
        <v>217155.86475752032</v>
      </c>
      <c r="J245" s="91">
        <f>'Grunddaten § 2 SPU_40%_IST'!$F$14*'bezirksw Umlage § 2_IST'!E245</f>
        <v>12697.569593944841</v>
      </c>
      <c r="K245" s="91">
        <f>'Grunddaten § 2 SPU_40%_IST'!$G$14*'bezirksw Umlage § 2_IST'!E245</f>
        <v>69036.188394399724</v>
      </c>
      <c r="L245" s="91">
        <f>'Grunddaten § 2 SPU_40%_IST'!$H$14*'bezirksw Umlage § 2_IST'!E245</f>
        <v>85.595444684416449</v>
      </c>
      <c r="M245" s="91">
        <f>'Grunddaten § 2 SPU_40%_IST'!$I$14*'bezirksw Umlage § 2_IST'!E245</f>
        <v>390.34464650369779</v>
      </c>
      <c r="N245" s="83"/>
      <c r="O245" s="83"/>
    </row>
    <row r="246" spans="1:15" x14ac:dyDescent="0.25">
      <c r="A246" s="82">
        <v>62256</v>
      </c>
      <c r="B246" s="82" t="s">
        <v>250</v>
      </c>
      <c r="C246" s="82" t="s">
        <v>232</v>
      </c>
      <c r="D246" s="83">
        <v>2986880.97</v>
      </c>
      <c r="E246" s="11">
        <f t="shared" si="10"/>
        <v>2.2472373051903395E-2</v>
      </c>
      <c r="F246" s="91">
        <f>'Grunddaten § 2 SPU_40%_IST'!$B$14*'bezirksw Umlage § 2_IST'!E246</f>
        <v>4304.4104737511461</v>
      </c>
      <c r="G246" s="91">
        <f>'Grunddaten § 2 SPU_40%_IST'!$C$14*'bezirksw Umlage § 2_IST'!E246</f>
        <v>266319.17445738625</v>
      </c>
      <c r="H246" s="91">
        <f>'Grunddaten § 2 SPU_40%_IST'!$D$14*'bezirksw Umlage § 2_IST'!E246</f>
        <v>13171.158971399311</v>
      </c>
      <c r="I246" s="91">
        <f>'Grunddaten § 2 SPU_40%_IST'!$E$14*'bezirksw Umlage § 2_IST'!E246</f>
        <v>374997.00373445486</v>
      </c>
      <c r="J246" s="91">
        <f>'Grunddaten § 2 SPU_40%_IST'!$F$14*'bezirksw Umlage § 2_IST'!E246</f>
        <v>21926.879837004893</v>
      </c>
      <c r="K246" s="91">
        <f>'Grunddaten § 2 SPU_40%_IST'!$G$14*'bezirksw Umlage § 2_IST'!E246</f>
        <v>119215.58658364856</v>
      </c>
      <c r="L246" s="91">
        <f>'Grunddaten § 2 SPU_40%_IST'!$H$14*'bezirksw Umlage § 2_IST'!E246</f>
        <v>147.81104496448029</v>
      </c>
      <c r="M246" s="91">
        <f>'Grunddaten § 2 SPU_40%_IST'!$I$14*'bezirksw Umlage § 2_IST'!E246</f>
        <v>674.06916698344617</v>
      </c>
      <c r="N246" s="83"/>
      <c r="O246" s="83"/>
    </row>
    <row r="247" spans="1:15" x14ac:dyDescent="0.25">
      <c r="A247" s="82">
        <v>62262</v>
      </c>
      <c r="B247" s="82" t="s">
        <v>251</v>
      </c>
      <c r="C247" s="82" t="s">
        <v>232</v>
      </c>
      <c r="D247" s="83">
        <v>1805534.68</v>
      </c>
      <c r="E247" s="11">
        <f t="shared" si="10"/>
        <v>1.358428718607726E-2</v>
      </c>
      <c r="F247" s="91">
        <f>'Grunddaten § 2 SPU_40%_IST'!$B$14*'bezirksw Umlage § 2_IST'!E247</f>
        <v>2601.9658852736015</v>
      </c>
      <c r="G247" s="91">
        <f>'Grunddaten § 2 SPU_40%_IST'!$C$14*'bezirksw Umlage § 2_IST'!E247</f>
        <v>160986.8321708786</v>
      </c>
      <c r="H247" s="91">
        <f>'Grunddaten § 2 SPU_40%_IST'!$D$14*'bezirksw Umlage § 2_IST'!E247</f>
        <v>7961.8118490522174</v>
      </c>
      <c r="I247" s="91">
        <f>'Grunddaten § 2 SPU_40%_IST'!$E$14*'bezirksw Umlage § 2_IST'!E247</f>
        <v>226681.31135424779</v>
      </c>
      <c r="J247" s="91">
        <f>'Grunddaten § 2 SPU_40%_IST'!$F$14*'bezirksw Umlage § 2_IST'!E247</f>
        <v>13254.542905305356</v>
      </c>
      <c r="K247" s="91">
        <f>'Grunddaten § 2 SPU_40%_IST'!$G$14*'bezirksw Umlage § 2_IST'!E247</f>
        <v>72064.430466179634</v>
      </c>
      <c r="L247" s="91">
        <f>'Grunddaten § 2 SPU_40%_IST'!$H$14*'bezirksw Umlage § 2_IST'!E247</f>
        <v>89.350051257786987</v>
      </c>
      <c r="M247" s="91">
        <f>'Grunddaten § 2 SPU_40%_IST'!$I$14*'bezirksw Umlage § 2_IST'!E247</f>
        <v>407.46694291849298</v>
      </c>
      <c r="N247" s="83"/>
      <c r="O247" s="83"/>
    </row>
    <row r="248" spans="1:15" x14ac:dyDescent="0.25">
      <c r="A248" s="82">
        <v>62264</v>
      </c>
      <c r="B248" s="82" t="s">
        <v>252</v>
      </c>
      <c r="C248" s="82" t="s">
        <v>232</v>
      </c>
      <c r="D248" s="83">
        <v>5927805.4000000004</v>
      </c>
      <c r="E248" s="11">
        <f t="shared" si="10"/>
        <v>4.4598983242337714E-2</v>
      </c>
      <c r="F248" s="91">
        <f>'Grunddaten § 2 SPU_40%_IST'!$B$14*'bezirksw Umlage § 2_IST'!E248</f>
        <v>8542.5927267930601</v>
      </c>
      <c r="G248" s="91">
        <f>'Grunddaten § 2 SPU_40%_IST'!$C$14*'bezirksw Umlage § 2_IST'!E248</f>
        <v>528540.72737690527</v>
      </c>
      <c r="H248" s="91">
        <f>'Grunddaten § 2 SPU_40%_IST'!$D$14*'bezirksw Umlage § 2_IST'!E248</f>
        <v>26139.664773758719</v>
      </c>
      <c r="I248" s="91">
        <f>'Grunddaten § 2 SPU_40%_IST'!$E$14*'bezirksw Umlage § 2_IST'!E248</f>
        <v>744224.25468160573</v>
      </c>
      <c r="J248" s="91">
        <f>'Grunddaten § 2 SPU_40%_IST'!$F$14*'bezirksw Umlage § 2_IST'!E248</f>
        <v>43516.389842260345</v>
      </c>
      <c r="K248" s="91">
        <f>'Grunddaten § 2 SPU_40%_IST'!$G$14*'bezirksw Umlage § 2_IST'!E248</f>
        <v>236596.90661014838</v>
      </c>
      <c r="L248" s="91">
        <f>'Grunddaten § 2 SPU_40%_IST'!$H$14*'bezirksw Umlage § 2_IST'!E248</f>
        <v>293.34784992121365</v>
      </c>
      <c r="M248" s="91">
        <f>'Grunddaten § 2 SPU_40%_IST'!$I$14*'bezirksw Umlage § 2_IST'!E248</f>
        <v>1337.7670178862111</v>
      </c>
      <c r="N248" s="83"/>
      <c r="O248" s="83"/>
    </row>
    <row r="249" spans="1:15" x14ac:dyDescent="0.25">
      <c r="A249" s="82">
        <v>62265</v>
      </c>
      <c r="B249" s="82" t="s">
        <v>253</v>
      </c>
      <c r="C249" s="82" t="s">
        <v>232</v>
      </c>
      <c r="D249" s="83">
        <v>2465409.9700000002</v>
      </c>
      <c r="E249" s="11">
        <f t="shared" si="10"/>
        <v>1.8548985757447831E-2</v>
      </c>
      <c r="F249" s="91">
        <f>'Grunddaten § 2 SPU_40%_IST'!$B$14*'bezirksw Umlage § 2_IST'!E249</f>
        <v>3552.9157685043269</v>
      </c>
      <c r="G249" s="91">
        <f>'Grunddaten § 2 SPU_40%_IST'!$C$14*'bezirksw Umlage § 2_IST'!E249</f>
        <v>219823.2720031724</v>
      </c>
      <c r="H249" s="91">
        <f>'Grunddaten § 2 SPU_40%_IST'!$D$14*'bezirksw Umlage § 2_IST'!E249</f>
        <v>10871.64402287608</v>
      </c>
      <c r="I249" s="91">
        <f>'Grunddaten § 2 SPU_40%_IST'!$E$14*'bezirksw Umlage § 2_IST'!E249</f>
        <v>309527.35010630579</v>
      </c>
      <c r="J249" s="91">
        <f>'Grunddaten § 2 SPU_40%_IST'!$F$14*'bezirksw Umlage § 2_IST'!E249</f>
        <v>18098.728641718804</v>
      </c>
      <c r="K249" s="91">
        <f>'Grunddaten § 2 SPU_40%_IST'!$G$14*'bezirksw Umlage § 2_IST'!E249</f>
        <v>98402.07852096812</v>
      </c>
      <c r="L249" s="91">
        <f>'Grunddaten § 2 SPU_40%_IST'!$H$14*'bezirksw Umlage § 2_IST'!E249</f>
        <v>122.00513766423978</v>
      </c>
      <c r="M249" s="91">
        <f>'Grunddaten § 2 SPU_40%_IST'!$I$14*'bezirksw Umlage § 2_IST'!E249</f>
        <v>556.38536032809611</v>
      </c>
      <c r="N249" s="83"/>
      <c r="O249" s="83"/>
    </row>
    <row r="250" spans="1:15" x14ac:dyDescent="0.25">
      <c r="A250" s="82">
        <v>62266</v>
      </c>
      <c r="B250" s="82" t="s">
        <v>254</v>
      </c>
      <c r="C250" s="82" t="s">
        <v>232</v>
      </c>
      <c r="D250" s="83">
        <v>3163671.66</v>
      </c>
      <c r="E250" s="11">
        <f t="shared" si="10"/>
        <v>2.3802491787027751E-2</v>
      </c>
      <c r="F250" s="91">
        <f>'Grunddaten § 2 SPU_40%_IST'!$B$14*'bezirksw Umlage § 2_IST'!E250</f>
        <v>4559.1845023585511</v>
      </c>
      <c r="G250" s="91">
        <f>'Grunddaten § 2 SPU_40%_IST'!$C$14*'bezirksw Umlage § 2_IST'!E250</f>
        <v>282082.35721741157</v>
      </c>
      <c r="H250" s="91">
        <f>'Grunddaten § 2 SPU_40%_IST'!$D$14*'bezirksw Umlage § 2_IST'!E250</f>
        <v>13950.747547590003</v>
      </c>
      <c r="I250" s="91">
        <f>'Grunddaten § 2 SPU_40%_IST'!$E$14*'bezirksw Umlage § 2_IST'!E250</f>
        <v>397192.72552719398</v>
      </c>
      <c r="J250" s="91">
        <f>'Grunddaten § 2 SPU_40%_IST'!$F$14*'bezirksw Umlage § 2_IST'!E250</f>
        <v>23224.711339119014</v>
      </c>
      <c r="K250" s="91">
        <f>'Grunddaten § 2 SPU_40%_IST'!$G$14*'bezirksw Umlage § 2_IST'!E250</f>
        <v>126271.84561190102</v>
      </c>
      <c r="L250" s="91">
        <f>'Grunddaten § 2 SPU_40%_IST'!$H$14*'bezirksw Umlage § 2_IST'!E250</f>
        <v>156.55984241953641</v>
      </c>
      <c r="M250" s="91">
        <f>'Grunddaten § 2 SPU_40%_IST'!$I$14*'bezirksw Umlage § 2_IST'!E250</f>
        <v>713.96669029811937</v>
      </c>
      <c r="N250" s="83"/>
      <c r="O250" s="83"/>
    </row>
    <row r="251" spans="1:15" x14ac:dyDescent="0.25">
      <c r="A251" s="82">
        <v>62267</v>
      </c>
      <c r="B251" s="82" t="s">
        <v>255</v>
      </c>
      <c r="C251" s="82" t="s">
        <v>232</v>
      </c>
      <c r="D251" s="83">
        <v>14373238.109999999</v>
      </c>
      <c r="E251" s="11">
        <f t="shared" si="10"/>
        <v>0.10813981943570883</v>
      </c>
      <c r="F251" s="91">
        <f>'Grunddaten § 2 SPU_40%_IST'!$B$14*'bezirksw Umlage § 2_IST'!E251</f>
        <v>20713.351915862626</v>
      </c>
      <c r="G251" s="91">
        <f>'Grunddaten § 2 SPU_40%_IST'!$C$14*'bezirksw Umlage § 2_IST'!E251</f>
        <v>1281560.579809326</v>
      </c>
      <c r="H251" s="91">
        <f>'Grunddaten § 2 SPU_40%_IST'!$D$14*'bezirksw Umlage § 2_IST'!E251</f>
        <v>63381.23480045639</v>
      </c>
      <c r="I251" s="91">
        <f>'Grunddaten § 2 SPU_40%_IST'!$E$14*'bezirksw Umlage § 2_IST'!E251</f>
        <v>1804531.6433255384</v>
      </c>
      <c r="J251" s="91">
        <f>'Grunddaten § 2 SPU_40%_IST'!$F$14*'bezirksw Umlage § 2_IST'!E251</f>
        <v>105514.83908199705</v>
      </c>
      <c r="K251" s="91">
        <f>'Grunddaten § 2 SPU_40%_IST'!$G$14*'bezirksw Umlage § 2_IST'!E251</f>
        <v>573680.04604150727</v>
      </c>
      <c r="L251" s="91">
        <f>'Grunddaten § 2 SPU_40%_IST'!$H$14*'bezirksw Umlage § 2_IST'!E251</f>
        <v>711.28490418631964</v>
      </c>
      <c r="M251" s="91">
        <f>'Grunddaten § 2 SPU_40%_IST'!$I$14*'bezirksw Umlage § 2_IST'!E251</f>
        <v>3243.7036282910267</v>
      </c>
      <c r="N251" s="83"/>
      <c r="O251" s="83"/>
    </row>
    <row r="252" spans="1:15" x14ac:dyDescent="0.25">
      <c r="A252" s="82">
        <v>62268</v>
      </c>
      <c r="B252" s="82" t="s">
        <v>256</v>
      </c>
      <c r="C252" s="82" t="s">
        <v>232</v>
      </c>
      <c r="D252" s="83">
        <v>4377600.2699999996</v>
      </c>
      <c r="E252" s="11">
        <f t="shared" si="10"/>
        <v>3.2935716999647632E-2</v>
      </c>
      <c r="F252" s="91">
        <f>'Grunddaten § 2 SPU_40%_IST'!$B$14*'bezirksw Umlage § 2_IST'!E252</f>
        <v>6308.5836500822606</v>
      </c>
      <c r="G252" s="91">
        <f>'Grunddaten § 2 SPU_40%_IST'!$C$14*'bezirksw Umlage § 2_IST'!E252</f>
        <v>390319.83588245598</v>
      </c>
      <c r="H252" s="91">
        <f>'Grunddaten § 2 SPU_40%_IST'!$D$14*'bezirksw Umlage § 2_IST'!E252</f>
        <v>19303.77194421997</v>
      </c>
      <c r="I252" s="91">
        <f>'Grunddaten § 2 SPU_40%_IST'!$E$14*'bezirksw Umlage § 2_IST'!E252</f>
        <v>549599.06380103936</v>
      </c>
      <c r="J252" s="91">
        <f>'Grunddaten § 2 SPU_40%_IST'!$F$14*'bezirksw Umlage § 2_IST'!E252</f>
        <v>32136.237117855475</v>
      </c>
      <c r="K252" s="91">
        <f>'Grunddaten § 2 SPU_40%_IST'!$G$14*'bezirksw Umlage § 2_IST'!E252</f>
        <v>174723.46211934526</v>
      </c>
      <c r="L252" s="91">
        <f>'Grunddaten § 2 SPU_40%_IST'!$H$14*'bezirksw Umlage § 2_IST'!E252</f>
        <v>216.63322939363431</v>
      </c>
      <c r="M252" s="91">
        <f>'Grunddaten § 2 SPU_40%_IST'!$I$14*'bezirksw Umlage § 2_IST'!E252</f>
        <v>987.92198183425057</v>
      </c>
      <c r="N252" s="83"/>
      <c r="O252" s="83"/>
    </row>
    <row r="253" spans="1:15" x14ac:dyDescent="0.25">
      <c r="A253" s="82">
        <v>62269</v>
      </c>
      <c r="B253" s="82" t="s">
        <v>257</v>
      </c>
      <c r="C253" s="82" t="s">
        <v>232</v>
      </c>
      <c r="D253" s="83">
        <v>3567686.74</v>
      </c>
      <c r="E253" s="11">
        <f t="shared" si="10"/>
        <v>2.6842176892509069E-2</v>
      </c>
      <c r="F253" s="91">
        <f>'Grunddaten § 2 SPU_40%_IST'!$B$14*'bezirksw Umlage § 2_IST'!E253</f>
        <v>5141.4128400031559</v>
      </c>
      <c r="G253" s="91">
        <f>'Grunddaten § 2 SPU_40%_IST'!$C$14*'bezirksw Umlage § 2_IST'!E253</f>
        <v>318105.54115230229</v>
      </c>
      <c r="H253" s="91">
        <f>'Grunddaten § 2 SPU_40%_IST'!$D$14*'bezirksw Umlage § 2_IST'!E253</f>
        <v>15732.320666495578</v>
      </c>
      <c r="I253" s="91">
        <f>'Grunddaten § 2 SPU_40%_IST'!$E$14*'bezirksw Umlage § 2_IST'!E253</f>
        <v>447916.02049114968</v>
      </c>
      <c r="J253" s="91">
        <f>'Grunddaten § 2 SPU_40%_IST'!$F$14*'bezirksw Umlage § 2_IST'!E253</f>
        <v>26190.611286413507</v>
      </c>
      <c r="K253" s="91">
        <f>'Grunddaten § 2 SPU_40%_IST'!$G$14*'bezirksw Umlage § 2_IST'!E253</f>
        <v>142397.32742205821</v>
      </c>
      <c r="L253" s="91">
        <f>'Grunddaten § 2 SPU_40%_IST'!$H$14*'bezirksw Umlage § 2_IST'!E253</f>
        <v>176.55323745469514</v>
      </c>
      <c r="M253" s="91">
        <f>'Grunddaten § 2 SPU_40%_IST'!$I$14*'bezirksw Umlage § 2_IST'!E253</f>
        <v>805.14344329218011</v>
      </c>
      <c r="N253" s="83"/>
      <c r="O253" s="83"/>
    </row>
    <row r="254" spans="1:15" x14ac:dyDescent="0.25">
      <c r="A254" s="82">
        <v>62270</v>
      </c>
      <c r="B254" s="82" t="s">
        <v>258</v>
      </c>
      <c r="C254" s="82" t="s">
        <v>232</v>
      </c>
      <c r="D254" s="83">
        <v>3439011.95</v>
      </c>
      <c r="E254" s="11">
        <f t="shared" si="10"/>
        <v>2.5874067378839589E-2</v>
      </c>
      <c r="F254" s="91">
        <f>'Grunddaten § 2 SPU_40%_IST'!$B$14*'bezirksw Umlage § 2_IST'!E254</f>
        <v>4955.9788975907377</v>
      </c>
      <c r="G254" s="91">
        <f>'Grunddaten § 2 SPU_40%_IST'!$C$14*'bezirksw Umlage § 2_IST'!E254</f>
        <v>306632.51487824979</v>
      </c>
      <c r="H254" s="91">
        <f>'Grunddaten § 2 SPU_40%_IST'!$D$14*'bezirksw Umlage § 2_IST'!E254</f>
        <v>15164.907324041085</v>
      </c>
      <c r="I254" s="91">
        <f>'Grunddaten § 2 SPU_40%_IST'!$E$14*'bezirksw Umlage § 2_IST'!E254</f>
        <v>431761.15486683918</v>
      </c>
      <c r="J254" s="91">
        <f>'Grunddaten § 2 SPU_40%_IST'!$F$14*'bezirksw Umlage § 2_IST'!E254</f>
        <v>25246.001612737145</v>
      </c>
      <c r="K254" s="91">
        <f>'Grunddaten § 2 SPU_40%_IST'!$G$14*'bezirksw Umlage § 2_IST'!E254</f>
        <v>137261.52163587124</v>
      </c>
      <c r="L254" s="91">
        <f>'Grunddaten § 2 SPU_40%_IST'!$H$14*'bezirksw Umlage § 2_IST'!E254</f>
        <v>170.18553972535273</v>
      </c>
      <c r="M254" s="91">
        <f>'Grunddaten § 2 SPU_40%_IST'!$I$14*'bezirksw Umlage § 2_IST'!E254</f>
        <v>776.10455309928773</v>
      </c>
      <c r="N254" s="83"/>
      <c r="O254" s="83"/>
    </row>
    <row r="255" spans="1:15" x14ac:dyDescent="0.25">
      <c r="A255" s="82">
        <v>62271</v>
      </c>
      <c r="B255" s="82" t="s">
        <v>259</v>
      </c>
      <c r="C255" s="82" t="s">
        <v>232</v>
      </c>
      <c r="D255" s="83">
        <v>7203562.2800000003</v>
      </c>
      <c r="E255" s="11">
        <f t="shared" si="10"/>
        <v>5.4197385327604729E-2</v>
      </c>
      <c r="F255" s="91">
        <f>'Grunddaten § 2 SPU_40%_IST'!$B$14*'bezirksw Umlage § 2_IST'!E255</f>
        <v>10381.092931986066</v>
      </c>
      <c r="G255" s="91">
        <f>'Grunddaten § 2 SPU_40%_IST'!$C$14*'bezirksw Umlage § 2_IST'!E255</f>
        <v>642290.99814512103</v>
      </c>
      <c r="H255" s="91">
        <f>'Grunddaten § 2 SPU_40%_IST'!$D$14*'bezirksw Umlage § 2_IST'!E255</f>
        <v>31765.331428743099</v>
      </c>
      <c r="I255" s="91">
        <f>'Grunddaten § 2 SPU_40%_IST'!$E$14*'bezirksw Umlage § 2_IST'!E255</f>
        <v>904393.01008186408</v>
      </c>
      <c r="J255" s="91">
        <f>'Grunddaten § 2 SPU_40%_IST'!$F$14*'bezirksw Umlage § 2_IST'!E255</f>
        <v>52881.800814426497</v>
      </c>
      <c r="K255" s="91">
        <f>'Grunddaten § 2 SPU_40%_IST'!$G$14*'bezirksw Umlage § 2_IST'!E255</f>
        <v>287516.27913115156</v>
      </c>
      <c r="L255" s="91">
        <f>'Grunddaten § 2 SPU_40%_IST'!$H$14*'bezirksw Umlage § 2_IST'!E255</f>
        <v>356.4809173073657</v>
      </c>
      <c r="M255" s="91">
        <f>'Grunddaten § 2 SPU_40%_IST'!$I$14*'bezirksw Umlage § 2_IST'!E255</f>
        <v>1625.6755036987545</v>
      </c>
      <c r="N255" s="83"/>
      <c r="O255" s="83"/>
    </row>
    <row r="256" spans="1:15" x14ac:dyDescent="0.25">
      <c r="A256" s="82">
        <v>62272</v>
      </c>
      <c r="B256" s="82" t="s">
        <v>260</v>
      </c>
      <c r="C256" s="82" t="s">
        <v>232</v>
      </c>
      <c r="D256" s="83">
        <v>4068403.65</v>
      </c>
      <c r="E256" s="11">
        <f t="shared" si="10"/>
        <v>3.0609416801944206E-2</v>
      </c>
      <c r="F256" s="91">
        <f>'Grunddaten § 2 SPU_40%_IST'!$B$14*'bezirksw Umlage § 2_IST'!E256</f>
        <v>5862.9987128370203</v>
      </c>
      <c r="G256" s="91">
        <f>'Grunddaten § 2 SPU_40%_IST'!$C$14*'bezirksw Umlage § 2_IST'!E256</f>
        <v>362750.94732931961</v>
      </c>
      <c r="H256" s="91">
        <f>'Grunddaten § 2 SPU_40%_IST'!$D$14*'bezirksw Umlage § 2_IST'!E256</f>
        <v>17940.316929995104</v>
      </c>
      <c r="I256" s="91">
        <f>'Grunddaten § 2 SPU_40%_IST'!$E$14*'bezirksw Umlage § 2_IST'!E256</f>
        <v>510780.03912968776</v>
      </c>
      <c r="J256" s="91">
        <f>'Grunddaten § 2 SPU_40%_IST'!$F$14*'bezirksw Umlage § 2_IST'!E256</f>
        <v>29866.405410183492</v>
      </c>
      <c r="K256" s="91">
        <f>'Grunddaten § 2 SPU_40%_IST'!$G$14*'bezirksw Umlage § 2_IST'!E256</f>
        <v>162382.47605622088</v>
      </c>
      <c r="L256" s="91">
        <f>'Grunddaten § 2 SPU_40%_IST'!$H$14*'bezirksw Umlage § 2_IST'!E256</f>
        <v>201.33209220044873</v>
      </c>
      <c r="M256" s="91">
        <f>'Grunddaten § 2 SPU_40%_IST'!$I$14*'bezirksw Umlage § 2_IST'!E256</f>
        <v>918.14353730604535</v>
      </c>
      <c r="N256" s="83"/>
      <c r="O256" s="83"/>
    </row>
    <row r="257" spans="1:15" x14ac:dyDescent="0.25">
      <c r="A257" s="82">
        <v>62273</v>
      </c>
      <c r="B257" s="82" t="s">
        <v>261</v>
      </c>
      <c r="C257" s="82" t="s">
        <v>232</v>
      </c>
      <c r="D257" s="83">
        <v>2927048.3</v>
      </c>
      <c r="E257" s="11">
        <f t="shared" si="10"/>
        <v>2.2022210459407641E-2</v>
      </c>
      <c r="F257" s="91">
        <f>'Grunddaten § 2 SPU_40%_IST'!$B$14*'bezirksw Umlage § 2_IST'!E257</f>
        <v>4218.1852863375025</v>
      </c>
      <c r="G257" s="91">
        <f>'Grunddaten § 2 SPU_40%_IST'!$C$14*'bezirksw Umlage § 2_IST'!E257</f>
        <v>260984.31597456522</v>
      </c>
      <c r="H257" s="91">
        <f>'Grunddaten § 2 SPU_40%_IST'!$D$14*'bezirksw Umlage § 2_IST'!E257</f>
        <v>12907.316650205883</v>
      </c>
      <c r="I257" s="91">
        <f>'Grunddaten § 2 SPU_40%_IST'!$E$14*'bezirksw Umlage § 2_IST'!E257</f>
        <v>367485.13024475484</v>
      </c>
      <c r="J257" s="91">
        <f>'Grunddaten § 2 SPU_40%_IST'!$F$14*'bezirksw Umlage § 2_IST'!E257</f>
        <v>21487.644467870927</v>
      </c>
      <c r="K257" s="91">
        <f>'Grunddaten § 2 SPU_40%_IST'!$G$14*'bezirksw Umlage § 2_IST'!E257</f>
        <v>116827.48109080868</v>
      </c>
      <c r="L257" s="91">
        <f>'Grunddaten § 2 SPU_40%_IST'!$H$14*'bezirksw Umlage § 2_IST'!E257</f>
        <v>144.85012031949356</v>
      </c>
      <c r="M257" s="91">
        <f>'Grunddaten § 2 SPU_40%_IST'!$I$14*'bezirksw Umlage § 2_IST'!E257</f>
        <v>660.5663329467435</v>
      </c>
      <c r="N257" s="83"/>
      <c r="O257" s="83"/>
    </row>
    <row r="258" spans="1:15" x14ac:dyDescent="0.25">
      <c r="A258" s="82">
        <v>62274</v>
      </c>
      <c r="B258" s="82" t="s">
        <v>262</v>
      </c>
      <c r="C258" s="82" t="s">
        <v>232</v>
      </c>
      <c r="D258" s="83">
        <v>1858456.05</v>
      </c>
      <c r="E258" s="11">
        <f t="shared" si="10"/>
        <v>1.3982451284681367E-2</v>
      </c>
      <c r="F258" s="91">
        <f>'Grunddaten § 2 SPU_40%_IST'!$B$14*'bezirksw Umlage § 2_IST'!E258</f>
        <v>2678.2311605226719</v>
      </c>
      <c r="G258" s="91">
        <f>'Grunddaten § 2 SPU_40%_IST'!$C$14*'bezirksw Umlage § 2_IST'!E258</f>
        <v>165705.45862808017</v>
      </c>
      <c r="H258" s="91">
        <f>'Grunddaten § 2 SPU_40%_IST'!$D$14*'bezirksw Umlage § 2_IST'!E258</f>
        <v>8195.1776189825287</v>
      </c>
      <c r="I258" s="91">
        <f>'Grunddaten § 2 SPU_40%_IST'!$E$14*'bezirksw Umlage § 2_IST'!E258</f>
        <v>233325.48478561238</v>
      </c>
      <c r="J258" s="91">
        <f>'Grunddaten § 2 SPU_40%_IST'!$F$14*'bezirksw Umlage § 2_IST'!E258</f>
        <v>13643.04198928448</v>
      </c>
      <c r="K258" s="91">
        <f>'Grunddaten § 2 SPU_40%_IST'!$G$14*'bezirksw Umlage § 2_IST'!E258</f>
        <v>74176.684764468693</v>
      </c>
      <c r="L258" s="91">
        <f>'Grunddaten § 2 SPU_40%_IST'!$H$14*'bezirksw Umlage § 2_IST'!E258</f>
        <v>91.968958097135172</v>
      </c>
      <c r="M258" s="91">
        <f>'Grunddaten § 2 SPU_40%_IST'!$I$14*'bezirksw Umlage § 2_IST'!E258</f>
        <v>419.41005821160854</v>
      </c>
      <c r="N258" s="83"/>
      <c r="O258" s="83"/>
    </row>
    <row r="259" spans="1:15" x14ac:dyDescent="0.25">
      <c r="A259" s="82">
        <v>62275</v>
      </c>
      <c r="B259" s="82" t="s">
        <v>263</v>
      </c>
      <c r="C259" s="82" t="s">
        <v>232</v>
      </c>
      <c r="D259" s="83">
        <v>7946271.7699999996</v>
      </c>
      <c r="E259" s="11">
        <f t="shared" si="10"/>
        <v>5.978530292328612E-2</v>
      </c>
      <c r="F259" s="91">
        <f>'Grunddaten § 2 SPU_40%_IST'!$B$14*'bezirksw Umlage § 2_IST'!E259</f>
        <v>11451.415633098046</v>
      </c>
      <c r="G259" s="91">
        <f>'Grunddaten § 2 SPU_40%_IST'!$C$14*'bezirksw Umlage § 2_IST'!E259</f>
        <v>708513.18115982146</v>
      </c>
      <c r="H259" s="91">
        <f>'Grunddaten § 2 SPU_40%_IST'!$D$14*'bezirksw Umlage § 2_IST'!E259</f>
        <v>35040.435077201146</v>
      </c>
      <c r="I259" s="91">
        <f>'Grunddaten § 2 SPU_40%_IST'!$E$14*'bezirksw Umlage § 2_IST'!E259</f>
        <v>997638.71896431246</v>
      </c>
      <c r="J259" s="91">
        <f>'Grunddaten § 2 SPU_40%_IST'!$F$14*'bezirksw Umlage § 2_IST'!E259</f>
        <v>58334.077588962034</v>
      </c>
      <c r="K259" s="91">
        <f>'Grunddaten § 2 SPU_40%_IST'!$G$14*'bezirksw Umlage § 2_IST'!E259</f>
        <v>317160.09433534177</v>
      </c>
      <c r="L259" s="91">
        <f>'Grunddaten § 2 SPU_40%_IST'!$H$14*'bezirksw Umlage § 2_IST'!E259</f>
        <v>393.23519942458586</v>
      </c>
      <c r="M259" s="91">
        <f>'Grunddaten § 2 SPU_40%_IST'!$I$14*'bezirksw Umlage § 2_IST'!E259</f>
        <v>1793.2876624233118</v>
      </c>
      <c r="N259" s="83"/>
      <c r="O259" s="83"/>
    </row>
    <row r="260" spans="1:15" x14ac:dyDescent="0.25">
      <c r="A260" s="82">
        <v>62276</v>
      </c>
      <c r="B260" s="82" t="s">
        <v>264</v>
      </c>
      <c r="C260" s="82" t="s">
        <v>232</v>
      </c>
      <c r="D260" s="83">
        <v>1731331.18</v>
      </c>
      <c r="E260" s="11">
        <f t="shared" si="10"/>
        <v>1.3026002892024218E-2</v>
      </c>
      <c r="F260" s="91">
        <f>'Grunddaten § 2 SPU_40%_IST'!$B$14*'bezirksw Umlage § 2_IST'!E260</f>
        <v>2495.030816284564</v>
      </c>
      <c r="G260" s="91">
        <f>'Grunddaten § 2 SPU_40%_IST'!$C$14*'bezirksw Umlage § 2_IST'!E260</f>
        <v>154370.62782248479</v>
      </c>
      <c r="H260" s="91">
        <f>'Grunddaten § 2 SPU_40%_IST'!$D$14*'bezirksw Umlage § 2_IST'!E260</f>
        <v>7634.5989120284066</v>
      </c>
      <c r="I260" s="91">
        <f>'Grunddaten § 2 SPU_40%_IST'!$E$14*'bezirksw Umlage § 2_IST'!E260</f>
        <v>217365.20855467438</v>
      </c>
      <c r="J260" s="91">
        <f>'Grunddaten § 2 SPU_40%_IST'!$F$14*'bezirksw Umlage § 2_IST'!E260</f>
        <v>12709.810375175375</v>
      </c>
      <c r="K260" s="91">
        <f>'Grunddaten § 2 SPU_40%_IST'!$G$14*'bezirksw Umlage § 2_IST'!E260</f>
        <v>69102.741042359121</v>
      </c>
      <c r="L260" s="91">
        <f>'Grunddaten § 2 SPU_40%_IST'!$H$14*'bezirksw Umlage § 2_IST'!E260</f>
        <v>85.677960878162054</v>
      </c>
      <c r="M260" s="91">
        <f>'Grunddaten § 2 SPU_40%_IST'!$I$14*'bezirksw Umlage § 2_IST'!E260</f>
        <v>390.72094870759673</v>
      </c>
      <c r="N260" s="83"/>
      <c r="O260" s="83"/>
    </row>
    <row r="261" spans="1:15" x14ac:dyDescent="0.25">
      <c r="A261" s="82">
        <v>62277</v>
      </c>
      <c r="B261" s="82" t="s">
        <v>265</v>
      </c>
      <c r="C261" s="82" t="s">
        <v>232</v>
      </c>
      <c r="D261" s="83">
        <v>3743441.09</v>
      </c>
      <c r="E261" s="11">
        <f t="shared" si="10"/>
        <v>2.8164498524460405E-2</v>
      </c>
      <c r="F261" s="91">
        <f>'Grunddaten § 2 SPU_40%_IST'!$B$14*'bezirksw Umlage § 2_IST'!E261</f>
        <v>5394.693393378313</v>
      </c>
      <c r="G261" s="91">
        <f>'Grunddaten § 2 SPU_40%_IST'!$C$14*'bezirksw Umlage § 2_IST'!E261</f>
        <v>333776.32076133857</v>
      </c>
      <c r="H261" s="91">
        <f>'Grunddaten § 2 SPU_40%_IST'!$D$14*'bezirksw Umlage § 2_IST'!E261</f>
        <v>16507.339325429599</v>
      </c>
      <c r="I261" s="91">
        <f>'Grunddaten § 2 SPU_40%_IST'!$E$14*'bezirksw Umlage § 2_IST'!E261</f>
        <v>469981.63184468698</v>
      </c>
      <c r="J261" s="91">
        <f>'Grunddaten § 2 SPU_40%_IST'!$F$14*'bezirksw Umlage § 2_IST'!E261</f>
        <v>27480.834951831581</v>
      </c>
      <c r="K261" s="91">
        <f>'Grunddaten § 2 SPU_40%_IST'!$G$14*'bezirksw Umlage § 2_IST'!E261</f>
        <v>149412.22294026759</v>
      </c>
      <c r="L261" s="91">
        <f>'Grunddaten § 2 SPU_40%_IST'!$H$14*'bezirksw Umlage § 2_IST'!E261</f>
        <v>185.25074980670325</v>
      </c>
      <c r="M261" s="91">
        <f>'Grunddaten § 2 SPU_40%_IST'!$I$14*'bezirksw Umlage § 2_IST'!E261</f>
        <v>844.80708891051108</v>
      </c>
      <c r="N261" s="83"/>
      <c r="O261" s="83"/>
    </row>
    <row r="262" spans="1:15" x14ac:dyDescent="0.25">
      <c r="A262" s="82">
        <v>62278</v>
      </c>
      <c r="B262" s="82" t="s">
        <v>266</v>
      </c>
      <c r="C262" s="82" t="s">
        <v>232</v>
      </c>
      <c r="D262" s="83">
        <v>5956279.9199999999</v>
      </c>
      <c r="E262" s="11">
        <f t="shared" si="10"/>
        <v>4.481321676631838E-2</v>
      </c>
      <c r="F262" s="91">
        <f>'Grunddaten § 2 SPU_40%_IST'!$B$14*'bezirksw Umlage § 2_IST'!E262</f>
        <v>8583.6275130313079</v>
      </c>
      <c r="G262" s="91">
        <f>'Grunddaten § 2 SPU_40%_IST'!$C$14*'bezirksw Umlage § 2_IST'!E262</f>
        <v>531079.60011259059</v>
      </c>
      <c r="H262" s="91">
        <f>'Grunddaten § 2 SPU_40%_IST'!$D$14*'bezirksw Umlage § 2_IST'!E262</f>
        <v>26265.228006214646</v>
      </c>
      <c r="I262" s="91">
        <f>'Grunddaten § 2 SPU_40%_IST'!$E$14*'bezirksw Umlage § 2_IST'!E262</f>
        <v>747799.17440221878</v>
      </c>
      <c r="J262" s="91">
        <f>'Grunddaten § 2 SPU_40%_IST'!$F$14*'bezirksw Umlage § 2_IST'!E262</f>
        <v>43725.423072820049</v>
      </c>
      <c r="K262" s="91">
        <f>'Grunddaten § 2 SPU_40%_IST'!$G$14*'bezirksw Umlage § 2_IST'!E262</f>
        <v>237733.41209482722</v>
      </c>
      <c r="L262" s="91">
        <f>'Grunddaten § 2 SPU_40%_IST'!$H$14*'bezirksw Umlage § 2_IST'!E262</f>
        <v>294.75696149892144</v>
      </c>
      <c r="M262" s="91">
        <f>'Grunddaten § 2 SPU_40%_IST'!$I$14*'bezirksw Umlage § 2_IST'!E262</f>
        <v>1344.1930509854324</v>
      </c>
      <c r="N262" s="83"/>
      <c r="O262" s="83"/>
    </row>
    <row r="263" spans="1:15" x14ac:dyDescent="0.25">
      <c r="A263" s="82">
        <v>62279</v>
      </c>
      <c r="B263" s="82" t="s">
        <v>267</v>
      </c>
      <c r="C263" s="82" t="s">
        <v>232</v>
      </c>
      <c r="D263" s="83">
        <v>1890105.97</v>
      </c>
      <c r="E263" s="11">
        <f t="shared" si="10"/>
        <v>1.4220575540869218E-2</v>
      </c>
      <c r="F263" s="91">
        <f>'Grunddaten § 2 SPU_40%_IST'!$B$14*'bezirksw Umlage § 2_IST'!E263</f>
        <v>2723.8420330380859</v>
      </c>
      <c r="G263" s="91">
        <f>'Grunddaten § 2 SPU_40%_IST'!$C$14*'bezirksw Umlage § 2_IST'!E263</f>
        <v>168527.45945459529</v>
      </c>
      <c r="H263" s="91">
        <f>'Grunddaten § 2 SPU_40%_IST'!$D$14*'bezirksw Umlage § 2_IST'!E263</f>
        <v>8334.7433170933818</v>
      </c>
      <c r="I263" s="91">
        <f>'Grunddaten § 2 SPU_40%_IST'!$E$14*'bezirksw Umlage § 2_IST'!E263</f>
        <v>237299.06970166453</v>
      </c>
      <c r="J263" s="91">
        <f>'Grunddaten § 2 SPU_40%_IST'!$F$14*'bezirksw Umlage § 2_IST'!E263</f>
        <v>13875.386029660089</v>
      </c>
      <c r="K263" s="91">
        <f>'Grunddaten § 2 SPU_40%_IST'!$G$14*'bezirksw Umlage § 2_IST'!E263</f>
        <v>75439.930208804421</v>
      </c>
      <c r="L263" s="91">
        <f>'Grunddaten § 2 SPU_40%_IST'!$H$14*'bezirksw Umlage § 2_IST'!E263</f>
        <v>93.53520991474349</v>
      </c>
      <c r="M263" s="91">
        <f>'Grunddaten § 2 SPU_40%_IST'!$I$14*'bezirksw Umlage § 2_IST'!E263</f>
        <v>426.55270481312101</v>
      </c>
      <c r="N263" s="83"/>
      <c r="O263" s="83"/>
    </row>
    <row r="264" spans="1:15" x14ac:dyDescent="0.25">
      <c r="A264" s="82">
        <v>62311</v>
      </c>
      <c r="B264" s="82" t="s">
        <v>268</v>
      </c>
      <c r="C264" s="82" t="s">
        <v>269</v>
      </c>
      <c r="D264" s="83">
        <v>1777193.07</v>
      </c>
      <c r="E264" s="11">
        <f>D264/SUM($D$264:$D$288)</f>
        <v>1.4945932804086572E-2</v>
      </c>
      <c r="F264" s="91">
        <f>'Grunddaten § 2 SPU_40%_IST'!$B$15*'bezirksw Umlage § 2_IST'!E264</f>
        <v>1308.9539541986414</v>
      </c>
      <c r="G264" s="91">
        <f>'Grunddaten § 2 SPU_40%_IST'!$C$15*'bezirksw Umlage § 2_IST'!E264</f>
        <v>216018.03074910573</v>
      </c>
      <c r="H264" s="91">
        <f>'Grunddaten § 2 SPU_40%_IST'!$D$15*'bezirksw Umlage § 2_IST'!E264</f>
        <v>6520.2713943362696</v>
      </c>
      <c r="I264" s="91">
        <f>'Grunddaten § 2 SPU_40%_IST'!$E$15*'bezirksw Umlage § 2_IST'!E264</f>
        <v>241709.32639892018</v>
      </c>
      <c r="J264" s="91">
        <f>'Grunddaten § 2 SPU_40%_IST'!$F$15*'bezirksw Umlage § 2_IST'!E264</f>
        <v>19230.351059636887</v>
      </c>
      <c r="K264" s="91">
        <f>'Grunddaten § 2 SPU_40%_IST'!$G$15*'bezirksw Umlage § 2_IST'!E264</f>
        <v>85953.730189791488</v>
      </c>
      <c r="L264" s="91">
        <f>'Grunddaten § 2 SPU_40%_IST'!$H$15*'bezirksw Umlage § 2_IST'!E264</f>
        <v>190.67447147633973</v>
      </c>
      <c r="M264" s="91">
        <f>'Grunddaten § 2 SPU_40%_IST'!$I$15*'bezirksw Umlage § 2_IST'!E264</f>
        <v>443.94705309976644</v>
      </c>
      <c r="N264" s="83"/>
      <c r="O264" s="83"/>
    </row>
    <row r="265" spans="1:15" x14ac:dyDescent="0.25">
      <c r="A265" s="82">
        <v>62314</v>
      </c>
      <c r="B265" s="82" t="s">
        <v>270</v>
      </c>
      <c r="C265" s="82" t="s">
        <v>269</v>
      </c>
      <c r="D265" s="83">
        <v>1569662.3</v>
      </c>
      <c r="E265" s="11">
        <f t="shared" ref="E265:E288" si="11">D265/SUM($D$264:$D$288)</f>
        <v>1.3200629496550972E-2</v>
      </c>
      <c r="F265" s="91">
        <f>'Grunddaten § 2 SPU_40%_IST'!$B$15*'bezirksw Umlage § 2_IST'!E265</f>
        <v>1156.1015564513393</v>
      </c>
      <c r="G265" s="91">
        <f>'Grunddaten § 2 SPU_40%_IST'!$C$15*'bezirksw Umlage § 2_IST'!E265</f>
        <v>190792.64077206425</v>
      </c>
      <c r="H265" s="91">
        <f>'Grunddaten § 2 SPU_40%_IST'!$D$15*'bezirksw Umlage § 2_IST'!E265</f>
        <v>5758.8701904279178</v>
      </c>
      <c r="I265" s="91">
        <f>'Grunddaten § 2 SPU_40%_IST'!$E$15*'bezirksw Umlage § 2_IST'!E265</f>
        <v>213483.84911650579</v>
      </c>
      <c r="J265" s="91">
        <f>'Grunddaten § 2 SPU_40%_IST'!$F$15*'bezirksw Umlage § 2_IST'!E265</f>
        <v>16984.737102354939</v>
      </c>
      <c r="K265" s="91">
        <f>'Grunddaten § 2 SPU_40%_IST'!$G$15*'bezirksw Umlage § 2_IST'!E265</f>
        <v>75916.529329752302</v>
      </c>
      <c r="L265" s="91">
        <f>'Grunddaten § 2 SPU_40%_IST'!$H$15*'bezirksw Umlage § 2_IST'!E265</f>
        <v>168.40856207527065</v>
      </c>
      <c r="M265" s="91">
        <f>'Grunddaten § 2 SPU_40%_IST'!$I$15*'bezirksw Umlage § 2_IST'!E265</f>
        <v>392.10537347346366</v>
      </c>
      <c r="N265" s="83"/>
      <c r="O265" s="83"/>
    </row>
    <row r="266" spans="1:15" x14ac:dyDescent="0.25">
      <c r="A266" s="82">
        <v>62326</v>
      </c>
      <c r="B266" s="82" t="s">
        <v>271</v>
      </c>
      <c r="C266" s="82" t="s">
        <v>269</v>
      </c>
      <c r="D266" s="83">
        <v>2309828.27</v>
      </c>
      <c r="E266" s="11">
        <f t="shared" si="11"/>
        <v>1.9425316638444653E-2</v>
      </c>
      <c r="F266" s="91">
        <f>'Grunddaten § 2 SPU_40%_IST'!$B$15*'bezirksw Umlage § 2_IST'!E266</f>
        <v>1701.2551413653143</v>
      </c>
      <c r="G266" s="91">
        <f>'Grunddaten § 2 SPU_40%_IST'!$C$15*'bezirksw Umlage § 2_IST'!E266</f>
        <v>280759.90317361167</v>
      </c>
      <c r="H266" s="91">
        <f>'Grunddaten § 2 SPU_40%_IST'!$D$15*'bezirksw Umlage § 2_IST'!E266</f>
        <v>8474.4350228139429</v>
      </c>
      <c r="I266" s="91">
        <f>'Grunddaten § 2 SPU_40%_IST'!$E$15*'bezirksw Umlage § 2_IST'!E266</f>
        <v>314151.03100693674</v>
      </c>
      <c r="J266" s="91">
        <f>'Grunddaten § 2 SPU_40%_IST'!$F$15*'bezirksw Umlage § 2_IST'!E266</f>
        <v>24993.800206284697</v>
      </c>
      <c r="K266" s="91">
        <f>'Grunddaten § 2 SPU_40%_IST'!$G$15*'bezirksw Umlage § 2_IST'!E266</f>
        <v>111714.56790810738</v>
      </c>
      <c r="L266" s="91">
        <f>'Grunddaten § 2 SPU_40%_IST'!$H$15*'bezirksw Umlage § 2_IST'!E266</f>
        <v>247.82073035168776</v>
      </c>
      <c r="M266" s="91">
        <f>'Grunddaten § 2 SPU_40%_IST'!$I$15*'bezirksw Umlage § 2_IST'!E266</f>
        <v>577.00059208143978</v>
      </c>
      <c r="N266" s="83"/>
      <c r="O266" s="83"/>
    </row>
    <row r="267" spans="1:15" x14ac:dyDescent="0.25">
      <c r="A267" s="82">
        <v>62330</v>
      </c>
      <c r="B267" s="82" t="s">
        <v>272</v>
      </c>
      <c r="C267" s="82" t="s">
        <v>269</v>
      </c>
      <c r="D267" s="83">
        <v>2100301.9699999997</v>
      </c>
      <c r="E267" s="11">
        <f t="shared" si="11"/>
        <v>1.7663231216578312E-2</v>
      </c>
      <c r="F267" s="91">
        <f>'Grunddaten § 2 SPU_40%_IST'!$B$15*'bezirksw Umlage § 2_IST'!E267</f>
        <v>1546.9329782175528</v>
      </c>
      <c r="G267" s="91">
        <f>'Grunddaten § 2 SPU_40%_IST'!$C$15*'bezirksw Umlage § 2_IST'!E267</f>
        <v>255291.95628580035</v>
      </c>
      <c r="H267" s="91">
        <f>'Grunddaten § 2 SPU_40%_IST'!$D$15*'bezirksw Umlage § 2_IST'!E267</f>
        <v>7705.7125000262977</v>
      </c>
      <c r="I267" s="91">
        <f>'Grunddaten § 2 SPU_40%_IST'!$E$15*'bezirksw Umlage § 2_IST'!E267</f>
        <v>285654.14921577706</v>
      </c>
      <c r="J267" s="91">
        <f>'Grunddaten § 2 SPU_40%_IST'!$F$15*'bezirksw Umlage § 2_IST'!E267</f>
        <v>22726.59335451209</v>
      </c>
      <c r="K267" s="91">
        <f>'Grunddaten § 2 SPU_40%_IST'!$G$15*'bezirksw Umlage § 2_IST'!E267</f>
        <v>101580.85347838291</v>
      </c>
      <c r="L267" s="91">
        <f>'Grunddaten § 2 SPU_40%_IST'!$H$15*'bezirksw Umlage § 2_IST'!E267</f>
        <v>225.34072118031898</v>
      </c>
      <c r="M267" s="91">
        <f>'Grunddaten § 2 SPU_40%_IST'!$I$15*'bezirksw Umlage § 2_IST'!E267</f>
        <v>524.66042431795768</v>
      </c>
      <c r="N267" s="83"/>
      <c r="O267" s="83"/>
    </row>
    <row r="268" spans="1:15" x14ac:dyDescent="0.25">
      <c r="A268" s="82">
        <v>62332</v>
      </c>
      <c r="B268" s="82" t="s">
        <v>273</v>
      </c>
      <c r="C268" s="82" t="s">
        <v>269</v>
      </c>
      <c r="D268" s="83">
        <v>2003665.68</v>
      </c>
      <c r="E268" s="11">
        <f t="shared" si="11"/>
        <v>1.6850534205118426E-2</v>
      </c>
      <c r="F268" s="91">
        <f>'Grunddaten § 2 SPU_40%_IST'!$B$15*'bezirksw Umlage § 2_IST'!E268</f>
        <v>1475.7575634301284</v>
      </c>
      <c r="G268" s="91">
        <f>'Grunddaten § 2 SPU_40%_IST'!$C$15*'bezirksw Umlage § 2_IST'!E268</f>
        <v>243545.80364932879</v>
      </c>
      <c r="H268" s="91">
        <f>'Grunddaten § 2 SPU_40%_IST'!$D$15*'bezirksw Umlage § 2_IST'!E268</f>
        <v>7351.1675448505594</v>
      </c>
      <c r="I268" s="91">
        <f>'Grunddaten § 2 SPU_40%_IST'!$E$15*'bezirksw Umlage § 2_IST'!E268</f>
        <v>272511.01189666148</v>
      </c>
      <c r="J268" s="91">
        <f>'Grunddaten § 2 SPU_40%_IST'!$F$15*'bezirksw Umlage § 2_IST'!E268</f>
        <v>21680.927684770941</v>
      </c>
      <c r="K268" s="91">
        <f>'Grunddaten § 2 SPU_40%_IST'!$G$15*'bezirksw Umlage § 2_IST'!E268</f>
        <v>96907.050875043686</v>
      </c>
      <c r="L268" s="91">
        <f>'Grunddaten § 2 SPU_40%_IST'!$H$15*'bezirksw Umlage § 2_IST'!E268</f>
        <v>214.97264478376616</v>
      </c>
      <c r="M268" s="91">
        <f>'Grunddaten § 2 SPU_40%_IST'!$I$15*'bezirksw Umlage § 2_IST'!E268</f>
        <v>500.52044938096657</v>
      </c>
      <c r="N268" s="83"/>
      <c r="O268" s="83"/>
    </row>
    <row r="269" spans="1:15" x14ac:dyDescent="0.25">
      <c r="A269" s="82">
        <v>62335</v>
      </c>
      <c r="B269" s="82" t="s">
        <v>274</v>
      </c>
      <c r="C269" s="82" t="s">
        <v>269</v>
      </c>
      <c r="D269" s="83">
        <v>1670834.2</v>
      </c>
      <c r="E269" s="11">
        <f t="shared" si="11"/>
        <v>1.4051470322225453E-2</v>
      </c>
      <c r="F269" s="91">
        <f>'Grunddaten § 2 SPU_40%_IST'!$B$15*'bezirksw Umlage § 2_IST'!E269</f>
        <v>1230.6175788206981</v>
      </c>
      <c r="G269" s="91">
        <f>'Grunddaten § 2 SPU_40%_IST'!$C$15*'bezirksw Umlage § 2_IST'!E269</f>
        <v>203090.09734786861</v>
      </c>
      <c r="H269" s="91">
        <f>'Grunddaten § 2 SPU_40%_IST'!$D$15*'bezirksw Umlage § 2_IST'!E269</f>
        <v>6130.055660715987</v>
      </c>
      <c r="I269" s="91">
        <f>'Grunddaten § 2 SPU_40%_IST'!$E$15*'bezirksw Umlage § 2_IST'!E269</f>
        <v>227243.85764472885</v>
      </c>
      <c r="J269" s="91">
        <f>'Grunddaten § 2 SPU_40%_IST'!$F$15*'bezirksw Umlage § 2_IST'!E269</f>
        <v>18079.480935882533</v>
      </c>
      <c r="K269" s="91">
        <f>'Grunddaten § 2 SPU_40%_IST'!$G$15*'bezirksw Umlage § 2_IST'!E269</f>
        <v>80809.696168056791</v>
      </c>
      <c r="L269" s="91">
        <f>'Grunddaten § 2 SPU_40%_IST'!$H$15*'bezirksw Umlage § 2_IST'!E269</f>
        <v>179.2632626063486</v>
      </c>
      <c r="M269" s="91">
        <f>'Grunddaten § 2 SPU_40%_IST'!$I$15*'bezirksw Umlage § 2_IST'!E269</f>
        <v>417.37835456915536</v>
      </c>
      <c r="N269" s="83"/>
      <c r="O269" s="83"/>
    </row>
    <row r="270" spans="1:15" x14ac:dyDescent="0.25">
      <c r="A270" s="82">
        <v>62343</v>
      </c>
      <c r="B270" s="82" t="s">
        <v>275</v>
      </c>
      <c r="C270" s="82" t="s">
        <v>269</v>
      </c>
      <c r="D270" s="83">
        <v>2038400.44</v>
      </c>
      <c r="E270" s="11">
        <f t="shared" si="11"/>
        <v>1.7142648437212565E-2</v>
      </c>
      <c r="F270" s="91">
        <f>'Grunddaten § 2 SPU_40%_IST'!$B$15*'bezirksw Umlage § 2_IST'!E270</f>
        <v>1501.3407159967433</v>
      </c>
      <c r="G270" s="91">
        <f>'Grunddaten § 2 SPU_40%_IST'!$C$15*'bezirksw Umlage § 2_IST'!E270</f>
        <v>247767.81789212729</v>
      </c>
      <c r="H270" s="91">
        <f>'Grunddaten § 2 SPU_40%_IST'!$D$15*'bezirksw Umlage § 2_IST'!E270</f>
        <v>7478.6044935086675</v>
      </c>
      <c r="I270" s="91">
        <f>'Grunddaten § 2 SPU_40%_IST'!$E$15*'bezirksw Umlage § 2_IST'!E270</f>
        <v>277235.1555949194</v>
      </c>
      <c r="J270" s="91">
        <f>'Grunddaten § 2 SPU_40%_IST'!$F$15*'bezirksw Umlage § 2_IST'!E270</f>
        <v>22056.779717984326</v>
      </c>
      <c r="K270" s="91">
        <f>'Grunddaten § 2 SPU_40%_IST'!$G$15*'bezirksw Umlage § 2_IST'!E270</f>
        <v>98586.993386437316</v>
      </c>
      <c r="L270" s="91">
        <f>'Grunddaten § 2 SPU_40%_IST'!$H$15*'bezirksw Umlage § 2_IST'!E270</f>
        <v>218.69932598495805</v>
      </c>
      <c r="M270" s="91">
        <f>'Grunddaten § 2 SPU_40%_IST'!$I$15*'bezirksw Umlage § 2_IST'!E270</f>
        <v>509.19727499008718</v>
      </c>
      <c r="N270" s="83"/>
      <c r="O270" s="83"/>
    </row>
    <row r="271" spans="1:15" x14ac:dyDescent="0.25">
      <c r="A271" s="82">
        <v>62368</v>
      </c>
      <c r="B271" s="82" t="s">
        <v>276</v>
      </c>
      <c r="C271" s="82" t="s">
        <v>269</v>
      </c>
      <c r="D271" s="83">
        <v>1571457.56</v>
      </c>
      <c r="E271" s="11">
        <f t="shared" si="11"/>
        <v>1.3215727369583903E-2</v>
      </c>
      <c r="F271" s="91">
        <f>'Grunddaten § 2 SPU_40%_IST'!$B$15*'bezirksw Umlage § 2_IST'!E271</f>
        <v>1157.4238172205728</v>
      </c>
      <c r="G271" s="91">
        <f>'Grunddaten § 2 SPU_40%_IST'!$C$15*'bezirksw Umlage § 2_IST'!E271</f>
        <v>191010.85484032115</v>
      </c>
      <c r="H271" s="91">
        <f>'Grunddaten § 2 SPU_40%_IST'!$D$15*'bezirksw Umlage § 2_IST'!E271</f>
        <v>5765.4567468471341</v>
      </c>
      <c r="I271" s="91">
        <f>'Grunddaten § 2 SPU_40%_IST'!$E$15*'bezirksw Umlage § 2_IST'!E271</f>
        <v>213728.01565791087</v>
      </c>
      <c r="J271" s="91">
        <f>'Grunddaten § 2 SPU_40%_IST'!$F$15*'bezirksw Umlage § 2_IST'!E271</f>
        <v>17004.162949003847</v>
      </c>
      <c r="K271" s="91">
        <f>'Grunddaten § 2 SPU_40%_IST'!$G$15*'bezirksw Umlage § 2_IST'!E271</f>
        <v>76003.356864849833</v>
      </c>
      <c r="L271" s="91">
        <f>'Grunddaten § 2 SPU_40%_IST'!$H$15*'bezirksw Umlage § 2_IST'!E271</f>
        <v>168.60117494184155</v>
      </c>
      <c r="M271" s="91">
        <f>'Grunddaten § 2 SPU_40%_IST'!$I$15*'bezirksw Umlage § 2_IST'!E271</f>
        <v>392.55383368862078</v>
      </c>
      <c r="N271" s="83"/>
      <c r="O271" s="83"/>
    </row>
    <row r="272" spans="1:15" x14ac:dyDescent="0.25">
      <c r="A272" s="82">
        <v>62372</v>
      </c>
      <c r="B272" s="82" t="s">
        <v>277</v>
      </c>
      <c r="C272" s="82" t="s">
        <v>269</v>
      </c>
      <c r="D272" s="83">
        <v>1536888.31</v>
      </c>
      <c r="E272" s="11">
        <f t="shared" si="11"/>
        <v>1.2925005052290786E-2</v>
      </c>
      <c r="F272" s="91">
        <f>'Grunddaten § 2 SPU_40%_IST'!$B$15*'bezirksw Umlage § 2_IST'!E272</f>
        <v>1131.9625675426291</v>
      </c>
      <c r="G272" s="91">
        <f>'Grunddaten § 2 SPU_40%_IST'!$C$15*'bezirksw Umlage § 2_IST'!E272</f>
        <v>186808.95835786776</v>
      </c>
      <c r="H272" s="91">
        <f>'Grunddaten § 2 SPU_40%_IST'!$D$15*'bezirksw Umlage § 2_IST'!E272</f>
        <v>5638.6270310984346</v>
      </c>
      <c r="I272" s="91">
        <f>'Grunddaten § 2 SPU_40%_IST'!$E$15*'bezirksw Umlage § 2_IST'!E272</f>
        <v>209026.3823504977</v>
      </c>
      <c r="J272" s="91">
        <f>'Grunddaten § 2 SPU_40%_IST'!$F$15*'bezirksw Umlage § 2_IST'!E272</f>
        <v>16630.101838486262</v>
      </c>
      <c r="K272" s="91">
        <f>'Grunddaten § 2 SPU_40%_IST'!$G$15*'bezirksw Umlage § 2_IST'!E272</f>
        <v>74331.419224802972</v>
      </c>
      <c r="L272" s="91">
        <f>'Grunddaten § 2 SPU_40%_IST'!$H$15*'bezirksw Umlage § 2_IST'!E272</f>
        <v>164.89225125518578</v>
      </c>
      <c r="M272" s="91">
        <f>'Grunddaten § 2 SPU_40%_IST'!$I$15*'bezirksw Umlage § 2_IST'!E272</f>
        <v>383.91835287090123</v>
      </c>
      <c r="N272" s="83"/>
      <c r="O272" s="83"/>
    </row>
    <row r="273" spans="1:15" x14ac:dyDescent="0.25">
      <c r="A273" s="82">
        <v>62375</v>
      </c>
      <c r="B273" s="82" t="s">
        <v>278</v>
      </c>
      <c r="C273" s="82" t="s">
        <v>269</v>
      </c>
      <c r="D273" s="83">
        <v>8177708.2800000003</v>
      </c>
      <c r="E273" s="11">
        <f t="shared" si="11"/>
        <v>6.8773326042905605E-2</v>
      </c>
      <c r="F273" s="91">
        <f>'Grunddaten § 2 SPU_40%_IST'!$B$15*'bezirksw Umlage § 2_IST'!E273</f>
        <v>6023.1180112518496</v>
      </c>
      <c r="G273" s="91">
        <f>'Grunddaten § 2 SPU_40%_IST'!$C$15*'bezirksw Umlage § 2_IST'!E273</f>
        <v>994001.42196495086</v>
      </c>
      <c r="H273" s="91">
        <f>'Grunddaten § 2 SPU_40%_IST'!$D$15*'bezirksw Umlage § 2_IST'!E273</f>
        <v>30002.861405098123</v>
      </c>
      <c r="I273" s="91">
        <f>'Grunddaten § 2 SPU_40%_IST'!$E$15*'bezirksw Umlage § 2_IST'!E273</f>
        <v>1112219.2592421439</v>
      </c>
      <c r="J273" s="91">
        <f>'Grunddaten § 2 SPU_40%_IST'!$F$15*'bezirksw Umlage § 2_IST'!E273</f>
        <v>88487.966638143233</v>
      </c>
      <c r="K273" s="91">
        <f>'Grunddaten § 2 SPU_40%_IST'!$G$15*'bezirksw Umlage § 2_IST'!E273</f>
        <v>395513.88250120945</v>
      </c>
      <c r="L273" s="91">
        <f>'Grunddaten § 2 SPU_40%_IST'!$H$15*'bezirksw Umlage § 2_IST'!E273</f>
        <v>877.38368469818931</v>
      </c>
      <c r="M273" s="91">
        <f>'Grunddaten § 2 SPU_40%_IST'!$I$15*'bezirksw Umlage § 2_IST'!E273</f>
        <v>2042.8109659551842</v>
      </c>
      <c r="N273" s="83"/>
      <c r="O273" s="83"/>
    </row>
    <row r="274" spans="1:15" x14ac:dyDescent="0.25">
      <c r="A274" s="82">
        <v>62376</v>
      </c>
      <c r="B274" s="82" t="s">
        <v>279</v>
      </c>
      <c r="C274" s="82" t="s">
        <v>269</v>
      </c>
      <c r="D274" s="83">
        <v>5992192.6500000004</v>
      </c>
      <c r="E274" s="11">
        <f t="shared" si="11"/>
        <v>5.0393460456179616E-2</v>
      </c>
      <c r="F274" s="91">
        <f>'Grunddaten § 2 SPU_40%_IST'!$B$15*'bezirksw Umlage § 2_IST'!E274</f>
        <v>4413.42271469556</v>
      </c>
      <c r="G274" s="91">
        <f>'Grunddaten § 2 SPU_40%_IST'!$C$15*'bezirksw Umlage § 2_IST'!E274</f>
        <v>728351.73508878553</v>
      </c>
      <c r="H274" s="91">
        <f>'Grunddaten § 2 SPU_40%_IST'!$D$15*'bezirksw Umlage § 2_IST'!E274</f>
        <v>21984.511972662061</v>
      </c>
      <c r="I274" s="91">
        <f>'Grunddaten § 2 SPU_40%_IST'!$E$15*'bezirksw Umlage § 2_IST'!E274</f>
        <v>814975.52153073635</v>
      </c>
      <c r="J274" s="91">
        <f>'Grunddaten § 2 SPU_40%_IST'!$F$15*'bezirksw Umlage § 2_IST'!E274</f>
        <v>64839.307682240673</v>
      </c>
      <c r="K274" s="91">
        <f>'Grunddaten § 2 SPU_40%_IST'!$G$15*'bezirksw Umlage § 2_IST'!E274</f>
        <v>289811.68055272219</v>
      </c>
      <c r="L274" s="91">
        <f>'Grunddaten § 2 SPU_40%_IST'!$H$15*'bezirksw Umlage § 2_IST'!E274</f>
        <v>642.90041741112441</v>
      </c>
      <c r="M274" s="91">
        <f>'Grunddaten § 2 SPU_40%_IST'!$I$15*'bezirksw Umlage § 2_IST'!E274</f>
        <v>1496.8639668247076</v>
      </c>
      <c r="N274" s="83"/>
      <c r="O274" s="83"/>
    </row>
    <row r="275" spans="1:15" x14ac:dyDescent="0.25">
      <c r="A275" s="82">
        <v>62377</v>
      </c>
      <c r="B275" s="82" t="s">
        <v>280</v>
      </c>
      <c r="C275" s="82" t="s">
        <v>269</v>
      </c>
      <c r="D275" s="83">
        <v>2679395.4</v>
      </c>
      <c r="E275" s="11">
        <f t="shared" si="11"/>
        <v>2.2533321944575586E-2</v>
      </c>
      <c r="F275" s="91">
        <f>'Grunddaten § 2 SPU_40%_IST'!$B$15*'bezirksw Umlage § 2_IST'!E275</f>
        <v>1973.4519917364128</v>
      </c>
      <c r="G275" s="91">
        <f>'Grunddaten § 2 SPU_40%_IST'!$C$15*'bezirksw Umlage § 2_IST'!E275</f>
        <v>325680.83213728288</v>
      </c>
      <c r="H275" s="91">
        <f>'Grunddaten § 2 SPU_40%_IST'!$D$15*'bezirksw Umlage § 2_IST'!E275</f>
        <v>9830.3248395719802</v>
      </c>
      <c r="I275" s="91">
        <f>'Grunddaten § 2 SPU_40%_IST'!$E$15*'bezirksw Umlage § 2_IST'!E275</f>
        <v>364414.46245925617</v>
      </c>
      <c r="J275" s="91">
        <f>'Grunddaten § 2 SPU_40%_IST'!$F$15*'bezirksw Umlage § 2_IST'!E275</f>
        <v>28992.749881461219</v>
      </c>
      <c r="K275" s="91">
        <f>'Grunddaten § 2 SPU_40%_IST'!$G$15*'bezirksw Umlage § 2_IST'!E275</f>
        <v>129588.63793193184</v>
      </c>
      <c r="L275" s="91">
        <f>'Grunddaten § 2 SPU_40%_IST'!$H$15*'bezirksw Umlage § 2_IST'!E275</f>
        <v>287.47146857326868</v>
      </c>
      <c r="M275" s="91">
        <f>'Grunddaten § 2 SPU_40%_IST'!$I$15*'bezirksw Umlage § 2_IST'!E275</f>
        <v>669.31933958029094</v>
      </c>
      <c r="N275" s="83"/>
      <c r="O275" s="83"/>
    </row>
    <row r="276" spans="1:15" x14ac:dyDescent="0.25">
      <c r="A276" s="82">
        <v>62378</v>
      </c>
      <c r="B276" s="82" t="s">
        <v>281</v>
      </c>
      <c r="C276" s="82" t="s">
        <v>269</v>
      </c>
      <c r="D276" s="83">
        <v>9882588.1300000008</v>
      </c>
      <c r="E276" s="11">
        <f t="shared" si="11"/>
        <v>8.3111115283295345E-2</v>
      </c>
      <c r="F276" s="91">
        <f>'Grunddaten § 2 SPU_40%_IST'!$B$15*'bezirksw Umlage § 2_IST'!E276</f>
        <v>7278.8111932487209</v>
      </c>
      <c r="G276" s="91">
        <f>'Grunddaten § 2 SPU_40%_IST'!$C$15*'bezirksw Umlage § 2_IST'!E276</f>
        <v>1201229.7721524918</v>
      </c>
      <c r="H276" s="91">
        <f>'Grunddaten § 2 SPU_40%_IST'!$D$15*'bezirksw Umlage § 2_IST'!E276</f>
        <v>36257.825766812246</v>
      </c>
      <c r="I276" s="91">
        <f>'Grunddaten § 2 SPU_40%_IST'!$E$15*'bezirksw Umlage § 2_IST'!E276</f>
        <v>1344093.537333152</v>
      </c>
      <c r="J276" s="91">
        <f>'Grunddaten § 2 SPU_40%_IST'!$F$15*'bezirksw Umlage § 2_IST'!E276</f>
        <v>106935.84300196514</v>
      </c>
      <c r="K276" s="91">
        <f>'Grunddaten § 2 SPU_40%_IST'!$G$15*'bezirksw Umlage § 2_IST'!E276</f>
        <v>477970.19245796179</v>
      </c>
      <c r="L276" s="91">
        <f>'Grunddaten § 2 SPU_40%_IST'!$H$15*'bezirksw Umlage § 2_IST'!E276</f>
        <v>1060.2996941160134</v>
      </c>
      <c r="M276" s="91">
        <f>'Grunddaten § 2 SPU_40%_IST'!$I$15*'bezirksw Umlage § 2_IST'!E276</f>
        <v>2468.6940048175134</v>
      </c>
      <c r="N276" s="83"/>
      <c r="O276" s="83"/>
    </row>
    <row r="277" spans="1:15" x14ac:dyDescent="0.25">
      <c r="A277" s="82">
        <v>62379</v>
      </c>
      <c r="B277" s="82" t="s">
        <v>282</v>
      </c>
      <c r="C277" s="82" t="s">
        <v>269</v>
      </c>
      <c r="D277" s="83">
        <v>21762472.510000002</v>
      </c>
      <c r="E277" s="11">
        <f t="shared" si="11"/>
        <v>0.1830191988005227</v>
      </c>
      <c r="F277" s="91">
        <f>'Grunddaten § 2 SPU_40%_IST'!$B$15*'bezirksw Umlage § 2_IST'!E277</f>
        <v>16028.688681024247</v>
      </c>
      <c r="G277" s="91">
        <f>'Grunddaten § 2 SPU_40%_IST'!$C$15*'bezirksw Umlage § 2_IST'!E277</f>
        <v>2645231.1429740996</v>
      </c>
      <c r="H277" s="91">
        <f>'Grunddaten § 2 SPU_40%_IST'!$D$15*'bezirksw Umlage § 2_IST'!E277</f>
        <v>79843.450535727345</v>
      </c>
      <c r="I277" s="91">
        <f>'Grunddaten § 2 SPU_40%_IST'!$E$15*'bezirksw Umlage § 2_IST'!E277</f>
        <v>2959831.8044122905</v>
      </c>
      <c r="J277" s="91">
        <f>'Grunddaten § 2 SPU_40%_IST'!$F$15*'bezirksw Umlage § 2_IST'!E277</f>
        <v>235483.69243472075</v>
      </c>
      <c r="K277" s="91">
        <f>'Grunddaten § 2 SPU_40%_IST'!$G$15*'bezirksw Umlage § 2_IST'!E277</f>
        <v>1052539.3790711183</v>
      </c>
      <c r="L277" s="91">
        <f>'Grunddaten § 2 SPU_40%_IST'!$H$15*'bezirksw Umlage § 2_IST'!E277</f>
        <v>2334.8886589247295</v>
      </c>
      <c r="M277" s="91">
        <f>'Grunddaten § 2 SPU_40%_IST'!$I$15*'bezirksw Umlage § 2_IST'!E277</f>
        <v>5436.3173602624829</v>
      </c>
      <c r="N277" s="83"/>
      <c r="O277" s="83"/>
    </row>
    <row r="278" spans="1:15" x14ac:dyDescent="0.25">
      <c r="A278" s="82">
        <v>62380</v>
      </c>
      <c r="B278" s="82" t="s">
        <v>283</v>
      </c>
      <c r="C278" s="82" t="s">
        <v>269</v>
      </c>
      <c r="D278" s="83">
        <v>7801486.7400000002</v>
      </c>
      <c r="E278" s="11">
        <f t="shared" si="11"/>
        <v>6.5609358125626946E-2</v>
      </c>
      <c r="F278" s="91">
        <f>'Grunddaten § 2 SPU_40%_IST'!$B$15*'bezirksw Umlage § 2_IST'!E278</f>
        <v>5746.019995987981</v>
      </c>
      <c r="G278" s="91">
        <f>'Grunddaten § 2 SPU_40%_IST'!$C$15*'bezirksw Umlage § 2_IST'!E278</f>
        <v>948271.64866789663</v>
      </c>
      <c r="H278" s="91">
        <f>'Grunddaten § 2 SPU_40%_IST'!$D$15*'bezirksw Umlage § 2_IST'!E278</f>
        <v>28622.557494057586</v>
      </c>
      <c r="I278" s="91">
        <f>'Grunddaten § 2 SPU_40%_IST'!$E$15*'bezirksw Umlage § 2_IST'!E278</f>
        <v>1061050.7865842103</v>
      </c>
      <c r="J278" s="91">
        <f>'Grunddaten § 2 SPU_40%_IST'!$F$15*'bezirksw Umlage § 2_IST'!E278</f>
        <v>84417.012045462296</v>
      </c>
      <c r="K278" s="91">
        <f>'Grunddaten § 2 SPU_40%_IST'!$G$15*'bezirksw Umlage § 2_IST'!E278</f>
        <v>377317.97273393365</v>
      </c>
      <c r="L278" s="91">
        <f>'Grunddaten § 2 SPU_40%_IST'!$H$15*'bezirksw Umlage § 2_IST'!E278</f>
        <v>837.01899697322847</v>
      </c>
      <c r="M278" s="91">
        <f>'Grunddaten § 2 SPU_40%_IST'!$I$15*'bezirksw Umlage § 2_IST'!E278</f>
        <v>1948.8299310214525</v>
      </c>
      <c r="N278" s="83"/>
      <c r="O278" s="83"/>
    </row>
    <row r="279" spans="1:15" x14ac:dyDescent="0.25">
      <c r="A279" s="82">
        <v>62381</v>
      </c>
      <c r="B279" s="82" t="s">
        <v>284</v>
      </c>
      <c r="C279" s="82" t="s">
        <v>269</v>
      </c>
      <c r="D279" s="83">
        <v>4387612.4800000004</v>
      </c>
      <c r="E279" s="11">
        <f t="shared" si="11"/>
        <v>3.6899176799317389E-2</v>
      </c>
      <c r="F279" s="91">
        <f>'Grunddaten § 2 SPU_40%_IST'!$B$15*'bezirksw Umlage § 2_IST'!E279</f>
        <v>3231.6031398813116</v>
      </c>
      <c r="G279" s="91">
        <f>'Grunddaten § 2 SPU_40%_IST'!$C$15*'bezirksw Umlage § 2_IST'!E279</f>
        <v>533314.82303146739</v>
      </c>
      <c r="H279" s="91">
        <f>'Grunddaten § 2 SPU_40%_IST'!$D$15*'bezirksw Umlage § 2_IST'!E279</f>
        <v>16097.53302874224</v>
      </c>
      <c r="I279" s="91">
        <f>'Grunddaten § 2 SPU_40%_IST'!$E$15*'bezirksw Umlage § 2_IST'!E279</f>
        <v>596742.62461550999</v>
      </c>
      <c r="J279" s="91">
        <f>'Grunddaten § 2 SPU_40%_IST'!$F$15*'bezirksw Umlage § 2_IST'!E279</f>
        <v>47476.737180864679</v>
      </c>
      <c r="K279" s="91">
        <f>'Grunddaten § 2 SPU_40%_IST'!$G$15*'bezirksw Umlage § 2_IST'!E279</f>
        <v>212206.35261833534</v>
      </c>
      <c r="L279" s="91">
        <f>'Grunddaten § 2 SPU_40%_IST'!$H$15*'bezirksw Umlage § 2_IST'!E279</f>
        <v>470.74552832180035</v>
      </c>
      <c r="M279" s="91">
        <f>'Grunddaten § 2 SPU_40%_IST'!$I$15*'bezirksw Umlage § 2_IST'!E279</f>
        <v>1096.0360264288888</v>
      </c>
      <c r="N279" s="83"/>
      <c r="O279" s="83"/>
    </row>
    <row r="280" spans="1:15" x14ac:dyDescent="0.25">
      <c r="A280" s="82">
        <v>62382</v>
      </c>
      <c r="B280" s="82" t="s">
        <v>285</v>
      </c>
      <c r="C280" s="82" t="s">
        <v>269</v>
      </c>
      <c r="D280" s="83">
        <v>6508848.7599999998</v>
      </c>
      <c r="E280" s="11">
        <f t="shared" si="11"/>
        <v>5.473846248957194E-2</v>
      </c>
      <c r="F280" s="91">
        <f>'Grunddaten § 2 SPU_40%_IST'!$B$15*'bezirksw Umlage § 2_IST'!E280</f>
        <v>4793.9548412052509</v>
      </c>
      <c r="G280" s="91">
        <f>'Grunddaten § 2 SPU_40%_IST'!$C$15*'bezirksw Umlage § 2_IST'!E280</f>
        <v>791151.34720785217</v>
      </c>
      <c r="H280" s="91">
        <f>'Grunddaten § 2 SPU_40%_IST'!$D$15*'bezirksw Umlage § 2_IST'!E280</f>
        <v>23880.050567544185</v>
      </c>
      <c r="I280" s="91">
        <f>'Grunddaten § 2 SPU_40%_IST'!$E$15*'bezirksw Umlage § 2_IST'!E280</f>
        <v>885243.97037630063</v>
      </c>
      <c r="J280" s="91">
        <f>'Grunddaten § 2 SPU_40%_IST'!$F$15*'bezirksw Umlage § 2_IST'!E280</f>
        <v>70429.852986587575</v>
      </c>
      <c r="K280" s="91">
        <f>'Grunddaten § 2 SPU_40%_IST'!$G$15*'bezirksw Umlage § 2_IST'!E280</f>
        <v>314799.69149508263</v>
      </c>
      <c r="L280" s="91">
        <f>'Grunddaten § 2 SPU_40%_IST'!$H$15*'bezirksw Umlage § 2_IST'!E280</f>
        <v>698.33228487236295</v>
      </c>
      <c r="M280" s="91">
        <f>'Grunddaten § 2 SPU_40%_IST'!$I$15*'bezirksw Umlage § 2_IST'!E280</f>
        <v>1625.9258911436498</v>
      </c>
      <c r="N280" s="83"/>
      <c r="O280" s="83"/>
    </row>
    <row r="281" spans="1:15" x14ac:dyDescent="0.25">
      <c r="A281" s="82">
        <v>62383</v>
      </c>
      <c r="B281" s="82" t="s">
        <v>286</v>
      </c>
      <c r="C281" s="82" t="s">
        <v>269</v>
      </c>
      <c r="D281" s="83">
        <v>4841149.4400000004</v>
      </c>
      <c r="E281" s="11">
        <f t="shared" si="11"/>
        <v>4.0713356047906116E-2</v>
      </c>
      <c r="F281" s="91">
        <f>'Grunddaten § 2 SPU_40%_IST'!$B$15*'bezirksw Umlage § 2_IST'!E281</f>
        <v>3565.6461919213643</v>
      </c>
      <c r="G281" s="91">
        <f>'Grunddaten § 2 SPU_40%_IST'!$C$15*'bezirksw Umlage § 2_IST'!E281</f>
        <v>588442.29489986482</v>
      </c>
      <c r="H281" s="91">
        <f>'Grunddaten § 2 SPU_40%_IST'!$D$15*'bezirksw Umlage § 2_IST'!E281</f>
        <v>17761.49634059683</v>
      </c>
      <c r="I281" s="91">
        <f>'Grunddaten § 2 SPU_40%_IST'!$E$15*'bezirksw Umlage § 2_IST'!E281</f>
        <v>658426.47593652247</v>
      </c>
      <c r="J281" s="91">
        <f>'Grunddaten § 2 SPU_40%_IST'!$F$15*'bezirksw Umlage § 2_IST'!E281</f>
        <v>52384.293431531631</v>
      </c>
      <c r="K281" s="91">
        <f>'Grunddaten § 2 SPU_40%_IST'!$G$15*'bezirksw Umlage § 2_IST'!E281</f>
        <v>234141.61342313816</v>
      </c>
      <c r="L281" s="91">
        <f>'Grunddaten § 2 SPU_40%_IST'!$H$15*'bezirksw Umlage § 2_IST'!E281</f>
        <v>519.40536253046389</v>
      </c>
      <c r="M281" s="91">
        <f>'Grunddaten § 2 SPU_40%_IST'!$I$15*'bezirksw Umlage § 2_IST'!E281</f>
        <v>1209.3306370497971</v>
      </c>
      <c r="N281" s="83"/>
      <c r="O281" s="83"/>
    </row>
    <row r="282" spans="1:15" x14ac:dyDescent="0.25">
      <c r="A282" s="82">
        <v>62384</v>
      </c>
      <c r="B282" s="82" t="s">
        <v>287</v>
      </c>
      <c r="C282" s="82" t="s">
        <v>269</v>
      </c>
      <c r="D282" s="83">
        <v>4131388.47</v>
      </c>
      <c r="E282" s="11">
        <f t="shared" si="11"/>
        <v>3.4744370492170572E-2</v>
      </c>
      <c r="F282" s="91">
        <f>'Grunddaten § 2 SPU_40%_IST'!$B$15*'bezirksw Umlage § 2_IST'!E282</f>
        <v>3042.8867664542349</v>
      </c>
      <c r="G282" s="91">
        <f>'Grunddaten § 2 SPU_40%_IST'!$C$15*'bezirksw Umlage § 2_IST'!E282</f>
        <v>502170.76389396505</v>
      </c>
      <c r="H282" s="91">
        <f>'Grunddaten § 2 SPU_40%_IST'!$D$15*'bezirksw Umlage § 2_IST'!E282</f>
        <v>15157.483176451777</v>
      </c>
      <c r="I282" s="91">
        <f>'Grunddaten § 2 SPU_40%_IST'!$E$15*'bezirksw Umlage § 2_IST'!E282</f>
        <v>561894.56341733621</v>
      </c>
      <c r="J282" s="91">
        <f>'Grunddaten § 2 SPU_40%_IST'!$F$15*'bezirksw Umlage § 2_IST'!E282</f>
        <v>44704.231623993517</v>
      </c>
      <c r="K282" s="91">
        <f>'Grunddaten § 2 SPU_40%_IST'!$G$15*'bezirksw Umlage § 2_IST'!E282</f>
        <v>199814.10903183155</v>
      </c>
      <c r="L282" s="91">
        <f>'Grunddaten § 2 SPU_40%_IST'!$H$15*'bezirksw Umlage § 2_IST'!E282</f>
        <v>443.25533690084325</v>
      </c>
      <c r="M282" s="91">
        <f>'Grunddaten § 2 SPU_40%_IST'!$I$15*'bezirksw Umlage § 2_IST'!E282</f>
        <v>1032.0306597115264</v>
      </c>
      <c r="N282" s="83"/>
      <c r="O282" s="83"/>
    </row>
    <row r="283" spans="1:15" x14ac:dyDescent="0.25">
      <c r="A283" s="82">
        <v>62385</v>
      </c>
      <c r="B283" s="82" t="s">
        <v>288</v>
      </c>
      <c r="C283" s="82" t="s">
        <v>269</v>
      </c>
      <c r="D283" s="83">
        <v>3084687.35</v>
      </c>
      <c r="E283" s="11">
        <f t="shared" si="11"/>
        <v>2.5941767742047227E-2</v>
      </c>
      <c r="F283" s="91">
        <f>'Grunddaten § 2 SPU_40%_IST'!$B$15*'bezirksw Umlage § 2_IST'!E283</f>
        <v>2271.9612024196272</v>
      </c>
      <c r="G283" s="91">
        <f>'Grunddaten § 2 SPU_40%_IST'!$C$15*'bezirksw Umlage § 2_IST'!E283</f>
        <v>374944.11725546373</v>
      </c>
      <c r="H283" s="91">
        <f>'Grunddaten § 2 SPU_40%_IST'!$D$15*'bezirksw Umlage § 2_IST'!E283</f>
        <v>11317.283995866557</v>
      </c>
      <c r="I283" s="91">
        <f>'Grunddaten § 2 SPU_40%_IST'!$E$15*'bezirksw Umlage § 2_IST'!E283</f>
        <v>419536.69193621725</v>
      </c>
      <c r="J283" s="91">
        <f>'Grunddaten § 2 SPU_40%_IST'!$F$15*'bezirksw Umlage § 2_IST'!E283</f>
        <v>33378.264664131857</v>
      </c>
      <c r="K283" s="91">
        <f>'Grunddaten § 2 SPU_40%_IST'!$G$15*'bezirksw Umlage § 2_IST'!E283</f>
        <v>149190.53460058951</v>
      </c>
      <c r="L283" s="91">
        <f>'Grunddaten § 2 SPU_40%_IST'!$H$15*'bezirksw Umlage § 2_IST'!E283</f>
        <v>330.95511121422561</v>
      </c>
      <c r="M283" s="91">
        <f>'Grunddaten § 2 SPU_40%_IST'!$I$15*'bezirksw Umlage § 2_IST'!E283</f>
        <v>770.56223202953856</v>
      </c>
      <c r="N283" s="83"/>
      <c r="O283" s="83"/>
    </row>
    <row r="284" spans="1:15" x14ac:dyDescent="0.25">
      <c r="A284" s="82">
        <v>62386</v>
      </c>
      <c r="B284" s="82" t="s">
        <v>289</v>
      </c>
      <c r="C284" s="82" t="s">
        <v>269</v>
      </c>
      <c r="D284" s="83">
        <v>6288350.3899999997</v>
      </c>
      <c r="E284" s="11">
        <f t="shared" si="11"/>
        <v>5.2884103569845443E-2</v>
      </c>
      <c r="F284" s="91">
        <f>'Grunddaten § 2 SPU_40%_IST'!$B$15*'bezirksw Umlage § 2_IST'!E284</f>
        <v>4631.5514320439415</v>
      </c>
      <c r="G284" s="91">
        <f>'Grunddaten § 2 SPU_40%_IST'!$C$15*'bezirksw Umlage § 2_IST'!E284</f>
        <v>764349.74389595783</v>
      </c>
      <c r="H284" s="91">
        <f>'Grunddaten § 2 SPU_40%_IST'!$D$15*'bezirksw Umlage § 2_IST'!E284</f>
        <v>23071.073063254924</v>
      </c>
      <c r="I284" s="91">
        <f>'Grunddaten § 2 SPU_40%_IST'!$E$15*'bezirksw Umlage § 2_IST'!E284</f>
        <v>855254.81872787571</v>
      </c>
      <c r="J284" s="91">
        <f>'Grunddaten § 2 SPU_40%_IST'!$F$15*'bezirksw Umlage § 2_IST'!E284</f>
        <v>68043.921410128241</v>
      </c>
      <c r="K284" s="91">
        <f>'Grunddaten § 2 SPU_40%_IST'!$G$15*'bezirksw Umlage § 2_IST'!E284</f>
        <v>304135.31421261397</v>
      </c>
      <c r="L284" s="91">
        <f>'Grunddaten § 2 SPU_40%_IST'!$H$15*'bezirksw Umlage § 2_IST'!E284</f>
        <v>674.67508584831739</v>
      </c>
      <c r="M284" s="91">
        <f>'Grunddaten § 2 SPU_40%_IST'!$I$15*'bezirksw Umlage § 2_IST'!E284</f>
        <v>1570.8448742146327</v>
      </c>
      <c r="N284" s="83"/>
      <c r="O284" s="83"/>
    </row>
    <row r="285" spans="1:15" x14ac:dyDescent="0.25">
      <c r="A285" s="82">
        <v>62387</v>
      </c>
      <c r="B285" s="82" t="s">
        <v>290</v>
      </c>
      <c r="C285" s="82" t="s">
        <v>269</v>
      </c>
      <c r="D285" s="83">
        <v>2819960.92</v>
      </c>
      <c r="E285" s="11">
        <f t="shared" si="11"/>
        <v>2.371545733096413E-2</v>
      </c>
      <c r="F285" s="91">
        <f>'Grunddaten § 2 SPU_40%_IST'!$B$15*'bezirksw Umlage § 2_IST'!E285</f>
        <v>2076.982551434121</v>
      </c>
      <c r="G285" s="91">
        <f>'Grunddaten § 2 SPU_40%_IST'!$C$15*'bezirksw Umlage § 2_IST'!E285</f>
        <v>342766.58794749662</v>
      </c>
      <c r="H285" s="91">
        <f>'Grunddaten § 2 SPU_40%_IST'!$D$15*'bezirksw Umlage § 2_IST'!E285</f>
        <v>10346.03996054418</v>
      </c>
      <c r="I285" s="91">
        <f>'Grunddaten § 2 SPU_40%_IST'!$E$15*'bezirksw Umlage § 2_IST'!E285</f>
        <v>383532.24866248167</v>
      </c>
      <c r="J285" s="91">
        <f>'Grunddaten § 2 SPU_40%_IST'!$F$15*'bezirksw Umlage § 2_IST'!E285</f>
        <v>30513.757554803324</v>
      </c>
      <c r="K285" s="91">
        <f>'Grunddaten § 2 SPU_40%_IST'!$G$15*'bezirksw Umlage § 2_IST'!E285</f>
        <v>136387.07248809841</v>
      </c>
      <c r="L285" s="91">
        <f>'Grunddaten § 2 SPU_40%_IST'!$H$15*'bezirksw Umlage § 2_IST'!E285</f>
        <v>302.55269789282534</v>
      </c>
      <c r="M285" s="91">
        <f>'Grunddaten § 2 SPU_40%_IST'!$I$15*'bezirksw Umlage § 2_IST'!E285</f>
        <v>704.4329405867569</v>
      </c>
      <c r="N285" s="83"/>
      <c r="O285" s="83"/>
    </row>
    <row r="286" spans="1:15" x14ac:dyDescent="0.25">
      <c r="A286" s="82">
        <v>62388</v>
      </c>
      <c r="B286" s="82" t="s">
        <v>291</v>
      </c>
      <c r="C286" s="82" t="s">
        <v>269</v>
      </c>
      <c r="D286" s="83">
        <v>3669102.55</v>
      </c>
      <c r="E286" s="11">
        <f t="shared" si="11"/>
        <v>3.0856613774440773E-2</v>
      </c>
      <c r="F286" s="91">
        <f>'Grunddaten § 2 SPU_40%_IST'!$B$15*'bezirksw Umlage § 2_IST'!E286</f>
        <v>2702.3998530349986</v>
      </c>
      <c r="G286" s="91">
        <f>'Grunddaten § 2 SPU_40%_IST'!$C$15*'bezirksw Umlage § 2_IST'!E286</f>
        <v>445979.85488854186</v>
      </c>
      <c r="H286" s="91">
        <f>'Grunddaten § 2 SPU_40%_IST'!$D$15*'bezirksw Umlage § 2_IST'!E286</f>
        <v>13461.421160983517</v>
      </c>
      <c r="I286" s="91">
        <f>'Grunddaten § 2 SPU_40%_IST'!$E$15*'bezirksw Umlage § 2_IST'!E286</f>
        <v>499020.79904523835</v>
      </c>
      <c r="J286" s="91">
        <f>'Grunddaten § 2 SPU_40%_IST'!$F$15*'bezirksw Umlage § 2_IST'!E286</f>
        <v>39702.006102414583</v>
      </c>
      <c r="K286" s="91">
        <f>'Grunddaten § 2 SPU_40%_IST'!$G$15*'bezirksw Umlage § 2_IST'!E286</f>
        <v>177455.70582343981</v>
      </c>
      <c r="L286" s="91">
        <f>'Grunddaten § 2 SPU_40%_IST'!$H$15*'bezirksw Umlage § 2_IST'!E286</f>
        <v>393.65682959462606</v>
      </c>
      <c r="M286" s="91">
        <f>'Grunddaten § 2 SPU_40%_IST'!$I$15*'bezirksw Umlage § 2_IST'!E286</f>
        <v>916.55053808719742</v>
      </c>
      <c r="N286" s="83"/>
      <c r="O286" s="83"/>
    </row>
    <row r="287" spans="1:15" x14ac:dyDescent="0.25">
      <c r="A287" s="82">
        <v>62389</v>
      </c>
      <c r="B287" s="82" t="s">
        <v>292</v>
      </c>
      <c r="C287" s="82" t="s">
        <v>269</v>
      </c>
      <c r="D287" s="83">
        <v>5384466.3300000001</v>
      </c>
      <c r="E287" s="11">
        <f t="shared" si="11"/>
        <v>4.5282571326955845E-2</v>
      </c>
      <c r="F287" s="91">
        <f>'Grunddaten § 2 SPU_40%_IST'!$B$15*'bezirksw Umlage § 2_IST'!E287</f>
        <v>3965.8147518563901</v>
      </c>
      <c r="G287" s="33">
        <f>'Grunddaten § 2 SPU_40%_IST'!$C$15*'bezirksw Umlage § 2_IST'!E287</f>
        <v>654482.52802463633</v>
      </c>
      <c r="H287" s="91">
        <f>'Grunddaten § 2 SPU_40%_IST'!$D$15*'bezirksw Umlage § 2_IST'!E287</f>
        <v>19754.849587200897</v>
      </c>
      <c r="I287" s="91">
        <f>'Grunddaten § 2 SPU_40%_IST'!$E$15*'bezirksw Umlage § 2_IST'!E287</f>
        <v>732320.95691323269</v>
      </c>
      <c r="J287" s="91">
        <f>'Grunddaten § 2 SPU_40%_IST'!$F$15*'bezirksw Umlage § 2_IST'!E287</f>
        <v>58263.325207932896</v>
      </c>
      <c r="K287" s="91">
        <f>'Grunddaten § 2 SPU_40%_IST'!$G$15*'bezirksw Umlage § 2_IST'!E287</f>
        <v>260419.0698002422</v>
      </c>
      <c r="L287" s="91">
        <f>'Grunddaten § 2 SPU_40%_IST'!$H$15*'bezirksw Umlage § 2_IST'!E287</f>
        <v>577.69765648191321</v>
      </c>
      <c r="M287" s="91">
        <f>'Grunddaten § 2 SPU_40%_IST'!$I$15*'bezirksw Umlage § 2_IST'!E287</f>
        <v>1345.0524875828007</v>
      </c>
      <c r="N287" s="83"/>
      <c r="O287" s="83"/>
    </row>
    <row r="288" spans="1:15" ht="15.75" thickBot="1" x14ac:dyDescent="0.3">
      <c r="A288" s="12">
        <v>62390</v>
      </c>
      <c r="B288" s="12" t="s">
        <v>293</v>
      </c>
      <c r="C288" s="12" t="s">
        <v>269</v>
      </c>
      <c r="D288" s="85">
        <v>4918497.78</v>
      </c>
      <c r="E288" s="14">
        <f t="shared" si="11"/>
        <v>4.1363844231583111E-2</v>
      </c>
      <c r="F288" s="35">
        <f>'Grunddaten § 2 SPU_40%_IST'!$B$15*'bezirksw Umlage § 2_IST'!E288</f>
        <v>3622.6154752270327</v>
      </c>
      <c r="G288" s="92">
        <f>'Grunddaten § 2 SPU_40%_IST'!$C$15*'bezirksw Umlage § 2_IST'!E288</f>
        <v>597843.99490115524</v>
      </c>
      <c r="H288" s="93">
        <f>'Grunddaten § 2 SPU_40%_IST'!$D$15*'bezirksw Umlage § 2_IST'!E288</f>
        <v>18045.27652026037</v>
      </c>
      <c r="I288" s="93">
        <f>'Grunddaten § 2 SPU_40%_IST'!$E$15*'bezirksw Umlage § 2_IST'!E288</f>
        <v>668946.33192463685</v>
      </c>
      <c r="J288" s="93">
        <f>'Grunddaten § 2 SPU_40%_IST'!$F$15*'bezirksw Umlage § 2_IST'!E288</f>
        <v>53221.251304701902</v>
      </c>
      <c r="K288" s="93">
        <f>'Grunddaten § 2 SPU_40%_IST'!$G$15*'bezirksw Umlage § 2_IST'!E288</f>
        <v>237882.55663252636</v>
      </c>
      <c r="L288" s="93">
        <f>'Grunddaten § 2 SPU_40%_IST'!$H$15*'bezirksw Umlage § 2_IST'!E288</f>
        <v>527.7040409903525</v>
      </c>
      <c r="M288" s="93">
        <f>'Grunddaten § 2 SPU_40%_IST'!$I$15*'bezirksw Umlage § 2_IST'!E288</f>
        <v>1228.6524362312214</v>
      </c>
      <c r="N288" s="83"/>
      <c r="O288" s="83"/>
    </row>
    <row r="289" spans="2:18" x14ac:dyDescent="0.25">
      <c r="B289" s="1" t="s">
        <v>305</v>
      </c>
      <c r="D289" s="9">
        <f>SUM(D3:D288)</f>
        <v>2113403806.7500005</v>
      </c>
      <c r="E289" s="83"/>
      <c r="F289" s="37">
        <f>SUM(F3:F288)</f>
        <v>1785151.8063961735</v>
      </c>
      <c r="G289" s="37">
        <f>SUM(G3:G288)</f>
        <v>162314521.56000003</v>
      </c>
      <c r="H289" s="37">
        <f t="shared" ref="H289:M289" si="12">SUM(H3:H288)</f>
        <v>5246983.9480000036</v>
      </c>
      <c r="I289" s="37">
        <f t="shared" si="12"/>
        <v>225618336.07599998</v>
      </c>
      <c r="J289" s="37">
        <f t="shared" si="12"/>
        <v>39311701.264000013</v>
      </c>
      <c r="K289" s="37">
        <f t="shared" si="12"/>
        <v>62682765.890800014</v>
      </c>
      <c r="L289" s="37">
        <f t="shared" si="12"/>
        <v>1053256.2400000009</v>
      </c>
      <c r="M289" s="37">
        <f t="shared" si="12"/>
        <v>699237.25999999954</v>
      </c>
      <c r="N289" s="9"/>
      <c r="O289" s="83"/>
      <c r="P289" s="160"/>
      <c r="Q289" s="16"/>
      <c r="R289" s="16"/>
    </row>
    <row r="290" spans="2:18" x14ac:dyDescent="0.25">
      <c r="D290" s="83"/>
      <c r="E290" s="83"/>
      <c r="N290" s="83"/>
      <c r="O290" s="83"/>
      <c r="P290" s="16"/>
      <c r="Q290" s="16"/>
      <c r="R290" s="16"/>
    </row>
    <row r="291" spans="2:18" x14ac:dyDescent="0.25">
      <c r="D291" s="83"/>
      <c r="E291" s="32" t="s">
        <v>337</v>
      </c>
      <c r="F291" s="44">
        <f>'Grunddaten § 2 SPU_40%_IST'!B16</f>
        <v>1785151.8063961733</v>
      </c>
      <c r="G291" s="44">
        <f>'Grunddaten § 2 SPU_40%_IST'!C16</f>
        <v>162314521.56</v>
      </c>
      <c r="H291" s="44">
        <f>'Grunddaten § 2 SPU_40%_IST'!D16</f>
        <v>5246983.9479999999</v>
      </c>
      <c r="I291" s="44">
        <f>'Grunddaten § 2 SPU_40%_IST'!E16</f>
        <v>225618336.07600001</v>
      </c>
      <c r="J291" s="44">
        <f>'Grunddaten § 2 SPU_40%_IST'!F16</f>
        <v>39311701.263999999</v>
      </c>
      <c r="K291" s="44">
        <f>'Grunddaten § 2 SPU_40%_IST'!G16</f>
        <v>62682765.890799999</v>
      </c>
      <c r="L291" s="44">
        <f>'Grunddaten § 2 SPU_40%_IST'!H16</f>
        <v>1053256.24</v>
      </c>
      <c r="M291" s="44">
        <f>'Grunddaten § 2 SPU_40%_IST'!I16</f>
        <v>699237.25999999989</v>
      </c>
      <c r="N291" s="83"/>
      <c r="O291" s="83"/>
      <c r="P291" s="160"/>
      <c r="Q291" s="16"/>
      <c r="R291" s="16"/>
    </row>
    <row r="292" spans="2:18" x14ac:dyDescent="0.25">
      <c r="P292" s="16"/>
      <c r="Q292" s="16"/>
      <c r="R292" s="16"/>
    </row>
  </sheetData>
  <mergeCells count="3">
    <mergeCell ref="A1:C1"/>
    <mergeCell ref="G1:H1"/>
    <mergeCell ref="I1:M1"/>
  </mergeCells>
  <pageMargins left="0.7" right="0.7" top="0.78740157499999996" bottom="0.78740157499999996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31AB-BDCF-4D7A-A7B4-66D768D6F134}">
  <sheetPr>
    <tabColor rgb="FFFFC000"/>
  </sheetPr>
  <dimension ref="A1:AR2772"/>
  <sheetViews>
    <sheetView topLeftCell="V1" workbookViewId="0">
      <selection activeCell="A291" sqref="A291:XFD298"/>
    </sheetView>
  </sheetViews>
  <sheetFormatPr baseColWidth="10" defaultColWidth="11.42578125" defaultRowHeight="15" x14ac:dyDescent="0.25"/>
  <cols>
    <col min="1" max="1" width="11.42578125" style="82"/>
    <col min="2" max="2" width="29.28515625" style="82" customWidth="1"/>
    <col min="3" max="3" width="24.28515625" style="82" customWidth="1"/>
    <col min="4" max="4" width="27.5703125" style="83" bestFit="1" customWidth="1"/>
    <col min="5" max="5" width="30.5703125" style="83" customWidth="1"/>
    <col min="6" max="7" width="27.7109375" style="83" customWidth="1"/>
    <col min="8" max="8" width="26.7109375" style="83" customWidth="1"/>
    <col min="9" max="9" width="23.7109375" style="83" customWidth="1"/>
    <col min="10" max="10" width="26.28515625" style="21" customWidth="1"/>
    <col min="11" max="11" width="22.7109375" style="83" customWidth="1"/>
    <col min="12" max="12" width="19.140625" style="83" customWidth="1"/>
    <col min="13" max="13" width="27.5703125" style="83" bestFit="1" customWidth="1"/>
    <col min="14" max="14" width="32.28515625" style="83" customWidth="1"/>
    <col min="15" max="15" width="28.140625" style="83" bestFit="1" customWidth="1"/>
    <col min="16" max="16" width="26" style="83" customWidth="1"/>
    <col min="17" max="17" width="26.28515625" style="83" customWidth="1"/>
    <col min="18" max="18" width="22.85546875" style="83" customWidth="1"/>
    <col min="19" max="19" width="23.85546875" style="83" customWidth="1"/>
    <col min="20" max="20" width="23.7109375" style="83" customWidth="1"/>
    <col min="21" max="21" width="14" style="83" bestFit="1" customWidth="1"/>
    <col min="22" max="23" width="21.28515625" style="83" customWidth="1"/>
    <col min="24" max="25" width="23.7109375" style="83" customWidth="1"/>
    <col min="26" max="27" width="23.28515625" style="83" customWidth="1"/>
    <col min="28" max="29" width="21.85546875" style="83" customWidth="1"/>
    <col min="30" max="30" width="17.7109375" style="83" bestFit="1" customWidth="1"/>
    <col min="31" max="31" width="17.7109375" style="83" customWidth="1"/>
    <col min="32" max="33" width="19.85546875" style="83" customWidth="1"/>
    <col min="34" max="35" width="19.7109375" style="83" customWidth="1"/>
    <col min="36" max="37" width="18.85546875" style="83" customWidth="1"/>
    <col min="38" max="38" width="8.42578125" style="83" customWidth="1"/>
    <col min="39" max="39" width="16.42578125" style="83" customWidth="1"/>
    <col min="40" max="40" width="14.7109375" style="83" customWidth="1"/>
    <col min="41" max="41" width="14.140625" style="83" customWidth="1"/>
    <col min="42" max="42" width="22.7109375" style="83" customWidth="1"/>
    <col min="43" max="44" width="18" style="83" customWidth="1"/>
    <col min="45" max="16384" width="11.42578125" style="82"/>
  </cols>
  <sheetData>
    <row r="1" spans="1:44" s="19" customFormat="1" ht="42" customHeight="1" x14ac:dyDescent="0.25">
      <c r="A1" s="206" t="s">
        <v>352</v>
      </c>
      <c r="B1" s="206"/>
      <c r="C1" s="82"/>
      <c r="D1" s="96">
        <f>1/8</f>
        <v>0.125</v>
      </c>
      <c r="E1" s="96">
        <f>1/8</f>
        <v>0.125</v>
      </c>
      <c r="F1" s="96">
        <f t="shared" ref="F1:K1" si="0">1/8</f>
        <v>0.125</v>
      </c>
      <c r="G1" s="96">
        <f t="shared" si="0"/>
        <v>0.125</v>
      </c>
      <c r="H1" s="96">
        <f t="shared" si="0"/>
        <v>0.125</v>
      </c>
      <c r="I1" s="96">
        <f t="shared" si="0"/>
        <v>0.125</v>
      </c>
      <c r="J1" s="96">
        <f t="shared" si="0"/>
        <v>0.125</v>
      </c>
      <c r="K1" s="96">
        <f t="shared" si="0"/>
        <v>0.125</v>
      </c>
      <c r="L1" s="97"/>
      <c r="M1" s="98">
        <f>7/8</f>
        <v>0.875</v>
      </c>
      <c r="N1" s="98">
        <f t="shared" ref="N1:T1" si="1">7/8</f>
        <v>0.875</v>
      </c>
      <c r="O1" s="98">
        <f t="shared" si="1"/>
        <v>0.875</v>
      </c>
      <c r="P1" s="98">
        <f t="shared" si="1"/>
        <v>0.875</v>
      </c>
      <c r="Q1" s="98">
        <f t="shared" si="1"/>
        <v>0.875</v>
      </c>
      <c r="R1" s="98">
        <f t="shared" si="1"/>
        <v>0.875</v>
      </c>
      <c r="S1" s="98">
        <f t="shared" si="1"/>
        <v>0.875</v>
      </c>
      <c r="T1" s="98">
        <f t="shared" si="1"/>
        <v>0.875</v>
      </c>
      <c r="U1" s="38"/>
      <c r="V1" s="202" t="s">
        <v>353</v>
      </c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94"/>
      <c r="AL1" s="83"/>
      <c r="AM1" s="83"/>
      <c r="AN1" s="83"/>
      <c r="AO1" s="83"/>
      <c r="AP1" s="38"/>
      <c r="AQ1" s="38"/>
      <c r="AR1" s="38"/>
    </row>
    <row r="2" spans="1:44" s="10" customFormat="1" ht="47.25" x14ac:dyDescent="0.25">
      <c r="A2" s="2" t="s">
        <v>0</v>
      </c>
      <c r="B2" s="2" t="s">
        <v>1</v>
      </c>
      <c r="C2" s="2" t="s">
        <v>2</v>
      </c>
      <c r="D2" s="170" t="s">
        <v>323</v>
      </c>
      <c r="E2" s="54" t="s">
        <v>315</v>
      </c>
      <c r="F2" s="171" t="s">
        <v>324</v>
      </c>
      <c r="G2" s="56" t="s">
        <v>318</v>
      </c>
      <c r="H2" s="57" t="s">
        <v>325</v>
      </c>
      <c r="I2" s="58" t="s">
        <v>320</v>
      </c>
      <c r="J2" s="59" t="s">
        <v>326</v>
      </c>
      <c r="K2" s="60" t="s">
        <v>322</v>
      </c>
      <c r="L2" s="99"/>
      <c r="M2" s="170" t="s">
        <v>323</v>
      </c>
      <c r="N2" s="54" t="s">
        <v>315</v>
      </c>
      <c r="O2" s="171" t="s">
        <v>317</v>
      </c>
      <c r="P2" s="56" t="s">
        <v>327</v>
      </c>
      <c r="Q2" s="57" t="s">
        <v>319</v>
      </c>
      <c r="R2" s="58" t="s">
        <v>320</v>
      </c>
      <c r="S2" s="59" t="s">
        <v>321</v>
      </c>
      <c r="T2" s="60" t="s">
        <v>328</v>
      </c>
      <c r="U2" s="100"/>
      <c r="V2" s="170" t="s">
        <v>323</v>
      </c>
      <c r="W2" s="170" t="s">
        <v>356</v>
      </c>
      <c r="X2" s="172" t="s">
        <v>315</v>
      </c>
      <c r="Y2" s="172" t="s">
        <v>355</v>
      </c>
      <c r="Z2" s="171" t="s">
        <v>317</v>
      </c>
      <c r="AA2" s="171" t="s">
        <v>354</v>
      </c>
      <c r="AB2" s="56" t="s">
        <v>327</v>
      </c>
      <c r="AC2" s="56" t="s">
        <v>354</v>
      </c>
      <c r="AD2" s="57" t="s">
        <v>319</v>
      </c>
      <c r="AE2" s="57" t="s">
        <v>354</v>
      </c>
      <c r="AF2" s="58" t="s">
        <v>320</v>
      </c>
      <c r="AG2" s="58" t="s">
        <v>354</v>
      </c>
      <c r="AH2" s="59" t="s">
        <v>321</v>
      </c>
      <c r="AI2" s="59" t="s">
        <v>354</v>
      </c>
      <c r="AJ2" s="60" t="s">
        <v>328</v>
      </c>
      <c r="AK2" s="60" t="s">
        <v>354</v>
      </c>
      <c r="AL2" s="83"/>
      <c r="AM2" s="69" t="s">
        <v>343</v>
      </c>
      <c r="AN2" s="52" t="s">
        <v>342</v>
      </c>
      <c r="AO2" s="61"/>
      <c r="AP2" s="61"/>
      <c r="AQ2" s="61"/>
      <c r="AR2" s="61"/>
    </row>
    <row r="3" spans="1:44" x14ac:dyDescent="0.25">
      <c r="A3" s="82">
        <v>60101</v>
      </c>
      <c r="B3" s="16" t="s">
        <v>3</v>
      </c>
      <c r="C3" s="16" t="s">
        <v>3</v>
      </c>
      <c r="D3" s="22">
        <f>'landesw Umlage § 2_IST'!F3*'Umlage Gesamt § 2_IST'!$D$1</f>
        <v>68213.17108635047</v>
      </c>
      <c r="E3" s="22">
        <f>'landesw Umlage § 2_IST'!G3*'Umlage Gesamt § 2_IST'!$E$1</f>
        <v>6202267.0505111264</v>
      </c>
      <c r="F3" s="22">
        <f>'landesw Umlage § 2_IST'!H3*'Umlage Gesamt § 2_IST'!$F$1</f>
        <v>200494.66518749835</v>
      </c>
      <c r="G3" s="22">
        <f>'landesw Umlage § 2_IST'!I3*'Umlage Gesamt § 2_IST'!$G$1</f>
        <v>8621195.1856571808</v>
      </c>
      <c r="H3" s="22">
        <f>'landesw Umlage § 2_IST'!J3*'Umlage Gesamt § 2_IST'!$H$1</f>
        <v>1502155.6118693573</v>
      </c>
      <c r="I3" s="22">
        <f>'landesw Umlage § 2_IST'!K3*'Umlage Gesamt § 2_IST'!$I$1</f>
        <v>2395196.9902809942</v>
      </c>
      <c r="J3" s="22">
        <f>'landesw Umlage § 2_IST'!L3*'Umlage Gesamt § 2_IST'!$J$1</f>
        <v>40246.408086675438</v>
      </c>
      <c r="K3" s="22">
        <f>'landesw Umlage § 2_IST'!M3*'Umlage Gesamt § 2_IST'!$K$1</f>
        <v>26718.843000036508</v>
      </c>
      <c r="L3" s="22"/>
      <c r="M3" s="22">
        <f>'bezirksw Umlage § 2_IST'!F3*'Umlage Gesamt § 2_IST'!$M$1</f>
        <v>285575.68666666665</v>
      </c>
      <c r="N3" s="83">
        <f>'bezirksw Umlage § 2_IST'!G3*'Umlage Gesamt § 2_IST'!$N$1</f>
        <v>26473575.422000006</v>
      </c>
      <c r="O3" s="84">
        <f>'bezirksw Umlage § 2_IST'!H3*'Umlage Gesamt § 2_IST'!$O$1</f>
        <v>696982.99300000002</v>
      </c>
      <c r="P3" s="83">
        <f>'bezirksw Umlage § 2_IST'!I3*'Umlage Gesamt § 2_IST'!$P$1</f>
        <v>48987874.190500014</v>
      </c>
      <c r="Q3" s="83">
        <f>'bezirksw Umlage § 2_IST'!J3*'Umlage Gesamt § 2_IST'!$Q$1</f>
        <v>21422013.123</v>
      </c>
      <c r="R3" s="83">
        <f>'bezirksw Umlage § 2_IST'!K3*'Umlage Gesamt § 2_IST'!$R$1</f>
        <v>9077026.2555</v>
      </c>
      <c r="S3" s="84">
        <f>'bezirksw Umlage § 2_IST'!L3*'Umlage Gesamt § 2_IST'!$S$1</f>
        <v>473572.78149999998</v>
      </c>
      <c r="T3" s="84">
        <f>'bezirksw Umlage § 2_IST'!M3*'Umlage Gesamt § 2_IST'!$T$1</f>
        <v>181934.14749999999</v>
      </c>
      <c r="V3" s="84">
        <f>D3+M3</f>
        <v>353788.8577530171</v>
      </c>
      <c r="W3" s="76">
        <f>ROUND(V3/12,2)</f>
        <v>29482.400000000001</v>
      </c>
      <c r="X3" s="22">
        <f t="shared" ref="X3:X66" si="2">E3+N3</f>
        <v>32675842.472511131</v>
      </c>
      <c r="Y3" s="78"/>
      <c r="Z3" s="22">
        <f t="shared" ref="Z3:Z66" si="3">F3+O3</f>
        <v>897477.65818749834</v>
      </c>
      <c r="AA3" s="76">
        <f>ROUND(Z3/12,2)</f>
        <v>74789.8</v>
      </c>
      <c r="AB3" s="22">
        <f t="shared" ref="AB3:AB66" si="4">G3+P3</f>
        <v>57609069.376157194</v>
      </c>
      <c r="AC3" s="78"/>
      <c r="AD3" s="22">
        <f t="shared" ref="AD3:AD66" si="5">H3+Q3</f>
        <v>22924168.734869357</v>
      </c>
      <c r="AE3" s="78"/>
      <c r="AF3" s="22">
        <f t="shared" ref="AF3:AF66" si="6">I3+R3</f>
        <v>11472223.245780993</v>
      </c>
      <c r="AG3" s="78"/>
      <c r="AH3" s="22">
        <f t="shared" ref="AH3:AH66" si="7">J3+S3</f>
        <v>513819.18958667543</v>
      </c>
      <c r="AI3" s="76">
        <f>ROUND(AH3/12,2)</f>
        <v>42818.27</v>
      </c>
      <c r="AJ3" s="22">
        <f t="shared" ref="AJ3:AJ66" si="8">K3+T3</f>
        <v>208652.99050003651</v>
      </c>
      <c r="AK3" s="76">
        <f>ROUND(AJ3/12,2)</f>
        <v>17387.75</v>
      </c>
      <c r="AM3" s="22">
        <f>V3+AH3+AJ3+Z3</f>
        <v>1973738.6960272272</v>
      </c>
      <c r="AN3" s="83">
        <f>AM3/12</f>
        <v>164478.22466893561</v>
      </c>
      <c r="AP3" s="22"/>
      <c r="AQ3" s="160"/>
      <c r="AR3" s="22"/>
    </row>
    <row r="4" spans="1:44" x14ac:dyDescent="0.25">
      <c r="A4" s="82">
        <v>60305</v>
      </c>
      <c r="B4" s="82" t="s">
        <v>4</v>
      </c>
      <c r="C4" s="82" t="s">
        <v>5</v>
      </c>
      <c r="D4" s="83">
        <f>'landesw Umlage § 2_IST'!F4*'Umlage Gesamt § 2_IST'!$D$1</f>
        <v>524.77260051652286</v>
      </c>
      <c r="E4" s="83">
        <f>'landesw Umlage § 2_IST'!G4*'Umlage Gesamt § 2_IST'!$E$1</f>
        <v>47714.829223735542</v>
      </c>
      <c r="F4" s="83">
        <f>'landesw Umlage § 2_IST'!H4*'Umlage Gesamt § 2_IST'!$F$1</f>
        <v>1542.4309581934467</v>
      </c>
      <c r="G4" s="83">
        <f>'landesw Umlage § 2_IST'!I4*'Umlage Gesamt § 2_IST'!$G$1</f>
        <v>66323.951006628049</v>
      </c>
      <c r="H4" s="83">
        <f>'landesw Umlage § 2_IST'!J4*'Umlage Gesamt § 2_IST'!$H$1</f>
        <v>11556.274166220501</v>
      </c>
      <c r="I4" s="83">
        <f>'landesw Umlage § 2_IST'!K4*'Umlage Gesamt § 2_IST'!$I$1</f>
        <v>18426.555067319245</v>
      </c>
      <c r="J4" s="83">
        <f>'landesw Umlage § 2_IST'!L4*'Umlage Gesamt § 2_IST'!$J$1</f>
        <v>309.62073594787125</v>
      </c>
      <c r="K4" s="83">
        <f>'landesw Umlage § 2_IST'!M4*'Umlage Gesamt § 2_IST'!$K$1</f>
        <v>205.55145730100108</v>
      </c>
      <c r="M4" s="83">
        <f>'bezirksw Umlage § 2_IST'!F4*'Umlage Gesamt § 2_IST'!$M$1</f>
        <v>9474.6796645314844</v>
      </c>
      <c r="N4" s="83">
        <f>'bezirksw Umlage § 2_IST'!G4*'Umlage Gesamt § 2_IST'!$N$1</f>
        <v>409256.31676230673</v>
      </c>
      <c r="O4" s="83">
        <f>'bezirksw Umlage § 2_IST'!H4*'Umlage Gesamt § 2_IST'!$O$1</f>
        <v>13523.957367200182</v>
      </c>
      <c r="P4" s="83">
        <f>'bezirksw Umlage § 2_IST'!I4*'Umlage Gesamt § 2_IST'!$P$1</f>
        <v>528536.96466882341</v>
      </c>
      <c r="Q4" s="83">
        <f>'bezirksw Umlage § 2_IST'!J4*'Umlage Gesamt § 2_IST'!$Q$1</f>
        <v>42485.589666227715</v>
      </c>
      <c r="R4" s="83">
        <f>'bezirksw Umlage § 2_IST'!K4*'Umlage Gesamt § 2_IST'!$R$1</f>
        <v>146876.97782533683</v>
      </c>
      <c r="S4" s="83">
        <f>'bezirksw Umlage § 2_IST'!L4*'Umlage Gesamt § 2_IST'!$S$1</f>
        <v>1268.1538791043122</v>
      </c>
      <c r="T4" s="83">
        <f>'bezirksw Umlage § 2_IST'!M4*'Umlage Gesamt § 2_IST'!$T$1</f>
        <v>935.24459693273889</v>
      </c>
      <c r="V4" s="83">
        <f t="shared" ref="V4:V67" si="9">D4+M4</f>
        <v>9999.4522650480067</v>
      </c>
      <c r="W4" s="76">
        <f t="shared" ref="W4:W67" si="10">ROUND(V4/12,2)</f>
        <v>833.29</v>
      </c>
      <c r="X4" s="83">
        <f t="shared" si="2"/>
        <v>456971.14598604228</v>
      </c>
      <c r="Y4" s="76">
        <f>ROUND(X4/12,2)</f>
        <v>38080.93</v>
      </c>
      <c r="Z4" s="83">
        <f t="shared" si="3"/>
        <v>15066.388325393629</v>
      </c>
      <c r="AA4" s="76">
        <f>ROUND(Z4/12,2)</f>
        <v>1255.53</v>
      </c>
      <c r="AB4" s="83">
        <f t="shared" si="4"/>
        <v>594860.91567545151</v>
      </c>
      <c r="AC4" s="76">
        <f>ROUND(AB4/12,2)</f>
        <v>49571.74</v>
      </c>
      <c r="AD4" s="83">
        <f t="shared" si="5"/>
        <v>54041.863832448216</v>
      </c>
      <c r="AE4" s="76">
        <f>ROUND(AD4/12,2)</f>
        <v>4503.49</v>
      </c>
      <c r="AF4" s="83">
        <f t="shared" si="6"/>
        <v>165303.53289265608</v>
      </c>
      <c r="AG4" s="76">
        <f>ROUND(AF4/12,2)</f>
        <v>13775.29</v>
      </c>
      <c r="AH4" s="83">
        <f t="shared" si="7"/>
        <v>1577.7746150521834</v>
      </c>
      <c r="AI4" s="76">
        <f t="shared" ref="AI4:AI67" si="11">ROUND(AH4/12,2)</f>
        <v>131.47999999999999</v>
      </c>
      <c r="AJ4" s="83">
        <f t="shared" si="8"/>
        <v>1140.7960542337401</v>
      </c>
      <c r="AK4" s="76">
        <f t="shared" ref="AK4:AK67" si="12">ROUND(AJ4/12,2)</f>
        <v>95.07</v>
      </c>
      <c r="AM4" s="83">
        <f>SUM(V4+X4+Z4+AB4+AD4+AF4+AH4+AJ4)</f>
        <v>1298961.8696463255</v>
      </c>
      <c r="AN4" s="83">
        <f t="shared" ref="AN4:AN67" si="13">AM4/12</f>
        <v>108246.82247052713</v>
      </c>
    </row>
    <row r="5" spans="1:44" x14ac:dyDescent="0.25">
      <c r="A5" s="82">
        <v>60318</v>
      </c>
      <c r="B5" s="82" t="s">
        <v>6</v>
      </c>
      <c r="C5" s="82" t="s">
        <v>5</v>
      </c>
      <c r="D5" s="83">
        <f>'landesw Umlage § 2_IST'!F5*'Umlage Gesamt § 2_IST'!$D$1</f>
        <v>1074.1442206683917</v>
      </c>
      <c r="E5" s="83">
        <f>'landesw Umlage § 2_IST'!G5*'Umlage Gesamt § 2_IST'!$E$1</f>
        <v>97666.318707203711</v>
      </c>
      <c r="F5" s="83">
        <f>'landesw Umlage § 2_IST'!H5*'Umlage Gesamt § 2_IST'!$F$1</f>
        <v>3157.1642610394542</v>
      </c>
      <c r="G5" s="83">
        <f>'landesw Umlage § 2_IST'!I5*'Umlage Gesamt § 2_IST'!$G$1</f>
        <v>135756.87563630714</v>
      </c>
      <c r="H5" s="83">
        <f>'landesw Umlage § 2_IST'!J5*'Umlage Gesamt § 2_IST'!$H$1</f>
        <v>23654.25537820996</v>
      </c>
      <c r="I5" s="83">
        <f>'landesw Umlage § 2_IST'!K5*'Umlage Gesamt § 2_IST'!$I$1</f>
        <v>37716.8655774086</v>
      </c>
      <c r="J5" s="83">
        <f>'landesw Umlage § 2_IST'!L5*'Umlage Gesamt § 2_IST'!$J$1</f>
        <v>633.75512324795739</v>
      </c>
      <c r="K5" s="83">
        <f>'landesw Umlage § 2_IST'!M5*'Umlage Gesamt § 2_IST'!$K$1</f>
        <v>420.73825823321397</v>
      </c>
      <c r="M5" s="83">
        <f>'bezirksw Umlage § 2_IST'!F5*'Umlage Gesamt § 2_IST'!$M$1</f>
        <v>19393.490426755608</v>
      </c>
      <c r="N5" s="83">
        <f>'bezirksw Umlage § 2_IST'!G5*'Umlage Gesamt § 2_IST'!$N$1</f>
        <v>837696.76044361864</v>
      </c>
      <c r="O5" s="83">
        <f>'bezirksw Umlage § 2_IST'!H5*'Umlage Gesamt § 2_IST'!$O$1</f>
        <v>27681.858070039259</v>
      </c>
      <c r="P5" s="83">
        <f>'bezirksw Umlage § 2_IST'!I5*'Umlage Gesamt § 2_IST'!$P$1</f>
        <v>1081849.405723223</v>
      </c>
      <c r="Q5" s="83">
        <f>'bezirksw Umlage § 2_IST'!J5*'Umlage Gesamt § 2_IST'!$Q$1</f>
        <v>86962.715958777218</v>
      </c>
      <c r="R5" s="83">
        <f>'bezirksw Umlage § 2_IST'!K5*'Umlage Gesamt § 2_IST'!$R$1</f>
        <v>300638.89906797389</v>
      </c>
      <c r="S5" s="83">
        <f>'bezirksw Umlage § 2_IST'!L5*'Umlage Gesamt § 2_IST'!$S$1</f>
        <v>2595.7532058978186</v>
      </c>
      <c r="T5" s="83">
        <f>'bezirksw Umlage § 2_IST'!M5*'Umlage Gesamt § 2_IST'!$T$1</f>
        <v>1914.3293261078156</v>
      </c>
      <c r="V5" s="83">
        <f t="shared" si="9"/>
        <v>20467.634647424002</v>
      </c>
      <c r="W5" s="76">
        <f t="shared" si="10"/>
        <v>1705.64</v>
      </c>
      <c r="X5" s="83">
        <f t="shared" si="2"/>
        <v>935363.07915082236</v>
      </c>
      <c r="Y5" s="76">
        <f t="shared" ref="Y5:Y68" si="14">ROUND(X5/12,2)</f>
        <v>77946.92</v>
      </c>
      <c r="Z5" s="83">
        <f t="shared" si="3"/>
        <v>30839.022331078715</v>
      </c>
      <c r="AA5" s="76">
        <f t="shared" ref="AA5:AA68" si="15">ROUND(Z5/12,2)</f>
        <v>2569.92</v>
      </c>
      <c r="AB5" s="83">
        <f t="shared" si="4"/>
        <v>1217606.2813595301</v>
      </c>
      <c r="AC5" s="76">
        <f t="shared" ref="AC5:AC68" si="16">ROUND(AB5/12,2)</f>
        <v>101467.19</v>
      </c>
      <c r="AD5" s="83">
        <f t="shared" si="5"/>
        <v>110616.97133698718</v>
      </c>
      <c r="AE5" s="76">
        <f t="shared" ref="AE5:AE68" si="17">ROUND(AD5/12,2)</f>
        <v>9218.08</v>
      </c>
      <c r="AF5" s="83">
        <f t="shared" si="6"/>
        <v>338355.76464538247</v>
      </c>
      <c r="AG5" s="76">
        <f t="shared" ref="AG5:AG68" si="18">ROUND(AF5/12,2)</f>
        <v>28196.31</v>
      </c>
      <c r="AH5" s="83">
        <f t="shared" si="7"/>
        <v>3229.5083291457759</v>
      </c>
      <c r="AI5" s="76">
        <f t="shared" si="11"/>
        <v>269.13</v>
      </c>
      <c r="AJ5" s="83">
        <f t="shared" si="8"/>
        <v>2335.0675843410295</v>
      </c>
      <c r="AK5" s="76">
        <f t="shared" si="12"/>
        <v>194.59</v>
      </c>
      <c r="AM5" s="83">
        <f t="shared" ref="AM5:AM68" si="19">SUM(V5+X5+Z5+AB5+AD5+AF5+AH5+AJ5)</f>
        <v>2658813.3293847111</v>
      </c>
      <c r="AN5" s="83">
        <f t="shared" si="13"/>
        <v>221567.77744872592</v>
      </c>
      <c r="AO5" s="9"/>
    </row>
    <row r="6" spans="1:44" x14ac:dyDescent="0.25">
      <c r="A6" s="82">
        <v>60323</v>
      </c>
      <c r="B6" s="82" t="s">
        <v>7</v>
      </c>
      <c r="C6" s="82" t="s">
        <v>5</v>
      </c>
      <c r="D6" s="83">
        <f>'landesw Umlage § 2_IST'!F6*'Umlage Gesamt § 2_IST'!$D$1</f>
        <v>230.73812718893015</v>
      </c>
      <c r="E6" s="83">
        <f>'landesw Umlage § 2_IST'!G6*'Umlage Gesamt § 2_IST'!$E$1</f>
        <v>20979.811681074469</v>
      </c>
      <c r="F6" s="83">
        <f>'landesw Umlage § 2_IST'!H6*'Umlage Gesamt § 2_IST'!$F$1</f>
        <v>678.19400300526399</v>
      </c>
      <c r="G6" s="83">
        <f>'landesw Umlage § 2_IST'!I6*'Umlage Gesamt § 2_IST'!$G$1</f>
        <v>29162.087022029787</v>
      </c>
      <c r="H6" s="83">
        <f>'landesw Umlage § 2_IST'!J6*'Umlage Gesamt § 2_IST'!$H$1</f>
        <v>5081.1971809712986</v>
      </c>
      <c r="I6" s="83">
        <f>'landesw Umlage § 2_IST'!K6*'Umlage Gesamt § 2_IST'!$I$1</f>
        <v>8102.0022817351064</v>
      </c>
      <c r="J6" s="83">
        <f>'landesw Umlage § 2_IST'!L6*'Umlage Gesamt § 2_IST'!$J$1</f>
        <v>136.13765025298932</v>
      </c>
      <c r="K6" s="83">
        <f>'landesw Umlage § 2_IST'!M6*'Umlage Gesamt § 2_IST'!$K$1</f>
        <v>90.379258086084107</v>
      </c>
      <c r="M6" s="83">
        <f>'bezirksw Umlage § 2_IST'!F6*'Umlage Gesamt § 2_IST'!$M$1</f>
        <v>4165.9374734070207</v>
      </c>
      <c r="N6" s="83">
        <f>'bezirksw Umlage § 2_IST'!G6*'Umlage Gesamt § 2_IST'!$N$1</f>
        <v>179946.58253313467</v>
      </c>
      <c r="O6" s="83">
        <f>'bezirksw Umlage § 2_IST'!H6*'Umlage Gesamt § 2_IST'!$O$1</f>
        <v>5946.371041512587</v>
      </c>
      <c r="P6" s="83">
        <f>'bezirksw Umlage § 2_IST'!I6*'Umlage Gesamt § 2_IST'!$P$1</f>
        <v>232393.28664981673</v>
      </c>
      <c r="Q6" s="83">
        <f>'bezirksw Umlage § 2_IST'!J6*'Umlage Gesamt § 2_IST'!$Q$1</f>
        <v>18680.558745738272</v>
      </c>
      <c r="R6" s="83">
        <f>'bezirksw Umlage § 2_IST'!K6*'Umlage Gesamt § 2_IST'!$R$1</f>
        <v>64580.579773469297</v>
      </c>
      <c r="S6" s="83">
        <f>'bezirksw Umlage § 2_IST'!L6*'Umlage Gesamt § 2_IST'!$S$1</f>
        <v>557.5966633240655</v>
      </c>
      <c r="T6" s="83">
        <f>'bezirksw Umlage § 2_IST'!M6*'Umlage Gesamt § 2_IST'!$T$1</f>
        <v>411.21923390707116</v>
      </c>
      <c r="V6" s="83">
        <f t="shared" si="9"/>
        <v>4396.6756005959505</v>
      </c>
      <c r="W6" s="76">
        <f t="shared" si="10"/>
        <v>366.39</v>
      </c>
      <c r="X6" s="83">
        <f t="shared" si="2"/>
        <v>200926.39421420914</v>
      </c>
      <c r="Y6" s="76">
        <f t="shared" si="14"/>
        <v>16743.87</v>
      </c>
      <c r="Z6" s="83">
        <f t="shared" si="3"/>
        <v>6624.5650445178508</v>
      </c>
      <c r="AA6" s="76">
        <f t="shared" si="15"/>
        <v>552.04999999999995</v>
      </c>
      <c r="AB6" s="83">
        <f t="shared" si="4"/>
        <v>261555.37367184652</v>
      </c>
      <c r="AC6" s="76">
        <f t="shared" si="16"/>
        <v>21796.28</v>
      </c>
      <c r="AD6" s="83">
        <f t="shared" si="5"/>
        <v>23761.755926709571</v>
      </c>
      <c r="AE6" s="76">
        <f t="shared" si="17"/>
        <v>1980.15</v>
      </c>
      <c r="AF6" s="83">
        <f t="shared" si="6"/>
        <v>72682.582055204402</v>
      </c>
      <c r="AG6" s="76">
        <f t="shared" si="18"/>
        <v>6056.88</v>
      </c>
      <c r="AH6" s="83">
        <f t="shared" si="7"/>
        <v>693.73431357705476</v>
      </c>
      <c r="AI6" s="76">
        <f t="shared" si="11"/>
        <v>57.81</v>
      </c>
      <c r="AJ6" s="83">
        <f t="shared" si="8"/>
        <v>501.59849199315528</v>
      </c>
      <c r="AK6" s="76">
        <f t="shared" si="12"/>
        <v>41.8</v>
      </c>
      <c r="AM6" s="83">
        <f t="shared" si="19"/>
        <v>571142.67931865365</v>
      </c>
      <c r="AN6" s="83">
        <f t="shared" si="13"/>
        <v>47595.223276554469</v>
      </c>
    </row>
    <row r="7" spans="1:44" x14ac:dyDescent="0.25">
      <c r="A7" s="82">
        <v>60324</v>
      </c>
      <c r="B7" s="82" t="s">
        <v>8</v>
      </c>
      <c r="C7" s="82" t="s">
        <v>5</v>
      </c>
      <c r="D7" s="83">
        <f>'landesw Umlage § 2_IST'!F7*'Umlage Gesamt § 2_IST'!$D$1</f>
        <v>273.85848685123398</v>
      </c>
      <c r="E7" s="83">
        <f>'landesw Umlage § 2_IST'!G7*'Umlage Gesamt § 2_IST'!$E$1</f>
        <v>24900.520565890001</v>
      </c>
      <c r="F7" s="83">
        <f>'landesw Umlage § 2_IST'!H7*'Umlage Gesamt § 2_IST'!$F$1</f>
        <v>804.93495252532045</v>
      </c>
      <c r="G7" s="83">
        <f>'landesw Umlage § 2_IST'!I7*'Umlage Gesamt § 2_IST'!$G$1</f>
        <v>34611.900176938914</v>
      </c>
      <c r="H7" s="83">
        <f>'landesw Umlage § 2_IST'!J7*'Umlage Gesamt § 2_IST'!$H$1</f>
        <v>6030.7717165189651</v>
      </c>
      <c r="I7" s="83">
        <f>'landesw Umlage § 2_IST'!K7*'Umlage Gesamt § 2_IST'!$I$1</f>
        <v>9616.1051161018095</v>
      </c>
      <c r="J7" s="83">
        <f>'landesw Umlage § 2_IST'!L7*'Umlage Gesamt § 2_IST'!$J$1</f>
        <v>161.57906521984989</v>
      </c>
      <c r="K7" s="83">
        <f>'landesw Umlage § 2_IST'!M7*'Umlage Gesamt § 2_IST'!$K$1</f>
        <v>107.26934106527499</v>
      </c>
      <c r="M7" s="83">
        <f>'bezirksw Umlage § 2_IST'!F7*'Umlage Gesamt § 2_IST'!$M$1</f>
        <v>4944.4682016073602</v>
      </c>
      <c r="N7" s="83">
        <f>'bezirksw Umlage § 2_IST'!G7*'Umlage Gesamt § 2_IST'!$N$1</f>
        <v>213575.01426811964</v>
      </c>
      <c r="O7" s="83">
        <f>'bezirksw Umlage § 2_IST'!H7*'Umlage Gesamt § 2_IST'!$O$1</f>
        <v>7057.6293373103199</v>
      </c>
      <c r="P7" s="83">
        <f>'bezirksw Umlage § 2_IST'!I7*'Umlage Gesamt § 2_IST'!$P$1</f>
        <v>275822.9626445421</v>
      </c>
      <c r="Q7" s="83">
        <f>'bezirksw Umlage § 2_IST'!J7*'Umlage Gesamt § 2_IST'!$Q$1</f>
        <v>22171.58305811587</v>
      </c>
      <c r="R7" s="83">
        <f>'bezirksw Umlage § 2_IST'!K7*'Umlage Gesamt § 2_IST'!$R$1</f>
        <v>76649.403686354475</v>
      </c>
      <c r="S7" s="83">
        <f>'bezirksw Umlage § 2_IST'!L7*'Umlage Gesamt § 2_IST'!$S$1</f>
        <v>661.80037235975101</v>
      </c>
      <c r="T7" s="83">
        <f>'bezirksw Umlage § 2_IST'!M7*'Umlage Gesamt § 2_IST'!$T$1</f>
        <v>488.06791722680242</v>
      </c>
      <c r="V7" s="83">
        <f t="shared" si="9"/>
        <v>5218.3266884585946</v>
      </c>
      <c r="W7" s="76">
        <f t="shared" si="10"/>
        <v>434.86</v>
      </c>
      <c r="X7" s="83">
        <f t="shared" si="2"/>
        <v>238475.53483400965</v>
      </c>
      <c r="Y7" s="76">
        <f t="shared" si="14"/>
        <v>19872.96</v>
      </c>
      <c r="Z7" s="83">
        <f t="shared" si="3"/>
        <v>7862.56428983564</v>
      </c>
      <c r="AA7" s="76">
        <f t="shared" si="15"/>
        <v>655.21</v>
      </c>
      <c r="AB7" s="83">
        <f t="shared" si="4"/>
        <v>310434.86282148102</v>
      </c>
      <c r="AC7" s="76">
        <f t="shared" si="16"/>
        <v>25869.57</v>
      </c>
      <c r="AD7" s="83">
        <f t="shared" si="5"/>
        <v>28202.354774634834</v>
      </c>
      <c r="AE7" s="76">
        <f t="shared" si="17"/>
        <v>2350.1999999999998</v>
      </c>
      <c r="AF7" s="83">
        <f t="shared" si="6"/>
        <v>86265.508802456287</v>
      </c>
      <c r="AG7" s="76">
        <f t="shared" si="18"/>
        <v>7188.79</v>
      </c>
      <c r="AH7" s="83">
        <f t="shared" si="7"/>
        <v>823.3794375796009</v>
      </c>
      <c r="AI7" s="76">
        <f t="shared" si="11"/>
        <v>68.61</v>
      </c>
      <c r="AJ7" s="83">
        <f t="shared" si="8"/>
        <v>595.33725829207742</v>
      </c>
      <c r="AK7" s="76">
        <f t="shared" si="12"/>
        <v>49.61</v>
      </c>
      <c r="AM7" s="83">
        <f t="shared" si="19"/>
        <v>677877.86890674778</v>
      </c>
      <c r="AN7" s="83">
        <f t="shared" si="13"/>
        <v>56489.822408895649</v>
      </c>
    </row>
    <row r="8" spans="1:44" x14ac:dyDescent="0.25">
      <c r="A8" s="82">
        <v>60326</v>
      </c>
      <c r="B8" s="82" t="s">
        <v>9</v>
      </c>
      <c r="C8" s="82" t="s">
        <v>5</v>
      </c>
      <c r="D8" s="83">
        <f>'landesw Umlage § 2_IST'!F8*'Umlage Gesamt § 2_IST'!$D$1</f>
        <v>207.70032596155002</v>
      </c>
      <c r="E8" s="83">
        <f>'landesw Umlage § 2_IST'!G8*'Umlage Gesamt § 2_IST'!$E$1</f>
        <v>18885.10484963387</v>
      </c>
      <c r="F8" s="83">
        <f>'landesw Umlage § 2_IST'!H8*'Umlage Gesamt § 2_IST'!$F$1</f>
        <v>610.4804490071275</v>
      </c>
      <c r="G8" s="83">
        <f>'landesw Umlage § 2_IST'!I8*'Umlage Gesamt § 2_IST'!$G$1</f>
        <v>26250.429671014779</v>
      </c>
      <c r="H8" s="83">
        <f>'landesw Umlage § 2_IST'!J8*'Umlage Gesamt § 2_IST'!$H$1</f>
        <v>4573.8704895463843</v>
      </c>
      <c r="I8" s="83">
        <f>'landesw Umlage § 2_IST'!K8*'Umlage Gesamt § 2_IST'!$I$1</f>
        <v>7293.0665397995681</v>
      </c>
      <c r="J8" s="83">
        <f>'landesw Umlage § 2_IST'!L8*'Umlage Gesamt § 2_IST'!$J$1</f>
        <v>122.54513234404864</v>
      </c>
      <c r="K8" s="83">
        <f>'landesw Umlage § 2_IST'!M8*'Umlage Gesamt § 2_IST'!$K$1</f>
        <v>81.355437843491856</v>
      </c>
      <c r="M8" s="83">
        <f>'bezirksw Umlage § 2_IST'!F8*'Umlage Gesamt § 2_IST'!$M$1</f>
        <v>3749.9939073943665</v>
      </c>
      <c r="N8" s="83">
        <f>'bezirksw Umlage § 2_IST'!G8*'Umlage Gesamt § 2_IST'!$N$1</f>
        <v>161980.00869269486</v>
      </c>
      <c r="O8" s="83">
        <f>'bezirksw Umlage § 2_IST'!H8*'Umlage Gesamt § 2_IST'!$O$1</f>
        <v>5352.6619924378892</v>
      </c>
      <c r="P8" s="83">
        <f>'bezirksw Umlage § 2_IST'!I8*'Umlage Gesamt § 2_IST'!$P$1</f>
        <v>209190.22779846226</v>
      </c>
      <c r="Q8" s="83">
        <f>'bezirksw Umlage § 2_IST'!J8*'Umlage Gesamt § 2_IST'!$Q$1</f>
        <v>16815.418361512413</v>
      </c>
      <c r="R8" s="83">
        <f>'bezirksw Umlage § 2_IST'!K8*'Umlage Gesamt § 2_IST'!$R$1</f>
        <v>58132.600940946599</v>
      </c>
      <c r="S8" s="83">
        <f>'bezirksw Umlage § 2_IST'!L8*'Umlage Gesamt § 2_IST'!$S$1</f>
        <v>501.92402156689297</v>
      </c>
      <c r="T8" s="83">
        <f>'bezirksw Umlage § 2_IST'!M8*'Umlage Gesamt § 2_IST'!$T$1</f>
        <v>370.1614898443849</v>
      </c>
      <c r="V8" s="83">
        <f t="shared" si="9"/>
        <v>3957.6942333559164</v>
      </c>
      <c r="W8" s="76">
        <f t="shared" si="10"/>
        <v>329.81</v>
      </c>
      <c r="X8" s="83">
        <f t="shared" si="2"/>
        <v>180865.11354232873</v>
      </c>
      <c r="Y8" s="76">
        <f t="shared" si="14"/>
        <v>15072.09</v>
      </c>
      <c r="Z8" s="83">
        <f t="shared" si="3"/>
        <v>5963.1424414450166</v>
      </c>
      <c r="AA8" s="76">
        <f t="shared" si="15"/>
        <v>496.93</v>
      </c>
      <c r="AB8" s="83">
        <f t="shared" si="4"/>
        <v>235440.65746947704</v>
      </c>
      <c r="AC8" s="76">
        <f t="shared" si="16"/>
        <v>19620.05</v>
      </c>
      <c r="AD8" s="83">
        <f t="shared" si="5"/>
        <v>21389.288851058798</v>
      </c>
      <c r="AE8" s="76">
        <f t="shared" si="17"/>
        <v>1782.44</v>
      </c>
      <c r="AF8" s="83">
        <f t="shared" si="6"/>
        <v>65425.667480746168</v>
      </c>
      <c r="AG8" s="76">
        <f t="shared" si="18"/>
        <v>5452.14</v>
      </c>
      <c r="AH8" s="83">
        <f t="shared" si="7"/>
        <v>624.4691539109416</v>
      </c>
      <c r="AI8" s="76">
        <f t="shared" si="11"/>
        <v>52.04</v>
      </c>
      <c r="AJ8" s="83">
        <f t="shared" si="8"/>
        <v>451.51692768787677</v>
      </c>
      <c r="AK8" s="76">
        <f t="shared" si="12"/>
        <v>37.630000000000003</v>
      </c>
      <c r="AM8" s="83">
        <f t="shared" si="19"/>
        <v>514117.55010001047</v>
      </c>
      <c r="AN8" s="83">
        <f t="shared" si="13"/>
        <v>42843.129175000875</v>
      </c>
    </row>
    <row r="9" spans="1:44" x14ac:dyDescent="0.25">
      <c r="A9" s="82">
        <v>60329</v>
      </c>
      <c r="B9" s="82" t="s">
        <v>10</v>
      </c>
      <c r="C9" s="82" t="s">
        <v>5</v>
      </c>
      <c r="D9" s="83">
        <f>'landesw Umlage § 2_IST'!F9*'Umlage Gesamt § 2_IST'!$D$1</f>
        <v>186.30356337444826</v>
      </c>
      <c r="E9" s="83">
        <f>'landesw Umlage § 2_IST'!G9*'Umlage Gesamt § 2_IST'!$E$1</f>
        <v>16939.609082935152</v>
      </c>
      <c r="F9" s="83">
        <f>'landesw Umlage § 2_IST'!H9*'Umlage Gesamt § 2_IST'!$F$1</f>
        <v>547.59029623052129</v>
      </c>
      <c r="G9" s="83">
        <f>'landesw Umlage § 2_IST'!I9*'Umlage Gesamt § 2_IST'!$G$1</f>
        <v>23546.176758171045</v>
      </c>
      <c r="H9" s="83">
        <f>'landesw Umlage § 2_IST'!J9*'Umlage Gesamt § 2_IST'!$H$1</f>
        <v>4102.6819128510733</v>
      </c>
      <c r="I9" s="83">
        <f>'landesw Umlage § 2_IST'!K9*'Umlage Gesamt § 2_IST'!$I$1</f>
        <v>6541.7532591795125</v>
      </c>
      <c r="J9" s="83">
        <f>'landesw Umlage § 2_IST'!L9*'Umlage Gesamt § 2_IST'!$J$1</f>
        <v>109.92084256100816</v>
      </c>
      <c r="K9" s="83">
        <f>'landesw Umlage § 2_IST'!M9*'Umlage Gesamt § 2_IST'!$K$1</f>
        <v>72.974406274821334</v>
      </c>
      <c r="M9" s="83">
        <f>'bezirksw Umlage § 2_IST'!F9*'Umlage Gesamt § 2_IST'!$M$1</f>
        <v>3363.6790137217913</v>
      </c>
      <c r="N9" s="83">
        <f>'bezirksw Umlage § 2_IST'!G9*'Umlage Gesamt § 2_IST'!$N$1</f>
        <v>145293.23762573046</v>
      </c>
      <c r="O9" s="83">
        <f>'bezirksw Umlage § 2_IST'!H9*'Umlage Gesamt § 2_IST'!$O$1</f>
        <v>4801.2442836260188</v>
      </c>
      <c r="P9" s="83">
        <f>'bezirksw Umlage § 2_IST'!I9*'Umlage Gesamt § 2_IST'!$P$1</f>
        <v>187639.97929007025</v>
      </c>
      <c r="Q9" s="83">
        <f>'bezirksw Umlage § 2_IST'!J9*'Umlage Gesamt § 2_IST'!$Q$1</f>
        <v>15083.136465379623</v>
      </c>
      <c r="R9" s="83">
        <f>'bezirksw Umlage § 2_IST'!K9*'Umlage Gesamt § 2_IST'!$R$1</f>
        <v>52143.927330802973</v>
      </c>
      <c r="S9" s="83">
        <f>'bezirksw Umlage § 2_IST'!L9*'Umlage Gesamt § 2_IST'!$S$1</f>
        <v>450.21707755266794</v>
      </c>
      <c r="T9" s="83">
        <f>'bezirksw Umlage § 2_IST'!M9*'Umlage Gesamt § 2_IST'!$T$1</f>
        <v>332.02838879882177</v>
      </c>
      <c r="V9" s="83">
        <f t="shared" si="9"/>
        <v>3549.9825770962398</v>
      </c>
      <c r="W9" s="76">
        <f t="shared" si="10"/>
        <v>295.83</v>
      </c>
      <c r="X9" s="83">
        <f t="shared" si="2"/>
        <v>162232.8467086656</v>
      </c>
      <c r="Y9" s="76">
        <f t="shared" si="14"/>
        <v>13519.4</v>
      </c>
      <c r="Z9" s="83">
        <f t="shared" si="3"/>
        <v>5348.8345798565406</v>
      </c>
      <c r="AA9" s="76">
        <f t="shared" si="15"/>
        <v>445.74</v>
      </c>
      <c r="AB9" s="83">
        <f t="shared" si="4"/>
        <v>211186.1560482413</v>
      </c>
      <c r="AC9" s="76">
        <f t="shared" si="16"/>
        <v>17598.849999999999</v>
      </c>
      <c r="AD9" s="83">
        <f t="shared" si="5"/>
        <v>19185.818378230695</v>
      </c>
      <c r="AE9" s="76">
        <f t="shared" si="17"/>
        <v>1598.82</v>
      </c>
      <c r="AF9" s="83">
        <f t="shared" si="6"/>
        <v>58685.680589982483</v>
      </c>
      <c r="AG9" s="76">
        <f t="shared" si="18"/>
        <v>4890.47</v>
      </c>
      <c r="AH9" s="83">
        <f t="shared" si="7"/>
        <v>560.13792011367605</v>
      </c>
      <c r="AI9" s="76">
        <f t="shared" si="11"/>
        <v>46.68</v>
      </c>
      <c r="AJ9" s="83">
        <f t="shared" si="8"/>
        <v>405.00279507364309</v>
      </c>
      <c r="AK9" s="76">
        <f t="shared" si="12"/>
        <v>33.75</v>
      </c>
      <c r="AM9" s="83">
        <f t="shared" si="19"/>
        <v>461154.45959726023</v>
      </c>
      <c r="AN9" s="83">
        <f t="shared" si="13"/>
        <v>38429.538299771688</v>
      </c>
      <c r="AO9" s="9"/>
    </row>
    <row r="10" spans="1:44" x14ac:dyDescent="0.25">
      <c r="A10" s="82">
        <v>60341</v>
      </c>
      <c r="B10" s="82" t="s">
        <v>11</v>
      </c>
      <c r="C10" s="82" t="s">
        <v>5</v>
      </c>
      <c r="D10" s="83">
        <f>'landesw Umlage § 2_IST'!F10*'Umlage Gesamt § 2_IST'!$D$1</f>
        <v>260.6953525918027</v>
      </c>
      <c r="E10" s="83">
        <f>'landesw Umlage § 2_IST'!G10*'Umlage Gesamt § 2_IST'!$E$1</f>
        <v>23703.665580283541</v>
      </c>
      <c r="F10" s="83">
        <f>'landesw Umlage § 2_IST'!H10*'Umlage Gesamt § 2_IST'!$F$1</f>
        <v>766.24538342697281</v>
      </c>
      <c r="G10" s="83">
        <f>'landesw Umlage § 2_IST'!I10*'Umlage Gesamt § 2_IST'!$G$1</f>
        <v>32948.263259049374</v>
      </c>
      <c r="H10" s="83">
        <f>'landesw Umlage § 2_IST'!J10*'Umlage Gesamt § 2_IST'!$H$1</f>
        <v>5740.899897298541</v>
      </c>
      <c r="I10" s="83">
        <f>'landesw Umlage § 2_IST'!K10*'Umlage Gesamt § 2_IST'!$I$1</f>
        <v>9153.9025962842952</v>
      </c>
      <c r="J10" s="83">
        <f>'landesw Umlage § 2_IST'!L10*'Umlage Gesamt § 2_IST'!$J$1</f>
        <v>153.81269305641331</v>
      </c>
      <c r="K10" s="83">
        <f>'landesw Umlage § 2_IST'!M10*'Umlage Gesamt § 2_IST'!$K$1</f>
        <v>102.11339079841336</v>
      </c>
      <c r="M10" s="83">
        <f>'bezirksw Umlage § 2_IST'!F10*'Umlage Gesamt § 2_IST'!$M$1</f>
        <v>4706.8100609830681</v>
      </c>
      <c r="N10" s="83">
        <f>'bezirksw Umlage § 2_IST'!G10*'Umlage Gesamt § 2_IST'!$N$1</f>
        <v>203309.43287389257</v>
      </c>
      <c r="O10" s="83">
        <f>'bezirksw Umlage § 2_IST'!H10*'Umlage Gesamt § 2_IST'!$O$1</f>
        <v>6718.4011337645143</v>
      </c>
      <c r="P10" s="83">
        <f>'bezirksw Umlage § 2_IST'!I10*'Umlage Gesamt § 2_IST'!$P$1</f>
        <v>262565.40495162871</v>
      </c>
      <c r="Q10" s="83">
        <f>'bezirksw Umlage § 2_IST'!J10*'Umlage Gesamt § 2_IST'!$Q$1</f>
        <v>21105.895710268043</v>
      </c>
      <c r="R10" s="83">
        <f>'bezirksw Umlage § 2_IST'!K10*'Umlage Gesamt § 2_IST'!$R$1</f>
        <v>72965.214807530661</v>
      </c>
      <c r="S10" s="83">
        <f>'bezirksw Umlage § 2_IST'!L10*'Umlage Gesamt § 2_IST'!$S$1</f>
        <v>629.99063275856338</v>
      </c>
      <c r="T10" s="83">
        <f>'bezirksw Umlage § 2_IST'!M10*'Umlage Gesamt § 2_IST'!$T$1</f>
        <v>464.60870807084399</v>
      </c>
      <c r="V10" s="83">
        <f t="shared" si="9"/>
        <v>4967.5054135748705</v>
      </c>
      <c r="W10" s="76">
        <f t="shared" si="10"/>
        <v>413.96</v>
      </c>
      <c r="X10" s="83">
        <f t="shared" si="2"/>
        <v>227013.0984541761</v>
      </c>
      <c r="Y10" s="76">
        <f t="shared" si="14"/>
        <v>18917.759999999998</v>
      </c>
      <c r="Z10" s="83">
        <f t="shared" si="3"/>
        <v>7484.646517191487</v>
      </c>
      <c r="AA10" s="76">
        <f t="shared" si="15"/>
        <v>623.72</v>
      </c>
      <c r="AB10" s="83">
        <f t="shared" si="4"/>
        <v>295513.66821067809</v>
      </c>
      <c r="AC10" s="76">
        <f t="shared" si="16"/>
        <v>24626.14</v>
      </c>
      <c r="AD10" s="83">
        <f t="shared" si="5"/>
        <v>26846.795607566586</v>
      </c>
      <c r="AE10" s="76">
        <f t="shared" si="17"/>
        <v>2237.23</v>
      </c>
      <c r="AF10" s="83">
        <f t="shared" si="6"/>
        <v>82119.117403814962</v>
      </c>
      <c r="AG10" s="76">
        <f t="shared" si="18"/>
        <v>6843.26</v>
      </c>
      <c r="AH10" s="83">
        <f t="shared" si="7"/>
        <v>783.80332581497669</v>
      </c>
      <c r="AI10" s="76">
        <f t="shared" si="11"/>
        <v>65.319999999999993</v>
      </c>
      <c r="AJ10" s="83">
        <f t="shared" si="8"/>
        <v>566.72209886925737</v>
      </c>
      <c r="AK10" s="76">
        <f t="shared" si="12"/>
        <v>47.23</v>
      </c>
      <c r="AM10" s="83">
        <f t="shared" si="19"/>
        <v>645295.35703168635</v>
      </c>
      <c r="AN10" s="83">
        <f t="shared" si="13"/>
        <v>53774.613085973862</v>
      </c>
    </row>
    <row r="11" spans="1:44" x14ac:dyDescent="0.25">
      <c r="A11" s="82">
        <v>60344</v>
      </c>
      <c r="B11" s="82" t="s">
        <v>5</v>
      </c>
      <c r="C11" s="82" t="s">
        <v>5</v>
      </c>
      <c r="D11" s="83">
        <f>'landesw Umlage § 2_IST'!F11*'Umlage Gesamt § 2_IST'!$D$1</f>
        <v>2166.8291245561004</v>
      </c>
      <c r="E11" s="83">
        <f>'landesw Umlage § 2_IST'!G11*'Umlage Gesamt § 2_IST'!$E$1</f>
        <v>197018.44481485159</v>
      </c>
      <c r="F11" s="83">
        <f>'landesw Umlage § 2_IST'!H11*'Umlage Gesamt § 2_IST'!$F$1</f>
        <v>6368.8239811699204</v>
      </c>
      <c r="G11" s="83">
        <f>'landesw Umlage § 2_IST'!I11*'Umlage Gesamt § 2_IST'!$G$1</f>
        <v>273857.03551469749</v>
      </c>
      <c r="H11" s="83">
        <f>'landesw Umlage § 2_IST'!J11*'Umlage Gesamt § 2_IST'!$H$1</f>
        <v>47716.804212100687</v>
      </c>
      <c r="I11" s="83">
        <f>'landesw Umlage § 2_IST'!K11*'Umlage Gesamt § 2_IST'!$I$1</f>
        <v>76084.757751842655</v>
      </c>
      <c r="J11" s="83">
        <f>'landesw Umlage § 2_IST'!L11*'Umlage Gesamt § 2_IST'!$J$1</f>
        <v>1278.4494227747277</v>
      </c>
      <c r="K11" s="83">
        <f>'landesw Umlage § 2_IST'!M11*'Umlage Gesamt § 2_IST'!$K$1</f>
        <v>848.73883247022775</v>
      </c>
      <c r="M11" s="83">
        <f>'bezirksw Umlage § 2_IST'!F11*'Umlage Gesamt § 2_IST'!$M$1</f>
        <v>39121.729722052893</v>
      </c>
      <c r="N11" s="83">
        <f>'bezirksw Umlage § 2_IST'!G11*'Umlage Gesamt § 2_IST'!$N$1</f>
        <v>1689852.9109490006</v>
      </c>
      <c r="O11" s="83">
        <f>'bezirksw Umlage § 2_IST'!H11*'Umlage Gesamt § 2_IST'!$O$1</f>
        <v>55841.529595220818</v>
      </c>
      <c r="P11" s="83">
        <f>'bezirksw Umlage § 2_IST'!I11*'Umlage Gesamt § 2_IST'!$P$1</f>
        <v>2182372.4930029502</v>
      </c>
      <c r="Q11" s="83">
        <f>'bezirksw Umlage § 2_IST'!J11*'Umlage Gesamt § 2_IST'!$Q$1</f>
        <v>175426.48562846103</v>
      </c>
      <c r="R11" s="83">
        <f>'bezirksw Umlage § 2_IST'!K11*'Umlage Gesamt § 2_IST'!$R$1</f>
        <v>606467.0925377321</v>
      </c>
      <c r="S11" s="83">
        <f>'bezirksw Umlage § 2_IST'!L11*'Umlage Gesamt § 2_IST'!$S$1</f>
        <v>5236.3114174736738</v>
      </c>
      <c r="T11" s="83">
        <f>'bezirksw Umlage § 2_IST'!M11*'Umlage Gesamt § 2_IST'!$T$1</f>
        <v>3861.7016765412914</v>
      </c>
      <c r="V11" s="83">
        <f t="shared" si="9"/>
        <v>41288.55884660899</v>
      </c>
      <c r="W11" s="76">
        <f t="shared" si="10"/>
        <v>3440.71</v>
      </c>
      <c r="X11" s="83">
        <f t="shared" si="2"/>
        <v>1886871.3557638521</v>
      </c>
      <c r="Y11" s="76">
        <f t="shared" si="14"/>
        <v>157239.28</v>
      </c>
      <c r="Z11" s="83">
        <f t="shared" si="3"/>
        <v>62210.353576390742</v>
      </c>
      <c r="AA11" s="76">
        <f t="shared" si="15"/>
        <v>5184.2</v>
      </c>
      <c r="AB11" s="83">
        <f t="shared" si="4"/>
        <v>2456229.5285176476</v>
      </c>
      <c r="AC11" s="76">
        <f t="shared" si="16"/>
        <v>204685.79</v>
      </c>
      <c r="AD11" s="83">
        <f t="shared" si="5"/>
        <v>223143.28984056172</v>
      </c>
      <c r="AE11" s="76">
        <f t="shared" si="17"/>
        <v>18595.27</v>
      </c>
      <c r="AF11" s="83">
        <f t="shared" si="6"/>
        <v>682551.85028957471</v>
      </c>
      <c r="AG11" s="76">
        <f t="shared" si="18"/>
        <v>56879.32</v>
      </c>
      <c r="AH11" s="83">
        <f t="shared" si="7"/>
        <v>6514.760840248402</v>
      </c>
      <c r="AI11" s="76">
        <f t="shared" si="11"/>
        <v>542.9</v>
      </c>
      <c r="AJ11" s="83">
        <f t="shared" si="8"/>
        <v>4710.4405090115188</v>
      </c>
      <c r="AK11" s="76">
        <f t="shared" si="12"/>
        <v>392.54</v>
      </c>
      <c r="AM11" s="83">
        <f t="shared" si="19"/>
        <v>5363520.1381838955</v>
      </c>
      <c r="AN11" s="83">
        <f t="shared" si="13"/>
        <v>446960.01151532464</v>
      </c>
    </row>
    <row r="12" spans="1:44" x14ac:dyDescent="0.25">
      <c r="A12" s="82">
        <v>60345</v>
      </c>
      <c r="B12" s="82" t="s">
        <v>12</v>
      </c>
      <c r="C12" s="82" t="s">
        <v>5</v>
      </c>
      <c r="D12" s="83">
        <f>'landesw Umlage § 2_IST'!F12*'Umlage Gesamt § 2_IST'!$D$1</f>
        <v>894.85312412521534</v>
      </c>
      <c r="E12" s="83">
        <f>'landesw Umlage § 2_IST'!G12*'Umlage Gesamt § 2_IST'!$E$1</f>
        <v>81364.31657433018</v>
      </c>
      <c r="F12" s="83">
        <f>'landesw Umlage § 2_IST'!H12*'Umlage Gesamt § 2_IST'!$F$1</f>
        <v>2630.1852656337323</v>
      </c>
      <c r="G12" s="83">
        <f>'landesw Umlage § 2_IST'!I12*'Umlage Gesamt § 2_IST'!$G$1</f>
        <v>113096.97706052421</v>
      </c>
      <c r="H12" s="83">
        <f>'landesw Umlage § 2_IST'!J12*'Umlage Gesamt § 2_IST'!$H$1</f>
        <v>19705.998428102637</v>
      </c>
      <c r="I12" s="83">
        <f>'landesw Umlage § 2_IST'!K12*'Umlage Gesamt § 2_IST'!$I$1</f>
        <v>31421.343935689671</v>
      </c>
      <c r="J12" s="83">
        <f>'landesw Umlage § 2_IST'!L12*'Umlage Gesamt § 2_IST'!$J$1</f>
        <v>527.97170161740814</v>
      </c>
      <c r="K12" s="83">
        <f>'landesw Umlage § 2_IST'!M12*'Umlage Gesamt § 2_IST'!$K$1</f>
        <v>350.51060888705865</v>
      </c>
      <c r="M12" s="83">
        <f>'bezirksw Umlage § 2_IST'!F12*'Umlage Gesamt § 2_IST'!$M$1</f>
        <v>16156.420303854442</v>
      </c>
      <c r="N12" s="83">
        <f>'bezirksw Umlage § 2_IST'!G12*'Umlage Gesamt § 2_IST'!$N$1</f>
        <v>697872.36083260039</v>
      </c>
      <c r="O12" s="83">
        <f>'bezirksw Umlage § 2_IST'!H12*'Umlage Gesamt § 2_IST'!$O$1</f>
        <v>23061.332639439635</v>
      </c>
      <c r="P12" s="83">
        <f>'bezirksw Umlage § 2_IST'!I12*'Umlage Gesamt § 2_IST'!$P$1</f>
        <v>901272.195964552</v>
      </c>
      <c r="Q12" s="83">
        <f>'bezirksw Umlage § 2_IST'!J12*'Umlage Gesamt § 2_IST'!$Q$1</f>
        <v>72447.308807100722</v>
      </c>
      <c r="R12" s="83">
        <f>'bezirksw Umlage § 2_IST'!K12*'Umlage Gesamt § 2_IST'!$R$1</f>
        <v>250457.66935946257</v>
      </c>
      <c r="S12" s="83">
        <f>'bezirksw Umlage § 2_IST'!L12*'Umlage Gesamt § 2_IST'!$S$1</f>
        <v>2162.4823008499925</v>
      </c>
      <c r="T12" s="83">
        <f>'bezirksw Umlage § 2_IST'!M12*'Umlage Gesamt § 2_IST'!$T$1</f>
        <v>1594.7984871213537</v>
      </c>
      <c r="V12" s="83">
        <f t="shared" si="9"/>
        <v>17051.273427979657</v>
      </c>
      <c r="W12" s="76">
        <f t="shared" si="10"/>
        <v>1420.94</v>
      </c>
      <c r="X12" s="83">
        <f t="shared" si="2"/>
        <v>779236.6774069306</v>
      </c>
      <c r="Y12" s="76">
        <f t="shared" si="14"/>
        <v>64936.39</v>
      </c>
      <c r="Z12" s="83">
        <f t="shared" si="3"/>
        <v>25691.517905073368</v>
      </c>
      <c r="AA12" s="76">
        <f t="shared" si="15"/>
        <v>2140.96</v>
      </c>
      <c r="AB12" s="83">
        <f t="shared" si="4"/>
        <v>1014369.1730250762</v>
      </c>
      <c r="AC12" s="76">
        <f t="shared" si="16"/>
        <v>84530.76</v>
      </c>
      <c r="AD12" s="83">
        <f t="shared" si="5"/>
        <v>92153.307235203363</v>
      </c>
      <c r="AE12" s="76">
        <f t="shared" si="17"/>
        <v>7679.44</v>
      </c>
      <c r="AF12" s="83">
        <f t="shared" si="6"/>
        <v>281879.01329515222</v>
      </c>
      <c r="AG12" s="76">
        <f t="shared" si="18"/>
        <v>23489.919999999998</v>
      </c>
      <c r="AH12" s="83">
        <f t="shared" si="7"/>
        <v>2690.4540024674006</v>
      </c>
      <c r="AI12" s="76">
        <f t="shared" si="11"/>
        <v>224.2</v>
      </c>
      <c r="AJ12" s="83">
        <f t="shared" si="8"/>
        <v>1945.3090960084123</v>
      </c>
      <c r="AK12" s="76">
        <f t="shared" si="12"/>
        <v>162.11000000000001</v>
      </c>
      <c r="AM12" s="83">
        <f t="shared" si="19"/>
        <v>2215016.7253938918</v>
      </c>
      <c r="AN12" s="83">
        <f t="shared" si="13"/>
        <v>184584.72711615765</v>
      </c>
    </row>
    <row r="13" spans="1:44" x14ac:dyDescent="0.25">
      <c r="A13" s="82">
        <v>60346</v>
      </c>
      <c r="B13" s="82" t="s">
        <v>13</v>
      </c>
      <c r="C13" s="82" t="s">
        <v>5</v>
      </c>
      <c r="D13" s="83">
        <f>'landesw Umlage § 2_IST'!F13*'Umlage Gesamt § 2_IST'!$D$1</f>
        <v>589.61420904115732</v>
      </c>
      <c r="E13" s="83">
        <f>'landesw Umlage § 2_IST'!G13*'Umlage Gesamt § 2_IST'!$E$1</f>
        <v>53610.537715947175</v>
      </c>
      <c r="F13" s="83">
        <f>'landesw Umlage § 2_IST'!H13*'Umlage Gesamt § 2_IST'!$F$1</f>
        <v>1733.0158025031817</v>
      </c>
      <c r="G13" s="83">
        <f>'landesw Umlage § 2_IST'!I13*'Umlage Gesamt § 2_IST'!$G$1</f>
        <v>74519.027622186608</v>
      </c>
      <c r="H13" s="83">
        <f>'landesw Umlage § 2_IST'!J13*'Umlage Gesamt § 2_IST'!$H$1</f>
        <v>12984.182949476082</v>
      </c>
      <c r="I13" s="83">
        <f>'landesw Umlage § 2_IST'!K13*'Umlage Gesamt § 2_IST'!$I$1</f>
        <v>20703.365001673115</v>
      </c>
      <c r="J13" s="83">
        <f>'landesw Umlage § 2_IST'!L13*'Umlage Gesamt § 2_IST'!$J$1</f>
        <v>347.87789063102423</v>
      </c>
      <c r="K13" s="83">
        <f>'landesw Umlage § 2_IST'!M13*'Umlage Gesamt § 2_IST'!$K$1</f>
        <v>230.94967190454722</v>
      </c>
      <c r="M13" s="83">
        <f>'bezirksw Umlage § 2_IST'!F13*'Umlage Gesamt § 2_IST'!$M$1</f>
        <v>10645.383830677296</v>
      </c>
      <c r="N13" s="83">
        <f>'bezirksw Umlage § 2_IST'!G13*'Umlage Gesamt § 2_IST'!$N$1</f>
        <v>459824.57785599877</v>
      </c>
      <c r="O13" s="83">
        <f>'bezirksw Umlage § 2_IST'!H13*'Umlage Gesamt § 2_IST'!$O$1</f>
        <v>15194.995733998891</v>
      </c>
      <c r="P13" s="83">
        <f>'bezirksw Umlage § 2_IST'!I13*'Umlage Gesamt § 2_IST'!$P$1</f>
        <v>593843.70309251768</v>
      </c>
      <c r="Q13" s="83">
        <f>'bezirksw Umlage § 2_IST'!J13*'Umlage Gesamt § 2_IST'!$Q$1</f>
        <v>47735.16628353636</v>
      </c>
      <c r="R13" s="83">
        <f>'bezirksw Umlage § 2_IST'!K13*'Umlage Gesamt § 2_IST'!$R$1</f>
        <v>165025.29480693585</v>
      </c>
      <c r="S13" s="83">
        <f>'bezirksw Umlage § 2_IST'!L13*'Umlage Gesamt § 2_IST'!$S$1</f>
        <v>1424.8486785220828</v>
      </c>
      <c r="T13" s="83">
        <f>'bezirksw Umlage § 2_IST'!M13*'Umlage Gesamt § 2_IST'!$T$1</f>
        <v>1050.8046775646217</v>
      </c>
      <c r="V13" s="83">
        <f t="shared" si="9"/>
        <v>11234.998039718454</v>
      </c>
      <c r="W13" s="76">
        <f t="shared" si="10"/>
        <v>936.25</v>
      </c>
      <c r="X13" s="83">
        <f t="shared" si="2"/>
        <v>513435.11557194596</v>
      </c>
      <c r="Y13" s="76">
        <f t="shared" si="14"/>
        <v>42786.26</v>
      </c>
      <c r="Z13" s="83">
        <f t="shared" si="3"/>
        <v>16928.011536502072</v>
      </c>
      <c r="AA13" s="76">
        <f t="shared" si="15"/>
        <v>1410.67</v>
      </c>
      <c r="AB13" s="83">
        <f t="shared" si="4"/>
        <v>668362.73071470426</v>
      </c>
      <c r="AC13" s="76">
        <f t="shared" si="16"/>
        <v>55696.89</v>
      </c>
      <c r="AD13" s="83">
        <f t="shared" si="5"/>
        <v>60719.349233012443</v>
      </c>
      <c r="AE13" s="76">
        <f t="shared" si="17"/>
        <v>5059.95</v>
      </c>
      <c r="AF13" s="83">
        <f t="shared" si="6"/>
        <v>185728.65980860897</v>
      </c>
      <c r="AG13" s="76">
        <f t="shared" si="18"/>
        <v>15477.39</v>
      </c>
      <c r="AH13" s="83">
        <f t="shared" si="7"/>
        <v>1772.726569153107</v>
      </c>
      <c r="AI13" s="76">
        <f t="shared" si="11"/>
        <v>147.72999999999999</v>
      </c>
      <c r="AJ13" s="83">
        <f t="shared" si="8"/>
        <v>1281.7543494691688</v>
      </c>
      <c r="AK13" s="76">
        <f t="shared" si="12"/>
        <v>106.81</v>
      </c>
      <c r="AM13" s="83">
        <f t="shared" si="19"/>
        <v>1459463.3458231145</v>
      </c>
      <c r="AN13" s="83">
        <f t="shared" si="13"/>
        <v>121621.94548525954</v>
      </c>
    </row>
    <row r="14" spans="1:44" x14ac:dyDescent="0.25">
      <c r="A14" s="82">
        <v>60347</v>
      </c>
      <c r="B14" s="82" t="s">
        <v>14</v>
      </c>
      <c r="C14" s="82" t="s">
        <v>5</v>
      </c>
      <c r="D14" s="83">
        <f>'landesw Umlage § 2_IST'!F14*'Umlage Gesamt § 2_IST'!$D$1</f>
        <v>465.96922394690722</v>
      </c>
      <c r="E14" s="83">
        <f>'landesw Umlage § 2_IST'!G14*'Umlage Gesamt § 2_IST'!$E$1</f>
        <v>42368.145597272305</v>
      </c>
      <c r="F14" s="83">
        <f>'landesw Umlage § 2_IST'!H14*'Umlage Gesamt § 2_IST'!$F$1</f>
        <v>1369.5939076728821</v>
      </c>
      <c r="G14" s="83">
        <f>'landesw Umlage § 2_IST'!I14*'Umlage Gesamt § 2_IST'!$G$1</f>
        <v>58892.022848052831</v>
      </c>
      <c r="H14" s="83">
        <f>'landesw Umlage § 2_IST'!J14*'Umlage Gesamt § 2_IST'!$H$1</f>
        <v>10261.336242881667</v>
      </c>
      <c r="I14" s="83">
        <f>'landesw Umlage § 2_IST'!K14*'Umlage Gesamt § 2_IST'!$I$1</f>
        <v>16361.768042543517</v>
      </c>
      <c r="J14" s="83">
        <f>'landesw Umlage § 2_IST'!L14*'Umlage Gesamt § 2_IST'!$J$1</f>
        <v>274.92619451833838</v>
      </c>
      <c r="K14" s="83">
        <f>'landesw Umlage § 2_IST'!M14*'Umlage Gesamt § 2_IST'!$K$1</f>
        <v>182.51839548297374</v>
      </c>
      <c r="M14" s="83">
        <f>'bezirksw Umlage § 2_IST'!F14*'Umlage Gesamt § 2_IST'!$M$1</f>
        <v>8412.9947449271822</v>
      </c>
      <c r="N14" s="83">
        <f>'bezirksw Umlage § 2_IST'!G14*'Umlage Gesamt § 2_IST'!$N$1</f>
        <v>363397.11358672072</v>
      </c>
      <c r="O14" s="83">
        <f>'bezirksw Umlage § 2_IST'!H14*'Umlage Gesamt § 2_IST'!$O$1</f>
        <v>12008.530767198301</v>
      </c>
      <c r="P14" s="83">
        <f>'bezirksw Umlage § 2_IST'!I14*'Umlage Gesamt § 2_IST'!$P$1</f>
        <v>469311.77239736845</v>
      </c>
      <c r="Q14" s="83">
        <f>'bezirksw Umlage § 2_IST'!J14*'Umlage Gesamt § 2_IST'!$Q$1</f>
        <v>37724.868307173645</v>
      </c>
      <c r="R14" s="83">
        <f>'bezirksw Umlage § 2_IST'!K14*'Umlage Gesamt § 2_IST'!$R$1</f>
        <v>130418.68288392927</v>
      </c>
      <c r="S14" s="83">
        <f>'bezirksw Umlage § 2_IST'!L14*'Umlage Gesamt § 2_IST'!$S$1</f>
        <v>1126.0509377011401</v>
      </c>
      <c r="T14" s="83">
        <f>'bezirksw Umlage § 2_IST'!M14*'Umlage Gesamt § 2_IST'!$T$1</f>
        <v>830.44579424372034</v>
      </c>
      <c r="V14" s="83">
        <f t="shared" si="9"/>
        <v>8878.9639688740899</v>
      </c>
      <c r="W14" s="76">
        <f t="shared" si="10"/>
        <v>739.91</v>
      </c>
      <c r="X14" s="83">
        <f t="shared" si="2"/>
        <v>405765.25918399304</v>
      </c>
      <c r="Y14" s="76">
        <f t="shared" si="14"/>
        <v>33813.769999999997</v>
      </c>
      <c r="Z14" s="83">
        <f t="shared" si="3"/>
        <v>13378.124674871184</v>
      </c>
      <c r="AA14" s="76">
        <f t="shared" si="15"/>
        <v>1114.8399999999999</v>
      </c>
      <c r="AB14" s="83">
        <f t="shared" si="4"/>
        <v>528203.79524542124</v>
      </c>
      <c r="AC14" s="76">
        <f t="shared" si="16"/>
        <v>44016.98</v>
      </c>
      <c r="AD14" s="83">
        <f t="shared" si="5"/>
        <v>47986.204550055314</v>
      </c>
      <c r="AE14" s="76">
        <f t="shared" si="17"/>
        <v>3998.85</v>
      </c>
      <c r="AF14" s="83">
        <f t="shared" si="6"/>
        <v>146780.45092647278</v>
      </c>
      <c r="AG14" s="76">
        <f t="shared" si="18"/>
        <v>12231.7</v>
      </c>
      <c r="AH14" s="83">
        <f t="shared" si="7"/>
        <v>1400.9771322194786</v>
      </c>
      <c r="AI14" s="76">
        <f t="shared" si="11"/>
        <v>116.75</v>
      </c>
      <c r="AJ14" s="83">
        <f t="shared" si="8"/>
        <v>1012.964189726694</v>
      </c>
      <c r="AK14" s="76">
        <f t="shared" si="12"/>
        <v>84.41</v>
      </c>
      <c r="AM14" s="83">
        <f t="shared" si="19"/>
        <v>1153406.7398716337</v>
      </c>
      <c r="AN14" s="83">
        <f t="shared" si="13"/>
        <v>96117.228322636147</v>
      </c>
    </row>
    <row r="15" spans="1:44" x14ac:dyDescent="0.25">
      <c r="A15" s="82">
        <v>60348</v>
      </c>
      <c r="B15" s="82" t="s">
        <v>15</v>
      </c>
      <c r="C15" s="82" t="s">
        <v>5</v>
      </c>
      <c r="D15" s="83">
        <f>'landesw Umlage § 2_IST'!F15*'Umlage Gesamt § 2_IST'!$D$1</f>
        <v>473.94293762991197</v>
      </c>
      <c r="E15" s="83">
        <f>'landesw Umlage § 2_IST'!G15*'Umlage Gesamt § 2_IST'!$E$1</f>
        <v>43093.153698474714</v>
      </c>
      <c r="F15" s="83">
        <f>'landesw Umlage § 2_IST'!H15*'Umlage Gesamt § 2_IST'!$F$1</f>
        <v>1393.0305406532086</v>
      </c>
      <c r="G15" s="83">
        <f>'landesw Umlage § 2_IST'!I15*'Umlage Gesamt § 2_IST'!$G$1</f>
        <v>59899.789250361093</v>
      </c>
      <c r="H15" s="83">
        <f>'landesw Umlage § 2_IST'!J15*'Umlage Gesamt § 2_IST'!$H$1</f>
        <v>10436.929292810433</v>
      </c>
      <c r="I15" s="83">
        <f>'landesw Umlage § 2_IST'!K15*'Umlage Gesamt § 2_IST'!$I$1</f>
        <v>16641.75231406666</v>
      </c>
      <c r="J15" s="83">
        <f>'landesw Umlage § 2_IST'!L15*'Umlage Gesamt § 2_IST'!$J$1</f>
        <v>279.63076006985443</v>
      </c>
      <c r="K15" s="83">
        <f>'landesw Umlage § 2_IST'!M15*'Umlage Gesamt § 2_IST'!$K$1</f>
        <v>185.6416691943476</v>
      </c>
      <c r="M15" s="83">
        <f>'bezirksw Umlage § 2_IST'!F15*'Umlage Gesamt § 2_IST'!$M$1</f>
        <v>8556.9587834627328</v>
      </c>
      <c r="N15" s="83">
        <f>'bezirksw Umlage § 2_IST'!G15*'Umlage Gesamt § 2_IST'!$N$1</f>
        <v>369615.60268011421</v>
      </c>
      <c r="O15" s="83">
        <f>'bezirksw Umlage § 2_IST'!H15*'Umlage Gesamt § 2_IST'!$O$1</f>
        <v>12214.021991018057</v>
      </c>
      <c r="P15" s="83">
        <f>'bezirksw Umlage § 2_IST'!I15*'Umlage Gesamt § 2_IST'!$P$1</f>
        <v>477342.68411609286</v>
      </c>
      <c r="Q15" s="83">
        <f>'bezirksw Umlage § 2_IST'!J15*'Umlage Gesamt § 2_IST'!$Q$1</f>
        <v>38370.42016586192</v>
      </c>
      <c r="R15" s="83">
        <f>'bezirksw Umlage § 2_IST'!K15*'Umlage Gesamt § 2_IST'!$R$1</f>
        <v>132650.42091036495</v>
      </c>
      <c r="S15" s="83">
        <f>'bezirksw Umlage § 2_IST'!L15*'Umlage Gesamt § 2_IST'!$S$1</f>
        <v>1145.3200381229544</v>
      </c>
      <c r="T15" s="83">
        <f>'bezirksw Umlage § 2_IST'!M15*'Umlage Gesamt § 2_IST'!$T$1</f>
        <v>844.65646879528549</v>
      </c>
      <c r="V15" s="83">
        <f t="shared" si="9"/>
        <v>9030.9017210926449</v>
      </c>
      <c r="W15" s="76">
        <f t="shared" si="10"/>
        <v>752.58</v>
      </c>
      <c r="X15" s="83">
        <f t="shared" si="2"/>
        <v>412708.75637858891</v>
      </c>
      <c r="Y15" s="76">
        <f t="shared" si="14"/>
        <v>34392.400000000001</v>
      </c>
      <c r="Z15" s="83">
        <f t="shared" si="3"/>
        <v>13607.052531671265</v>
      </c>
      <c r="AA15" s="76">
        <f t="shared" si="15"/>
        <v>1133.92</v>
      </c>
      <c r="AB15" s="83">
        <f t="shared" si="4"/>
        <v>537242.47336645401</v>
      </c>
      <c r="AC15" s="76">
        <f t="shared" si="16"/>
        <v>44770.21</v>
      </c>
      <c r="AD15" s="83">
        <f t="shared" si="5"/>
        <v>48807.349458672354</v>
      </c>
      <c r="AE15" s="76">
        <f t="shared" si="17"/>
        <v>4067.28</v>
      </c>
      <c r="AF15" s="83">
        <f t="shared" si="6"/>
        <v>149292.17322443161</v>
      </c>
      <c r="AG15" s="76">
        <f t="shared" si="18"/>
        <v>12441.01</v>
      </c>
      <c r="AH15" s="83">
        <f t="shared" si="7"/>
        <v>1424.9507981928089</v>
      </c>
      <c r="AI15" s="76">
        <f t="shared" si="11"/>
        <v>118.75</v>
      </c>
      <c r="AJ15" s="83">
        <f t="shared" si="8"/>
        <v>1030.298137989633</v>
      </c>
      <c r="AK15" s="76">
        <f t="shared" si="12"/>
        <v>85.86</v>
      </c>
      <c r="AM15" s="83">
        <f t="shared" si="19"/>
        <v>1173143.9556170932</v>
      </c>
      <c r="AN15" s="83">
        <f t="shared" si="13"/>
        <v>97761.996301424442</v>
      </c>
    </row>
    <row r="16" spans="1:44" x14ac:dyDescent="0.25">
      <c r="A16" s="82">
        <v>60349</v>
      </c>
      <c r="B16" s="82" t="s">
        <v>16</v>
      </c>
      <c r="C16" s="82" t="s">
        <v>5</v>
      </c>
      <c r="D16" s="83">
        <f>'landesw Umlage § 2_IST'!F16*'Umlage Gesamt § 2_IST'!$D$1</f>
        <v>613.09143860744518</v>
      </c>
      <c r="E16" s="83">
        <f>'landesw Umlage § 2_IST'!G16*'Umlage Gesamt § 2_IST'!$E$1</f>
        <v>55745.199469055588</v>
      </c>
      <c r="F16" s="83">
        <f>'landesw Umlage § 2_IST'!H16*'Umlage Gesamt § 2_IST'!$F$1</f>
        <v>1802.0209404620123</v>
      </c>
      <c r="G16" s="83">
        <f>'landesw Umlage § 2_IST'!I16*'Umlage Gesamt § 2_IST'!$G$1</f>
        <v>77486.222597673535</v>
      </c>
      <c r="H16" s="83">
        <f>'landesw Umlage § 2_IST'!J16*'Umlage Gesamt § 2_IST'!$H$1</f>
        <v>13501.186507330051</v>
      </c>
      <c r="I16" s="83">
        <f>'landesw Umlage § 2_IST'!K16*'Umlage Gesamt § 2_IST'!$I$1</f>
        <v>21527.73057069386</v>
      </c>
      <c r="J16" s="83">
        <f>'landesw Umlage § 2_IST'!L16*'Umlage Gesamt § 2_IST'!$J$1</f>
        <v>361.72967536440478</v>
      </c>
      <c r="K16" s="83">
        <f>'landesw Umlage § 2_IST'!M16*'Umlage Gesamt § 2_IST'!$K$1</f>
        <v>240.14561457760351</v>
      </c>
      <c r="M16" s="83">
        <f>'bezirksw Umlage § 2_IST'!F16*'Umlage Gesamt § 2_IST'!$M$1</f>
        <v>11069.261200289015</v>
      </c>
      <c r="N16" s="83">
        <f>'bezirksw Umlage § 2_IST'!G16*'Umlage Gesamt § 2_IST'!$N$1</f>
        <v>478133.85027347051</v>
      </c>
      <c r="O16" s="83">
        <f>'bezirksw Umlage § 2_IST'!H16*'Umlage Gesamt § 2_IST'!$O$1</f>
        <v>15800.029326533893</v>
      </c>
      <c r="P16" s="83">
        <f>'bezirksw Umlage § 2_IST'!I16*'Umlage Gesamt § 2_IST'!$P$1</f>
        <v>617489.34244484932</v>
      </c>
      <c r="Q16" s="83">
        <f>'bezirksw Umlage § 2_IST'!J16*'Umlage Gesamt § 2_IST'!$Q$1</f>
        <v>49635.882786020244</v>
      </c>
      <c r="R16" s="83">
        <f>'bezirksw Umlage § 2_IST'!K16*'Umlage Gesamt § 2_IST'!$R$1</f>
        <v>171596.26387623168</v>
      </c>
      <c r="S16" s="83">
        <f>'bezirksw Umlage § 2_IST'!L16*'Umlage Gesamt § 2_IST'!$S$1</f>
        <v>1481.58323310021</v>
      </c>
      <c r="T16" s="83">
        <f>'bezirksw Umlage § 2_IST'!M16*'Umlage Gesamt § 2_IST'!$T$1</f>
        <v>1092.645566515776</v>
      </c>
      <c r="V16" s="83">
        <f t="shared" si="9"/>
        <v>11682.35263889646</v>
      </c>
      <c r="W16" s="76">
        <f t="shared" si="10"/>
        <v>973.53</v>
      </c>
      <c r="X16" s="83">
        <f t="shared" si="2"/>
        <v>533879.04974252614</v>
      </c>
      <c r="Y16" s="76">
        <f t="shared" si="14"/>
        <v>44489.919999999998</v>
      </c>
      <c r="Z16" s="83">
        <f t="shared" si="3"/>
        <v>17602.050266995906</v>
      </c>
      <c r="AA16" s="76">
        <f t="shared" si="15"/>
        <v>1466.84</v>
      </c>
      <c r="AB16" s="83">
        <f t="shared" si="4"/>
        <v>694975.56504252285</v>
      </c>
      <c r="AC16" s="76">
        <f t="shared" si="16"/>
        <v>57914.63</v>
      </c>
      <c r="AD16" s="83">
        <f t="shared" si="5"/>
        <v>63137.069293350294</v>
      </c>
      <c r="AE16" s="76">
        <f t="shared" si="17"/>
        <v>5261.42</v>
      </c>
      <c r="AF16" s="83">
        <f t="shared" si="6"/>
        <v>193123.99444692553</v>
      </c>
      <c r="AG16" s="76">
        <f t="shared" si="18"/>
        <v>16093.67</v>
      </c>
      <c r="AH16" s="83">
        <f t="shared" si="7"/>
        <v>1843.3129084646148</v>
      </c>
      <c r="AI16" s="76">
        <f t="shared" si="11"/>
        <v>153.61000000000001</v>
      </c>
      <c r="AJ16" s="83">
        <f t="shared" si="8"/>
        <v>1332.7911810933795</v>
      </c>
      <c r="AK16" s="76">
        <f t="shared" si="12"/>
        <v>111.07</v>
      </c>
      <c r="AM16" s="83">
        <f t="shared" si="19"/>
        <v>1517576.1855207749</v>
      </c>
      <c r="AN16" s="83">
        <f t="shared" si="13"/>
        <v>126464.68212673125</v>
      </c>
    </row>
    <row r="17" spans="1:41" x14ac:dyDescent="0.25">
      <c r="A17" s="82">
        <v>60350</v>
      </c>
      <c r="B17" s="82" t="s">
        <v>17</v>
      </c>
      <c r="C17" s="82" t="s">
        <v>5</v>
      </c>
      <c r="D17" s="83">
        <f>'landesw Umlage § 2_IST'!F17*'Umlage Gesamt § 2_IST'!$D$1</f>
        <v>1193.5091549052966</v>
      </c>
      <c r="E17" s="83">
        <f>'landesw Umlage § 2_IST'!G17*'Umlage Gesamt § 2_IST'!$E$1</f>
        <v>108519.54817614015</v>
      </c>
      <c r="F17" s="83">
        <f>'landesw Umlage § 2_IST'!H17*'Umlage Gesamt § 2_IST'!$F$1</f>
        <v>3508.0060727280006</v>
      </c>
      <c r="G17" s="83">
        <f>'landesw Umlage § 2_IST'!I17*'Umlage Gesamt § 2_IST'!$G$1</f>
        <v>150842.94156742768</v>
      </c>
      <c r="H17" s="83">
        <f>'landesw Umlage § 2_IST'!J17*'Umlage Gesamt § 2_IST'!$H$1</f>
        <v>26282.848990980183</v>
      </c>
      <c r="I17" s="83">
        <f>'landesw Umlage § 2_IST'!K17*'Umlage Gesamt § 2_IST'!$I$1</f>
        <v>41908.175359318629</v>
      </c>
      <c r="J17" s="83">
        <f>'landesw Umlage § 2_IST'!L17*'Umlage Gesamt § 2_IST'!$J$1</f>
        <v>704.18154937695658</v>
      </c>
      <c r="K17" s="83">
        <f>'landesw Umlage § 2_IST'!M17*'Umlage Gesamt § 2_IST'!$K$1</f>
        <v>467.49305480392667</v>
      </c>
      <c r="M17" s="83">
        <f>'bezirksw Umlage § 2_IST'!F17*'Umlage Gesamt § 2_IST'!$M$1</f>
        <v>21548.603925363139</v>
      </c>
      <c r="N17" s="83">
        <f>'bezirksw Umlage § 2_IST'!G17*'Umlage Gesamt § 2_IST'!$N$1</f>
        <v>930786.32588260609</v>
      </c>
      <c r="O17" s="83">
        <f>'bezirksw Umlage § 2_IST'!H17*'Umlage Gesamt § 2_IST'!$O$1</f>
        <v>30758.021498102469</v>
      </c>
      <c r="P17" s="83">
        <f>'bezirksw Umlage § 2_IST'!I17*'Umlage Gesamt § 2_IST'!$P$1</f>
        <v>1202070.5833673498</v>
      </c>
      <c r="Q17" s="83">
        <f>'bezirksw Umlage § 2_IST'!J17*'Umlage Gesamt § 2_IST'!$Q$1</f>
        <v>96626.501018313138</v>
      </c>
      <c r="R17" s="83">
        <f>'bezirksw Umlage § 2_IST'!K17*'Umlage Gesamt § 2_IST'!$R$1</f>
        <v>334047.580812753</v>
      </c>
      <c r="S17" s="83">
        <f>'bezirksw Umlage § 2_IST'!L17*'Umlage Gesamt § 2_IST'!$S$1</f>
        <v>2884.2078703230727</v>
      </c>
      <c r="T17" s="83">
        <f>'bezirksw Umlage § 2_IST'!M17*'Umlage Gesamt § 2_IST'!$T$1</f>
        <v>2127.0603446450186</v>
      </c>
      <c r="V17" s="83">
        <f t="shared" si="9"/>
        <v>22742.113080268435</v>
      </c>
      <c r="W17" s="76">
        <f t="shared" si="10"/>
        <v>1895.18</v>
      </c>
      <c r="X17" s="83">
        <f t="shared" si="2"/>
        <v>1039305.8740587463</v>
      </c>
      <c r="Y17" s="76">
        <f t="shared" si="14"/>
        <v>86608.82</v>
      </c>
      <c r="Z17" s="83">
        <f t="shared" si="3"/>
        <v>34266.027570830469</v>
      </c>
      <c r="AA17" s="76">
        <f t="shared" si="15"/>
        <v>2855.5</v>
      </c>
      <c r="AB17" s="83">
        <f t="shared" si="4"/>
        <v>1352913.5249347775</v>
      </c>
      <c r="AC17" s="76">
        <f t="shared" si="16"/>
        <v>112742.79</v>
      </c>
      <c r="AD17" s="83">
        <f t="shared" si="5"/>
        <v>122909.35000929332</v>
      </c>
      <c r="AE17" s="76">
        <f t="shared" si="17"/>
        <v>10242.450000000001</v>
      </c>
      <c r="AF17" s="83">
        <f t="shared" si="6"/>
        <v>375955.75617207162</v>
      </c>
      <c r="AG17" s="76">
        <f t="shared" si="18"/>
        <v>31329.65</v>
      </c>
      <c r="AH17" s="83">
        <f t="shared" si="7"/>
        <v>3588.3894197000291</v>
      </c>
      <c r="AI17" s="76">
        <f t="shared" si="11"/>
        <v>299.02999999999997</v>
      </c>
      <c r="AJ17" s="83">
        <f t="shared" si="8"/>
        <v>2594.5533994489451</v>
      </c>
      <c r="AK17" s="76">
        <f t="shared" si="12"/>
        <v>216.21</v>
      </c>
      <c r="AM17" s="83">
        <f t="shared" si="19"/>
        <v>2954275.5886451364</v>
      </c>
      <c r="AN17" s="83">
        <f t="shared" si="13"/>
        <v>246189.63238709469</v>
      </c>
    </row>
    <row r="18" spans="1:41" x14ac:dyDescent="0.25">
      <c r="A18" s="82">
        <v>60351</v>
      </c>
      <c r="B18" s="82" t="s">
        <v>18</v>
      </c>
      <c r="C18" s="82" t="s">
        <v>5</v>
      </c>
      <c r="D18" s="83">
        <f>'landesw Umlage § 2_IST'!F18*'Umlage Gesamt § 2_IST'!$D$1</f>
        <v>626.03885403802769</v>
      </c>
      <c r="E18" s="83">
        <f>'landesw Umlage § 2_IST'!G18*'Umlage Gesamt § 2_IST'!$E$1</f>
        <v>56922.440269263017</v>
      </c>
      <c r="F18" s="83">
        <f>'landesw Umlage § 2_IST'!H18*'Umlage Gesamt § 2_IST'!$F$1</f>
        <v>1840.0764608322936</v>
      </c>
      <c r="G18" s="83">
        <f>'landesw Umlage § 2_IST'!I18*'Umlage Gesamt § 2_IST'!$G$1</f>
        <v>79122.595658757884</v>
      </c>
      <c r="H18" s="83">
        <f>'landesw Umlage § 2_IST'!J18*'Umlage Gesamt § 2_IST'!$H$1</f>
        <v>13786.307876686024</v>
      </c>
      <c r="I18" s="83">
        <f>'landesw Umlage § 2_IST'!K18*'Umlage Gesamt § 2_IST'!$I$1</f>
        <v>21982.358466998397</v>
      </c>
      <c r="J18" s="83">
        <f>'landesw Umlage § 2_IST'!L18*'Umlage Gesamt § 2_IST'!$J$1</f>
        <v>369.36877140389697</v>
      </c>
      <c r="K18" s="83">
        <f>'landesw Umlage § 2_IST'!M18*'Umlage Gesamt § 2_IST'!$K$1</f>
        <v>245.21706858914717</v>
      </c>
      <c r="M18" s="83">
        <f>'bezirksw Umlage § 2_IST'!F18*'Umlage Gesamt § 2_IST'!$M$1</f>
        <v>11303.024574305946</v>
      </c>
      <c r="N18" s="83">
        <f>'bezirksw Umlage § 2_IST'!G18*'Umlage Gesamt § 2_IST'!$N$1</f>
        <v>488231.19823999191</v>
      </c>
      <c r="O18" s="83">
        <f>'bezirksw Umlage § 2_IST'!H18*'Umlage Gesamt § 2_IST'!$O$1</f>
        <v>16133.698222597219</v>
      </c>
      <c r="P18" s="83">
        <f>'bezirksw Umlage § 2_IST'!I18*'Umlage Gesamt § 2_IST'!$P$1</f>
        <v>630529.63388775405</v>
      </c>
      <c r="Q18" s="83">
        <f>'bezirksw Umlage § 2_IST'!J18*'Umlage Gesamt § 2_IST'!$Q$1</f>
        <v>50684.105537513911</v>
      </c>
      <c r="R18" s="83">
        <f>'bezirksw Umlage § 2_IST'!K18*'Umlage Gesamt § 2_IST'!$R$1</f>
        <v>175220.07588017648</v>
      </c>
      <c r="S18" s="83">
        <f>'bezirksw Umlage § 2_IST'!L18*'Umlage Gesamt § 2_IST'!$S$1</f>
        <v>1512.8716713428071</v>
      </c>
      <c r="T18" s="83">
        <f>'bezirksw Umlage § 2_IST'!M18*'Umlage Gesamt § 2_IST'!$T$1</f>
        <v>1115.7203236844568</v>
      </c>
      <c r="V18" s="83">
        <f t="shared" si="9"/>
        <v>11929.063428343974</v>
      </c>
      <c r="W18" s="76">
        <f t="shared" si="10"/>
        <v>994.09</v>
      </c>
      <c r="X18" s="83">
        <f t="shared" si="2"/>
        <v>545153.6385092549</v>
      </c>
      <c r="Y18" s="76">
        <f t="shared" si="14"/>
        <v>45429.47</v>
      </c>
      <c r="Z18" s="83">
        <f t="shared" si="3"/>
        <v>17973.774683429514</v>
      </c>
      <c r="AA18" s="76">
        <f t="shared" si="15"/>
        <v>1497.81</v>
      </c>
      <c r="AB18" s="83">
        <f t="shared" si="4"/>
        <v>709652.2295465119</v>
      </c>
      <c r="AC18" s="76">
        <f t="shared" si="16"/>
        <v>59137.69</v>
      </c>
      <c r="AD18" s="83">
        <f t="shared" si="5"/>
        <v>64470.413414199938</v>
      </c>
      <c r="AE18" s="76">
        <f t="shared" si="17"/>
        <v>5372.53</v>
      </c>
      <c r="AF18" s="83">
        <f t="shared" si="6"/>
        <v>197202.43434717489</v>
      </c>
      <c r="AG18" s="76">
        <f t="shared" si="18"/>
        <v>16433.54</v>
      </c>
      <c r="AH18" s="83">
        <f t="shared" si="7"/>
        <v>1882.240442746704</v>
      </c>
      <c r="AI18" s="76">
        <f t="shared" si="11"/>
        <v>156.85</v>
      </c>
      <c r="AJ18" s="83">
        <f t="shared" si="8"/>
        <v>1360.937392273604</v>
      </c>
      <c r="AK18" s="76">
        <f t="shared" si="12"/>
        <v>113.41</v>
      </c>
      <c r="AM18" s="83">
        <f t="shared" si="19"/>
        <v>1549624.7317639354</v>
      </c>
      <c r="AN18" s="83">
        <f t="shared" si="13"/>
        <v>129135.39431366128</v>
      </c>
    </row>
    <row r="19" spans="1:41" x14ac:dyDescent="0.25">
      <c r="A19" s="82">
        <v>60608</v>
      </c>
      <c r="B19" s="82" t="s">
        <v>19</v>
      </c>
      <c r="C19" s="82" t="s">
        <v>20</v>
      </c>
      <c r="D19" s="83">
        <f>'landesw Umlage § 2_IST'!F19*'Umlage Gesamt § 2_IST'!$D$1</f>
        <v>1184.7499840779312</v>
      </c>
      <c r="E19" s="83">
        <f>'landesw Umlage § 2_IST'!G19*'Umlage Gesamt § 2_IST'!$E$1</f>
        <v>107723.12256291666</v>
      </c>
      <c r="F19" s="83">
        <f>'landesw Umlage § 2_IST'!H19*'Umlage Gesamt § 2_IST'!$F$1</f>
        <v>3482.2607951755235</v>
      </c>
      <c r="G19" s="83">
        <f>'landesw Umlage § 2_IST'!I19*'Umlage Gesamt § 2_IST'!$G$1</f>
        <v>149735.90431692899</v>
      </c>
      <c r="H19" s="83">
        <f>'landesw Umlage § 2_IST'!J19*'Umlage Gesamt § 2_IST'!$H$1</f>
        <v>26089.959005012621</v>
      </c>
      <c r="I19" s="83">
        <f>'landesw Umlage § 2_IST'!K19*'Umlage Gesamt § 2_IST'!$I$1</f>
        <v>41600.611009663873</v>
      </c>
      <c r="J19" s="83">
        <f>'landesw Umlage § 2_IST'!L19*'Umlage Gesamt § 2_IST'!$J$1</f>
        <v>699.01355677369838</v>
      </c>
      <c r="K19" s="83">
        <f>'landesw Umlage § 2_IST'!M19*'Umlage Gesamt § 2_IST'!$K$1</f>
        <v>464.06212047819935</v>
      </c>
      <c r="M19" s="83">
        <f>'bezirksw Umlage § 2_IST'!F19*'Umlage Gesamt § 2_IST'!$M$1</f>
        <v>5031.6885272707286</v>
      </c>
      <c r="N19" s="83">
        <f>'bezirksw Umlage § 2_IST'!G19*'Umlage Gesamt § 2_IST'!$N$1</f>
        <v>571021.27068921027</v>
      </c>
      <c r="O19" s="83">
        <f>'bezirksw Umlage § 2_IST'!H19*'Umlage Gesamt § 2_IST'!$O$1</f>
        <v>28131.242945414822</v>
      </c>
      <c r="P19" s="83">
        <f>'bezirksw Umlage § 2_IST'!I19*'Umlage Gesamt § 2_IST'!$P$1</f>
        <v>980168.41632861388</v>
      </c>
      <c r="Q19" s="83">
        <f>'bezirksw Umlage § 2_IST'!J19*'Umlage Gesamt § 2_IST'!$Q$1</f>
        <v>48650.22450653305</v>
      </c>
      <c r="R19" s="83">
        <f>'bezirksw Umlage § 2_IST'!K19*'Umlage Gesamt § 2_IST'!$R$1</f>
        <v>307045.41153938015</v>
      </c>
      <c r="S19" s="83">
        <f>'bezirksw Umlage § 2_IST'!L19*'Umlage Gesamt § 2_IST'!$S$1</f>
        <v>4060.5317286036156</v>
      </c>
      <c r="T19" s="83">
        <f>'bezirksw Umlage § 2_IST'!M19*'Umlage Gesamt § 2_IST'!$T$1</f>
        <v>2383.8664798198811</v>
      </c>
      <c r="V19" s="83">
        <f t="shared" si="9"/>
        <v>6216.4385113486596</v>
      </c>
      <c r="W19" s="76">
        <f t="shared" si="10"/>
        <v>518.04</v>
      </c>
      <c r="X19" s="83">
        <f t="shared" si="2"/>
        <v>678744.39325212687</v>
      </c>
      <c r="Y19" s="76">
        <f t="shared" si="14"/>
        <v>56562.03</v>
      </c>
      <c r="Z19" s="83">
        <f t="shared" si="3"/>
        <v>31613.503740590346</v>
      </c>
      <c r="AA19" s="76">
        <f t="shared" si="15"/>
        <v>2634.46</v>
      </c>
      <c r="AB19" s="83">
        <f t="shared" si="4"/>
        <v>1129904.3206455428</v>
      </c>
      <c r="AC19" s="76">
        <f t="shared" si="16"/>
        <v>94158.69</v>
      </c>
      <c r="AD19" s="83">
        <f t="shared" si="5"/>
        <v>74740.183511545678</v>
      </c>
      <c r="AE19" s="76">
        <f t="shared" si="17"/>
        <v>6228.35</v>
      </c>
      <c r="AF19" s="83">
        <f t="shared" si="6"/>
        <v>348646.02254904399</v>
      </c>
      <c r="AG19" s="76">
        <f t="shared" si="18"/>
        <v>29053.84</v>
      </c>
      <c r="AH19" s="83">
        <f t="shared" si="7"/>
        <v>4759.545285377314</v>
      </c>
      <c r="AI19" s="76">
        <f t="shared" si="11"/>
        <v>396.63</v>
      </c>
      <c r="AJ19" s="83">
        <f t="shared" si="8"/>
        <v>2847.9286002980803</v>
      </c>
      <c r="AK19" s="76">
        <f t="shared" si="12"/>
        <v>237.33</v>
      </c>
      <c r="AM19" s="83">
        <f t="shared" si="19"/>
        <v>2277472.3360958737</v>
      </c>
      <c r="AN19" s="83">
        <f t="shared" si="13"/>
        <v>189789.3613413228</v>
      </c>
      <c r="AO19" s="9"/>
    </row>
    <row r="20" spans="1:41" x14ac:dyDescent="0.25">
      <c r="A20" s="82">
        <v>60611</v>
      </c>
      <c r="B20" s="82" t="s">
        <v>21</v>
      </c>
      <c r="C20" s="82" t="s">
        <v>20</v>
      </c>
      <c r="D20" s="83">
        <f>'landesw Umlage § 2_IST'!F20*'Umlage Gesamt § 2_IST'!$D$1</f>
        <v>677.43896688379937</v>
      </c>
      <c r="E20" s="83">
        <f>'landesw Umlage § 2_IST'!G20*'Umlage Gesamt § 2_IST'!$E$1</f>
        <v>61595.983827182652</v>
      </c>
      <c r="F20" s="83">
        <f>'landesw Umlage § 2_IST'!H20*'Umlage Gesamt § 2_IST'!$F$1</f>
        <v>1991.1535659058438</v>
      </c>
      <c r="G20" s="83">
        <f>'landesw Umlage § 2_IST'!I20*'Umlage Gesamt § 2_IST'!$G$1</f>
        <v>85618.854348260051</v>
      </c>
      <c r="H20" s="83">
        <f>'landesw Umlage § 2_IST'!J20*'Umlage Gesamt § 2_IST'!$H$1</f>
        <v>14918.214907723379</v>
      </c>
      <c r="I20" s="83">
        <f>'landesw Umlage § 2_IST'!K20*'Umlage Gesamt § 2_IST'!$I$1</f>
        <v>23787.191663104288</v>
      </c>
      <c r="J20" s="83">
        <f>'landesw Umlage § 2_IST'!L20*'Umlage Gesamt § 2_IST'!$J$1</f>
        <v>399.69531808611151</v>
      </c>
      <c r="K20" s="83">
        <f>'landesw Umlage § 2_IST'!M20*'Umlage Gesamt § 2_IST'!$K$1</f>
        <v>265.35029980298151</v>
      </c>
      <c r="M20" s="83">
        <f>'bezirksw Umlage § 2_IST'!F20*'Umlage Gesamt § 2_IST'!$M$1</f>
        <v>2877.1149385144295</v>
      </c>
      <c r="N20" s="83">
        <f>'bezirksw Umlage § 2_IST'!G20*'Umlage Gesamt § 2_IST'!$N$1</f>
        <v>326509.44493190869</v>
      </c>
      <c r="O20" s="83">
        <f>'bezirksw Umlage § 2_IST'!H20*'Umlage Gesamt § 2_IST'!$O$1</f>
        <v>16085.419214359265</v>
      </c>
      <c r="P20" s="83">
        <f>'bezirksw Umlage § 2_IST'!I20*'Umlage Gesamt § 2_IST'!$P$1</f>
        <v>560459.41190416482</v>
      </c>
      <c r="Q20" s="83">
        <f>'bezirksw Umlage § 2_IST'!J20*'Umlage Gesamt § 2_IST'!$Q$1</f>
        <v>27818.154269924638</v>
      </c>
      <c r="R20" s="83">
        <f>'bezirksw Umlage § 2_IST'!K20*'Umlage Gesamt § 2_IST'!$R$1</f>
        <v>175568.28797219589</v>
      </c>
      <c r="S20" s="83">
        <f>'bezirksw Umlage § 2_IST'!L20*'Umlage Gesamt § 2_IST'!$S$1</f>
        <v>2321.8083614198049</v>
      </c>
      <c r="T20" s="83">
        <f>'bezirksw Umlage § 2_IST'!M20*'Umlage Gesamt § 2_IST'!$T$1</f>
        <v>1363.0926921134042</v>
      </c>
      <c r="V20" s="83">
        <f t="shared" si="9"/>
        <v>3554.5539053982288</v>
      </c>
      <c r="W20" s="76">
        <f t="shared" si="10"/>
        <v>296.20999999999998</v>
      </c>
      <c r="X20" s="83">
        <f t="shared" si="2"/>
        <v>388105.42875909136</v>
      </c>
      <c r="Y20" s="76">
        <f t="shared" si="14"/>
        <v>32342.12</v>
      </c>
      <c r="Z20" s="83">
        <f t="shared" si="3"/>
        <v>18076.572780265109</v>
      </c>
      <c r="AA20" s="76">
        <f t="shared" si="15"/>
        <v>1506.38</v>
      </c>
      <c r="AB20" s="83">
        <f t="shared" si="4"/>
        <v>646078.26625242492</v>
      </c>
      <c r="AC20" s="76">
        <f t="shared" si="16"/>
        <v>53839.86</v>
      </c>
      <c r="AD20" s="83">
        <f t="shared" si="5"/>
        <v>42736.369177648019</v>
      </c>
      <c r="AE20" s="76">
        <f t="shared" si="17"/>
        <v>3561.36</v>
      </c>
      <c r="AF20" s="83">
        <f t="shared" si="6"/>
        <v>199355.47963530017</v>
      </c>
      <c r="AG20" s="76">
        <f t="shared" si="18"/>
        <v>16612.96</v>
      </c>
      <c r="AH20" s="83">
        <f t="shared" si="7"/>
        <v>2721.5036795059164</v>
      </c>
      <c r="AI20" s="76">
        <f t="shared" si="11"/>
        <v>226.79</v>
      </c>
      <c r="AJ20" s="83">
        <f t="shared" si="8"/>
        <v>1628.4429919163856</v>
      </c>
      <c r="AK20" s="76">
        <f t="shared" si="12"/>
        <v>135.69999999999999</v>
      </c>
      <c r="AM20" s="83">
        <f t="shared" si="19"/>
        <v>1302256.6171815502</v>
      </c>
      <c r="AN20" s="83">
        <f t="shared" si="13"/>
        <v>108521.38476512919</v>
      </c>
    </row>
    <row r="21" spans="1:41" x14ac:dyDescent="0.25">
      <c r="A21" s="82">
        <v>60613</v>
      </c>
      <c r="B21" s="82" t="s">
        <v>22</v>
      </c>
      <c r="C21" s="82" t="s">
        <v>20</v>
      </c>
      <c r="D21" s="83">
        <f>'landesw Umlage § 2_IST'!F21*'Umlage Gesamt § 2_IST'!$D$1</f>
        <v>1672.5035038687272</v>
      </c>
      <c r="E21" s="83">
        <f>'landesw Umlage § 2_IST'!G21*'Umlage Gesamt § 2_IST'!$E$1</f>
        <v>152072.00030002894</v>
      </c>
      <c r="F21" s="83">
        <f>'landesw Umlage § 2_IST'!H21*'Umlage Gesamt § 2_IST'!$F$1</f>
        <v>4915.8839076487066</v>
      </c>
      <c r="G21" s="83">
        <f>'landesw Umlage § 2_IST'!I21*'Umlage Gesamt § 2_IST'!$G$1</f>
        <v>211381.15888638241</v>
      </c>
      <c r="H21" s="83">
        <f>'landesw Umlage § 2_IST'!J21*'Umlage Gesamt § 2_IST'!$H$1</f>
        <v>36831.01788402706</v>
      </c>
      <c r="I21" s="83">
        <f>'landesw Umlage § 2_IST'!K21*'Umlage Gesamt § 2_IST'!$I$1</f>
        <v>58727.29994665784</v>
      </c>
      <c r="J21" s="83">
        <f>'landesw Umlage § 2_IST'!L21*'Umlage Gesamt § 2_IST'!$J$1</f>
        <v>986.79268931633942</v>
      </c>
      <c r="K21" s="83">
        <f>'landesw Umlage § 2_IST'!M21*'Umlage Gesamt § 2_IST'!$K$1</f>
        <v>655.11334285148723</v>
      </c>
      <c r="M21" s="83">
        <f>'bezirksw Umlage § 2_IST'!F21*'Umlage Gesamt § 2_IST'!$M$1</f>
        <v>7103.2005109381862</v>
      </c>
      <c r="N21" s="83">
        <f>'bezirksw Umlage § 2_IST'!G21*'Umlage Gesamt § 2_IST'!$N$1</f>
        <v>806106.84857241262</v>
      </c>
      <c r="O21" s="83">
        <f>'bezirksw Umlage § 2_IST'!H21*'Umlage Gesamt § 2_IST'!$O$1</f>
        <v>39712.684555135515</v>
      </c>
      <c r="P21" s="83">
        <f>'bezirksw Umlage § 2_IST'!I21*'Umlage Gesamt § 2_IST'!$P$1</f>
        <v>1383697.094511406</v>
      </c>
      <c r="Q21" s="83">
        <f>'bezirksw Umlage § 2_IST'!J21*'Umlage Gesamt § 2_IST'!$Q$1</f>
        <v>68679.191428311082</v>
      </c>
      <c r="R21" s="83">
        <f>'bezirksw Umlage § 2_IST'!K21*'Umlage Gesamt § 2_IST'!$R$1</f>
        <v>433453.92154286715</v>
      </c>
      <c r="S21" s="83">
        <f>'bezirksw Umlage § 2_IST'!L21*'Umlage Gesamt § 2_IST'!$S$1</f>
        <v>5732.2250558586784</v>
      </c>
      <c r="T21" s="83">
        <f>'bezirksw Umlage § 2_IST'!M21*'Umlage Gesamt § 2_IST'!$T$1</f>
        <v>3365.2881146539853</v>
      </c>
      <c r="V21" s="83">
        <f t="shared" si="9"/>
        <v>8775.7040148069136</v>
      </c>
      <c r="W21" s="76">
        <f t="shared" si="10"/>
        <v>731.31</v>
      </c>
      <c r="X21" s="83">
        <f t="shared" si="2"/>
        <v>958178.84887244157</v>
      </c>
      <c r="Y21" s="76">
        <f t="shared" si="14"/>
        <v>79848.240000000005</v>
      </c>
      <c r="Z21" s="83">
        <f t="shared" si="3"/>
        <v>44628.56846278422</v>
      </c>
      <c r="AA21" s="76">
        <f t="shared" si="15"/>
        <v>3719.05</v>
      </c>
      <c r="AB21" s="83">
        <f t="shared" si="4"/>
        <v>1595078.2533977884</v>
      </c>
      <c r="AC21" s="76">
        <f t="shared" si="16"/>
        <v>132923.19</v>
      </c>
      <c r="AD21" s="83">
        <f t="shared" si="5"/>
        <v>105510.20931233815</v>
      </c>
      <c r="AE21" s="76">
        <f t="shared" si="17"/>
        <v>8792.52</v>
      </c>
      <c r="AF21" s="83">
        <f t="shared" si="6"/>
        <v>492181.22148952499</v>
      </c>
      <c r="AG21" s="76">
        <f t="shared" si="18"/>
        <v>41015.1</v>
      </c>
      <c r="AH21" s="83">
        <f t="shared" si="7"/>
        <v>6719.0177451750178</v>
      </c>
      <c r="AI21" s="76">
        <f t="shared" si="11"/>
        <v>559.91999999999996</v>
      </c>
      <c r="AJ21" s="83">
        <f t="shared" si="8"/>
        <v>4020.4014575054725</v>
      </c>
      <c r="AK21" s="76">
        <f t="shared" si="12"/>
        <v>335.03</v>
      </c>
      <c r="AM21" s="83">
        <f t="shared" si="19"/>
        <v>3215092.2247523647</v>
      </c>
      <c r="AN21" s="83">
        <f t="shared" si="13"/>
        <v>267924.35206269706</v>
      </c>
    </row>
    <row r="22" spans="1:41" x14ac:dyDescent="0.25">
      <c r="A22" s="82">
        <v>60617</v>
      </c>
      <c r="B22" s="82" t="s">
        <v>23</v>
      </c>
      <c r="C22" s="82" t="s">
        <v>20</v>
      </c>
      <c r="D22" s="83">
        <f>'landesw Umlage § 2_IST'!F22*'Umlage Gesamt § 2_IST'!$D$1</f>
        <v>1301.3334760062583</v>
      </c>
      <c r="E22" s="83">
        <f>'landesw Umlage § 2_IST'!G22*'Umlage Gesamt § 2_IST'!$E$1</f>
        <v>118323.45002321385</v>
      </c>
      <c r="F22" s="83">
        <f>'landesw Umlage § 2_IST'!H22*'Umlage Gesamt § 2_IST'!$F$1</f>
        <v>3824.9272891722608</v>
      </c>
      <c r="G22" s="83">
        <f>'landesw Umlage § 2_IST'!I22*'Umlage Gesamt § 2_IST'!$G$1</f>
        <v>164470.434662502</v>
      </c>
      <c r="H22" s="83">
        <f>'landesw Umlage § 2_IST'!J22*'Umlage Gesamt § 2_IST'!$H$1</f>
        <v>28657.301115963171</v>
      </c>
      <c r="I22" s="83">
        <f>'landesw Umlage § 2_IST'!K22*'Umlage Gesamt § 2_IST'!$I$1</f>
        <v>45694.254869581906</v>
      </c>
      <c r="J22" s="83">
        <f>'landesw Umlage § 2_IST'!L22*'Umlage Gesamt § 2_IST'!$J$1</f>
        <v>767.79890596055009</v>
      </c>
      <c r="K22" s="83">
        <f>'landesw Umlage § 2_IST'!M22*'Umlage Gesamt § 2_IST'!$K$1</f>
        <v>509.72743653989903</v>
      </c>
      <c r="M22" s="83">
        <f>'bezirksw Umlage § 2_IST'!F22*'Umlage Gesamt § 2_IST'!$M$1</f>
        <v>5526.8240636189075</v>
      </c>
      <c r="N22" s="83">
        <f>'bezirksw Umlage § 2_IST'!G22*'Umlage Gesamt § 2_IST'!$N$1</f>
        <v>627211.73669213674</v>
      </c>
      <c r="O22" s="83">
        <f>'bezirksw Umlage § 2_IST'!H22*'Umlage Gesamt § 2_IST'!$O$1</f>
        <v>30899.454449053756</v>
      </c>
      <c r="P22" s="83">
        <f>'bezirksw Umlage § 2_IST'!I22*'Umlage Gesamt § 2_IST'!$P$1</f>
        <v>1076620.3751293421</v>
      </c>
      <c r="Q22" s="83">
        <f>'bezirksw Umlage § 2_IST'!J22*'Umlage Gesamt § 2_IST'!$Q$1</f>
        <v>53437.57469205169</v>
      </c>
      <c r="R22" s="83">
        <f>'bezirksw Umlage § 2_IST'!K22*'Umlage Gesamt § 2_IST'!$R$1</f>
        <v>337259.74092440301</v>
      </c>
      <c r="S22" s="83">
        <f>'bezirksw Umlage § 2_IST'!L22*'Umlage Gesamt § 2_IST'!$S$1</f>
        <v>4460.1020804654954</v>
      </c>
      <c r="T22" s="83">
        <f>'bezirksw Umlage § 2_IST'!M22*'Umlage Gesamt § 2_IST'!$T$1</f>
        <v>2618.4471780628019</v>
      </c>
      <c r="V22" s="83">
        <f t="shared" si="9"/>
        <v>6828.1575396251656</v>
      </c>
      <c r="W22" s="76">
        <f t="shared" si="10"/>
        <v>569.01</v>
      </c>
      <c r="X22" s="83">
        <f t="shared" si="2"/>
        <v>745535.1867153506</v>
      </c>
      <c r="Y22" s="76">
        <f t="shared" si="14"/>
        <v>62127.93</v>
      </c>
      <c r="Z22" s="83">
        <f t="shared" si="3"/>
        <v>34724.381738226017</v>
      </c>
      <c r="AA22" s="76">
        <f t="shared" si="15"/>
        <v>2893.7</v>
      </c>
      <c r="AB22" s="83">
        <f t="shared" si="4"/>
        <v>1241090.8097918441</v>
      </c>
      <c r="AC22" s="76">
        <f t="shared" si="16"/>
        <v>103424.23</v>
      </c>
      <c r="AD22" s="83">
        <f t="shared" si="5"/>
        <v>82094.875808014855</v>
      </c>
      <c r="AE22" s="76">
        <f t="shared" si="17"/>
        <v>6841.24</v>
      </c>
      <c r="AF22" s="83">
        <f t="shared" si="6"/>
        <v>382953.99579398491</v>
      </c>
      <c r="AG22" s="76">
        <f t="shared" si="18"/>
        <v>31912.83</v>
      </c>
      <c r="AH22" s="83">
        <f t="shared" si="7"/>
        <v>5227.9009864260452</v>
      </c>
      <c r="AI22" s="76">
        <f t="shared" si="11"/>
        <v>435.66</v>
      </c>
      <c r="AJ22" s="83">
        <f t="shared" si="8"/>
        <v>3128.1746146027008</v>
      </c>
      <c r="AK22" s="76">
        <f t="shared" si="12"/>
        <v>260.68</v>
      </c>
      <c r="AM22" s="83">
        <f t="shared" si="19"/>
        <v>2501583.4829880744</v>
      </c>
      <c r="AN22" s="83">
        <f t="shared" si="13"/>
        <v>208465.29024900621</v>
      </c>
    </row>
    <row r="23" spans="1:41" x14ac:dyDescent="0.25">
      <c r="A23" s="82">
        <v>60618</v>
      </c>
      <c r="B23" s="82" t="s">
        <v>24</v>
      </c>
      <c r="C23" s="82" t="s">
        <v>20</v>
      </c>
      <c r="D23" s="83">
        <f>'landesw Umlage § 2_IST'!F23*'Umlage Gesamt § 2_IST'!$D$1</f>
        <v>204.78626241828562</v>
      </c>
      <c r="E23" s="83">
        <f>'landesw Umlage § 2_IST'!G23*'Umlage Gesamt § 2_IST'!$E$1</f>
        <v>18620.144285425456</v>
      </c>
      <c r="F23" s="83">
        <f>'landesw Umlage § 2_IST'!H23*'Umlage Gesamt § 2_IST'!$F$1</f>
        <v>601.91532609703302</v>
      </c>
      <c r="G23" s="83">
        <f>'landesw Umlage § 2_IST'!I23*'Umlage Gesamt § 2_IST'!$G$1</f>
        <v>25882.132607708816</v>
      </c>
      <c r="H23" s="83">
        <f>'landesw Umlage § 2_IST'!J23*'Umlage Gesamt § 2_IST'!$H$1</f>
        <v>4509.6984706364692</v>
      </c>
      <c r="I23" s="83">
        <f>'landesw Umlage § 2_IST'!K23*'Umlage Gesamt § 2_IST'!$I$1</f>
        <v>7190.7438341232873</v>
      </c>
      <c r="J23" s="83">
        <f>'landesw Umlage § 2_IST'!L23*'Umlage Gesamt § 2_IST'!$J$1</f>
        <v>120.8258076346863</v>
      </c>
      <c r="K23" s="83">
        <f>'landesw Umlage § 2_IST'!M23*'Umlage Gesamt § 2_IST'!$K$1</f>
        <v>80.214010094794332</v>
      </c>
      <c r="M23" s="83">
        <f>'bezirksw Umlage § 2_IST'!F23*'Umlage Gesamt § 2_IST'!$M$1</f>
        <v>869.73682295906315</v>
      </c>
      <c r="N23" s="83">
        <f>'bezirksw Umlage § 2_IST'!G23*'Umlage Gesamt § 2_IST'!$N$1</f>
        <v>98702.10032270533</v>
      </c>
      <c r="O23" s="83">
        <f>'bezirksw Umlage § 2_IST'!H23*'Umlage Gesamt § 2_IST'!$O$1</f>
        <v>4862.5382379353732</v>
      </c>
      <c r="P23" s="83">
        <f>'bezirksw Umlage § 2_IST'!I23*'Umlage Gesamt § 2_IST'!$P$1</f>
        <v>169423.95376068095</v>
      </c>
      <c r="Q23" s="83">
        <f>'bezirksw Umlage § 2_IST'!J23*'Umlage Gesamt § 2_IST'!$Q$1</f>
        <v>8409.2827823562493</v>
      </c>
      <c r="R23" s="83">
        <f>'bezirksw Umlage § 2_IST'!K23*'Umlage Gesamt § 2_IST'!$R$1</f>
        <v>53073.376718186926</v>
      </c>
      <c r="S23" s="83">
        <f>'bezirksw Umlage § 2_IST'!L23*'Umlage Gesamt § 2_IST'!$S$1</f>
        <v>701.87054425560336</v>
      </c>
      <c r="T23" s="83">
        <f>'bezirksw Umlage § 2_IST'!M23*'Umlage Gesamt § 2_IST'!$T$1</f>
        <v>412.05580339086714</v>
      </c>
      <c r="V23" s="83">
        <f t="shared" si="9"/>
        <v>1074.5230853773487</v>
      </c>
      <c r="W23" s="76">
        <f t="shared" si="10"/>
        <v>89.54</v>
      </c>
      <c r="X23" s="83">
        <f t="shared" si="2"/>
        <v>117322.24460813079</v>
      </c>
      <c r="Y23" s="76">
        <f t="shared" si="14"/>
        <v>9776.85</v>
      </c>
      <c r="Z23" s="83">
        <f t="shared" si="3"/>
        <v>5464.4535640324066</v>
      </c>
      <c r="AA23" s="76">
        <f t="shared" si="15"/>
        <v>455.37</v>
      </c>
      <c r="AB23" s="83">
        <f t="shared" si="4"/>
        <v>195306.08636838978</v>
      </c>
      <c r="AC23" s="76">
        <f t="shared" si="16"/>
        <v>16275.51</v>
      </c>
      <c r="AD23" s="83">
        <f t="shared" si="5"/>
        <v>12918.981252992719</v>
      </c>
      <c r="AE23" s="76">
        <f t="shared" si="17"/>
        <v>1076.58</v>
      </c>
      <c r="AF23" s="83">
        <f t="shared" si="6"/>
        <v>60264.120552310211</v>
      </c>
      <c r="AG23" s="76">
        <f t="shared" si="18"/>
        <v>5022.01</v>
      </c>
      <c r="AH23" s="83">
        <f t="shared" si="7"/>
        <v>822.69635189028963</v>
      </c>
      <c r="AI23" s="76">
        <f t="shared" si="11"/>
        <v>68.56</v>
      </c>
      <c r="AJ23" s="83">
        <f t="shared" si="8"/>
        <v>492.26981348566147</v>
      </c>
      <c r="AK23" s="76">
        <f t="shared" si="12"/>
        <v>41.02</v>
      </c>
      <c r="AM23" s="83">
        <f t="shared" si="19"/>
        <v>393665.37559660914</v>
      </c>
      <c r="AN23" s="83">
        <f t="shared" si="13"/>
        <v>32805.447966384098</v>
      </c>
    </row>
    <row r="24" spans="1:41" x14ac:dyDescent="0.25">
      <c r="A24" s="82">
        <v>60619</v>
      </c>
      <c r="B24" s="82" t="s">
        <v>25</v>
      </c>
      <c r="C24" s="82" t="s">
        <v>20</v>
      </c>
      <c r="D24" s="83">
        <f>'landesw Umlage § 2_IST'!F24*'Umlage Gesamt § 2_IST'!$D$1</f>
        <v>531.14600818342115</v>
      </c>
      <c r="E24" s="83">
        <f>'landesw Umlage § 2_IST'!G24*'Umlage Gesamt § 2_IST'!$E$1</f>
        <v>48294.329864775056</v>
      </c>
      <c r="F24" s="83">
        <f>'landesw Umlage § 2_IST'!H24*'Umlage Gesamt § 2_IST'!$F$1</f>
        <v>1561.1639127816538</v>
      </c>
      <c r="G24" s="83">
        <f>'landesw Umlage § 2_IST'!I24*'Umlage Gesamt § 2_IST'!$G$1</f>
        <v>67129.461007395177</v>
      </c>
      <c r="H24" s="83">
        <f>'landesw Umlage § 2_IST'!J24*'Umlage Gesamt § 2_IST'!$H$1</f>
        <v>11696.626094463845</v>
      </c>
      <c r="I24" s="83">
        <f>'landesw Umlage § 2_IST'!K24*'Umlage Gesamt § 2_IST'!$I$1</f>
        <v>18650.347138827899</v>
      </c>
      <c r="J24" s="83">
        <f>'landesw Umlage § 2_IST'!L24*'Umlage Gesamt § 2_IST'!$J$1</f>
        <v>313.38110600221199</v>
      </c>
      <c r="K24" s="83">
        <f>'landesw Umlage § 2_IST'!M24*'Umlage Gesamt § 2_IST'!$K$1</f>
        <v>208.04789715440589</v>
      </c>
      <c r="M24" s="83">
        <f>'bezirksw Umlage § 2_IST'!F24*'Umlage Gesamt § 2_IST'!$M$1</f>
        <v>2255.8019089252571</v>
      </c>
      <c r="N24" s="83">
        <f>'bezirksw Umlage § 2_IST'!G24*'Umlage Gesamt § 2_IST'!$N$1</f>
        <v>255999.72364671368</v>
      </c>
      <c r="O24" s="83">
        <f>'bezirksw Umlage § 2_IST'!H24*'Umlage Gesamt § 2_IST'!$O$1</f>
        <v>12611.772607301642</v>
      </c>
      <c r="P24" s="83">
        <f>'bezirksw Umlage § 2_IST'!I24*'Umlage Gesamt § 2_IST'!$P$1</f>
        <v>439428.19048492488</v>
      </c>
      <c r="Q24" s="83">
        <f>'bezirksw Umlage § 2_IST'!J24*'Umlage Gesamt § 2_IST'!$Q$1</f>
        <v>21810.823288580468</v>
      </c>
      <c r="R24" s="83">
        <f>'bezirksw Umlage § 2_IST'!K24*'Umlage Gesamt § 2_IST'!$R$1</f>
        <v>137654.31260765475</v>
      </c>
      <c r="S24" s="83">
        <f>'bezirksw Umlage § 2_IST'!L24*'Umlage Gesamt § 2_IST'!$S$1</f>
        <v>1820.4137984677704</v>
      </c>
      <c r="T24" s="83">
        <f>'bezirksw Umlage § 2_IST'!M24*'Umlage Gesamt § 2_IST'!$T$1</f>
        <v>1068.7327974805075</v>
      </c>
      <c r="V24" s="83">
        <f t="shared" si="9"/>
        <v>2786.9479171086782</v>
      </c>
      <c r="W24" s="76">
        <f t="shared" si="10"/>
        <v>232.25</v>
      </c>
      <c r="X24" s="83">
        <f t="shared" si="2"/>
        <v>304294.05351148872</v>
      </c>
      <c r="Y24" s="76">
        <f t="shared" si="14"/>
        <v>25357.84</v>
      </c>
      <c r="Z24" s="83">
        <f t="shared" si="3"/>
        <v>14172.936520083296</v>
      </c>
      <c r="AA24" s="76">
        <f t="shared" si="15"/>
        <v>1181.08</v>
      </c>
      <c r="AB24" s="83">
        <f t="shared" si="4"/>
        <v>506557.65149232006</v>
      </c>
      <c r="AC24" s="76">
        <f t="shared" si="16"/>
        <v>42213.14</v>
      </c>
      <c r="AD24" s="83">
        <f t="shared" si="5"/>
        <v>33507.44938304431</v>
      </c>
      <c r="AE24" s="76">
        <f t="shared" si="17"/>
        <v>2792.29</v>
      </c>
      <c r="AF24" s="83">
        <f t="shared" si="6"/>
        <v>156304.65974648265</v>
      </c>
      <c r="AG24" s="76">
        <f t="shared" si="18"/>
        <v>13025.39</v>
      </c>
      <c r="AH24" s="83">
        <f t="shared" si="7"/>
        <v>2133.7949044699826</v>
      </c>
      <c r="AI24" s="76">
        <f t="shared" si="11"/>
        <v>177.82</v>
      </c>
      <c r="AJ24" s="83">
        <f t="shared" si="8"/>
        <v>1276.7806946349135</v>
      </c>
      <c r="AK24" s="76">
        <f t="shared" si="12"/>
        <v>106.4</v>
      </c>
      <c r="AM24" s="83">
        <f t="shared" si="19"/>
        <v>1021034.2741696325</v>
      </c>
      <c r="AN24" s="83">
        <f t="shared" si="13"/>
        <v>85086.189514136044</v>
      </c>
    </row>
    <row r="25" spans="1:41" x14ac:dyDescent="0.25">
      <c r="A25" s="82">
        <v>60623</v>
      </c>
      <c r="B25" s="82" t="s">
        <v>26</v>
      </c>
      <c r="C25" s="82" t="s">
        <v>20</v>
      </c>
      <c r="D25" s="83">
        <f>'landesw Umlage § 2_IST'!F25*'Umlage Gesamt § 2_IST'!$D$1</f>
        <v>340.20252927321229</v>
      </c>
      <c r="E25" s="83">
        <f>'landesw Umlage § 2_IST'!G25*'Umlage Gesamt § 2_IST'!$E$1</f>
        <v>30932.83751814919</v>
      </c>
      <c r="F25" s="83">
        <f>'landesw Umlage § 2_IST'!H25*'Umlage Gesamt § 2_IST'!$F$1</f>
        <v>999.93580589044711</v>
      </c>
      <c r="G25" s="83">
        <f>'landesw Umlage § 2_IST'!I25*'Umlage Gesamt § 2_IST'!$G$1</f>
        <v>42996.863520768064</v>
      </c>
      <c r="H25" s="83">
        <f>'landesw Umlage § 2_IST'!J25*'Umlage Gesamt § 2_IST'!$H$1</f>
        <v>7491.7663316515154</v>
      </c>
      <c r="I25" s="83">
        <f>'landesw Umlage § 2_IST'!K25*'Umlage Gesamt § 2_IST'!$I$1</f>
        <v>11945.670626713212</v>
      </c>
      <c r="J25" s="83">
        <f>'landesw Umlage § 2_IST'!L25*'Umlage Gesamt § 2_IST'!$J$1</f>
        <v>200.72266993593291</v>
      </c>
      <c r="K25" s="83">
        <f>'landesw Umlage § 2_IST'!M25*'Umlage Gesamt § 2_IST'!$K$1</f>
        <v>133.25605338534342</v>
      </c>
      <c r="M25" s="83">
        <f>'bezirksw Umlage § 2_IST'!F25*'Umlage Gesamt § 2_IST'!$M$1</f>
        <v>1444.8560341824043</v>
      </c>
      <c r="N25" s="83">
        <f>'bezirksw Umlage § 2_IST'!G25*'Umlage Gesamt § 2_IST'!$N$1</f>
        <v>163969.51522937906</v>
      </c>
      <c r="O25" s="83">
        <f>'bezirksw Umlage § 2_IST'!H25*'Umlage Gesamt § 2_IST'!$O$1</f>
        <v>8077.9237225124198</v>
      </c>
      <c r="P25" s="83">
        <f>'bezirksw Umlage § 2_IST'!I25*'Umlage Gesamt § 2_IST'!$P$1</f>
        <v>281456.6607555059</v>
      </c>
      <c r="Q25" s="83">
        <f>'bezirksw Umlage § 2_IST'!J25*'Umlage Gesamt § 2_IST'!$Q$1</f>
        <v>13969.976492308999</v>
      </c>
      <c r="R25" s="83">
        <f>'bezirksw Umlage § 2_IST'!K25*'Umlage Gesamt § 2_IST'!$R$1</f>
        <v>88168.497160798797</v>
      </c>
      <c r="S25" s="83">
        <f>'bezirksw Umlage § 2_IST'!L25*'Umlage Gesamt § 2_IST'!$S$1</f>
        <v>1165.9870713905932</v>
      </c>
      <c r="T25" s="83">
        <f>'bezirksw Umlage § 2_IST'!M25*'Umlage Gesamt § 2_IST'!$T$1</f>
        <v>684.53042142518939</v>
      </c>
      <c r="V25" s="83">
        <f t="shared" si="9"/>
        <v>1785.0585634556166</v>
      </c>
      <c r="W25" s="76">
        <f t="shared" si="10"/>
        <v>148.75</v>
      </c>
      <c r="X25" s="83">
        <f t="shared" si="2"/>
        <v>194902.35274752826</v>
      </c>
      <c r="Y25" s="76">
        <f t="shared" si="14"/>
        <v>16241.86</v>
      </c>
      <c r="Z25" s="83">
        <f t="shared" si="3"/>
        <v>9077.859528402867</v>
      </c>
      <c r="AA25" s="76">
        <f t="shared" si="15"/>
        <v>756.49</v>
      </c>
      <c r="AB25" s="83">
        <f t="shared" si="4"/>
        <v>324453.52427627397</v>
      </c>
      <c r="AC25" s="76">
        <f t="shared" si="16"/>
        <v>27037.79</v>
      </c>
      <c r="AD25" s="83">
        <f t="shared" si="5"/>
        <v>21461.742823960514</v>
      </c>
      <c r="AE25" s="76">
        <f t="shared" si="17"/>
        <v>1788.48</v>
      </c>
      <c r="AF25" s="83">
        <f t="shared" si="6"/>
        <v>100114.16778751201</v>
      </c>
      <c r="AG25" s="76">
        <f t="shared" si="18"/>
        <v>8342.85</v>
      </c>
      <c r="AH25" s="83">
        <f t="shared" si="7"/>
        <v>1366.709741326526</v>
      </c>
      <c r="AI25" s="76">
        <f t="shared" si="11"/>
        <v>113.89</v>
      </c>
      <c r="AJ25" s="83">
        <f t="shared" si="8"/>
        <v>817.78647481053281</v>
      </c>
      <c r="AK25" s="76">
        <f t="shared" si="12"/>
        <v>68.150000000000006</v>
      </c>
      <c r="AM25" s="83">
        <f t="shared" si="19"/>
        <v>653979.20194327028</v>
      </c>
      <c r="AN25" s="83">
        <f t="shared" si="13"/>
        <v>54498.266828605854</v>
      </c>
    </row>
    <row r="26" spans="1:41" x14ac:dyDescent="0.25">
      <c r="A26" s="82">
        <v>60624</v>
      </c>
      <c r="B26" s="82" t="s">
        <v>27</v>
      </c>
      <c r="C26" s="82" t="s">
        <v>20</v>
      </c>
      <c r="D26" s="83">
        <f>'landesw Umlage § 2_IST'!F26*'Umlage Gesamt § 2_IST'!$D$1</f>
        <v>1632.2991494598816</v>
      </c>
      <c r="E26" s="83">
        <f>'landesw Umlage § 2_IST'!G26*'Umlage Gesamt § 2_IST'!$E$1</f>
        <v>148416.4285289791</v>
      </c>
      <c r="F26" s="83">
        <f>'landesw Umlage § 2_IST'!H26*'Umlage Gesamt § 2_IST'!$F$1</f>
        <v>4797.7137881848712</v>
      </c>
      <c r="G26" s="83">
        <f>'landesw Umlage § 2_IST'!I26*'Umlage Gesamt § 2_IST'!$G$1</f>
        <v>206299.88819991593</v>
      </c>
      <c r="H26" s="83">
        <f>'landesw Umlage § 2_IST'!J26*'Umlage Gesamt § 2_IST'!$H$1</f>
        <v>35945.658126739414</v>
      </c>
      <c r="I26" s="83">
        <f>'landesw Umlage § 2_IST'!K26*'Umlage Gesamt § 2_IST'!$I$1</f>
        <v>57315.587998032031</v>
      </c>
      <c r="J26" s="83">
        <f>'landesw Umlage § 2_IST'!L26*'Umlage Gesamt § 2_IST'!$J$1</f>
        <v>963.07174468599203</v>
      </c>
      <c r="K26" s="83">
        <f>'landesw Umlage § 2_IST'!M26*'Umlage Gesamt § 2_IST'!$K$1</f>
        <v>639.36544818158643</v>
      </c>
      <c r="M26" s="83">
        <f>'bezirksw Umlage § 2_IST'!F26*'Umlage Gesamt § 2_IST'!$M$1</f>
        <v>6932.4507396412846</v>
      </c>
      <c r="N26" s="83">
        <f>'bezirksw Umlage § 2_IST'!G26*'Umlage Gesamt § 2_IST'!$N$1</f>
        <v>786729.30744533183</v>
      </c>
      <c r="O26" s="83">
        <f>'bezirksw Umlage § 2_IST'!H26*'Umlage Gesamt § 2_IST'!$O$1</f>
        <v>38758.054062172021</v>
      </c>
      <c r="P26" s="83">
        <f>'bezirksw Umlage § 2_IST'!I26*'Umlage Gesamt § 2_IST'!$P$1</f>
        <v>1350435.1920678266</v>
      </c>
      <c r="Q26" s="83">
        <f>'bezirksw Umlage § 2_IST'!J26*'Umlage Gesamt § 2_IST'!$Q$1</f>
        <v>67028.251656699402</v>
      </c>
      <c r="R26" s="83">
        <f>'bezirksw Umlage § 2_IST'!K26*'Umlage Gesamt § 2_IST'!$R$1</f>
        <v>423034.37082664855</v>
      </c>
      <c r="S26" s="83">
        <f>'bezirksw Umlage § 2_IST'!L26*'Umlage Gesamt § 2_IST'!$S$1</f>
        <v>5594.431378796764</v>
      </c>
      <c r="T26" s="83">
        <f>'bezirksw Umlage § 2_IST'!M26*'Umlage Gesamt § 2_IST'!$T$1</f>
        <v>3284.3918799157864</v>
      </c>
      <c r="V26" s="83">
        <f t="shared" si="9"/>
        <v>8564.7498891011655</v>
      </c>
      <c r="W26" s="76">
        <f t="shared" si="10"/>
        <v>713.73</v>
      </c>
      <c r="X26" s="83">
        <f t="shared" si="2"/>
        <v>935145.7359743109</v>
      </c>
      <c r="Y26" s="76">
        <f t="shared" si="14"/>
        <v>77928.81</v>
      </c>
      <c r="Z26" s="83">
        <f t="shared" si="3"/>
        <v>43555.76785035689</v>
      </c>
      <c r="AA26" s="76">
        <f t="shared" si="15"/>
        <v>3629.65</v>
      </c>
      <c r="AB26" s="83">
        <f t="shared" si="4"/>
        <v>1556735.0802677425</v>
      </c>
      <c r="AC26" s="76">
        <f t="shared" si="16"/>
        <v>129727.92</v>
      </c>
      <c r="AD26" s="83">
        <f t="shared" si="5"/>
        <v>102973.90978343881</v>
      </c>
      <c r="AE26" s="76">
        <f t="shared" si="17"/>
        <v>8581.16</v>
      </c>
      <c r="AF26" s="83">
        <f t="shared" si="6"/>
        <v>480349.95882468059</v>
      </c>
      <c r="AG26" s="76">
        <f t="shared" si="18"/>
        <v>40029.160000000003</v>
      </c>
      <c r="AH26" s="83">
        <f t="shared" si="7"/>
        <v>6557.5031234827557</v>
      </c>
      <c r="AI26" s="76">
        <f t="shared" si="11"/>
        <v>546.46</v>
      </c>
      <c r="AJ26" s="83">
        <f t="shared" si="8"/>
        <v>3923.7573280973729</v>
      </c>
      <c r="AK26" s="76">
        <f t="shared" si="12"/>
        <v>326.98</v>
      </c>
      <c r="AM26" s="83">
        <f t="shared" si="19"/>
        <v>3137806.4630412105</v>
      </c>
      <c r="AN26" s="83">
        <f t="shared" si="13"/>
        <v>261483.87192010088</v>
      </c>
    </row>
    <row r="27" spans="1:41" x14ac:dyDescent="0.25">
      <c r="A27" s="82">
        <v>60626</v>
      </c>
      <c r="B27" s="82" t="s">
        <v>28</v>
      </c>
      <c r="C27" s="82" t="s">
        <v>20</v>
      </c>
      <c r="D27" s="83">
        <f>'landesw Umlage § 2_IST'!F27*'Umlage Gesamt § 2_IST'!$D$1</f>
        <v>496.90822300296759</v>
      </c>
      <c r="E27" s="83">
        <f>'landesw Umlage § 2_IST'!G27*'Umlage Gesamt § 2_IST'!$E$1</f>
        <v>45181.267042370993</v>
      </c>
      <c r="F27" s="83">
        <f>'landesw Umlage § 2_IST'!H27*'Umlage Gesamt § 2_IST'!$F$1</f>
        <v>1460.5309533810885</v>
      </c>
      <c r="G27" s="83">
        <f>'landesw Umlage § 2_IST'!I27*'Umlage Gesamt § 2_IST'!$G$1</f>
        <v>62802.281606929573</v>
      </c>
      <c r="H27" s="83">
        <f>'landesw Umlage § 2_IST'!J27*'Umlage Gesamt § 2_IST'!$H$1</f>
        <v>10942.659077130926</v>
      </c>
      <c r="I27" s="83">
        <f>'landesw Umlage § 2_IST'!K27*'Umlage Gesamt § 2_IST'!$I$1</f>
        <v>17448.14177713465</v>
      </c>
      <c r="J27" s="83">
        <f>'landesw Umlage § 2_IST'!L27*'Umlage Gesamt § 2_IST'!$J$1</f>
        <v>293.18049294740865</v>
      </c>
      <c r="K27" s="83">
        <f>'landesw Umlage § 2_IST'!M27*'Umlage Gesamt § 2_IST'!$K$1</f>
        <v>194.6370852490704</v>
      </c>
      <c r="M27" s="83">
        <f>'bezirksw Umlage § 2_IST'!F27*'Umlage Gesamt § 2_IST'!$M$1</f>
        <v>2110.3924358660734</v>
      </c>
      <c r="N27" s="83">
        <f>'bezirksw Umlage § 2_IST'!G27*'Umlage Gesamt § 2_IST'!$N$1</f>
        <v>239497.92675954799</v>
      </c>
      <c r="O27" s="83">
        <f>'bezirksw Umlage § 2_IST'!H27*'Umlage Gesamt § 2_IST'!$O$1</f>
        <v>11798.815050206702</v>
      </c>
      <c r="P27" s="83">
        <f>'bezirksw Umlage § 2_IST'!I27*'Umlage Gesamt § 2_IST'!$P$1</f>
        <v>411102.55543117755</v>
      </c>
      <c r="Q27" s="83">
        <f>'bezirksw Umlage § 2_IST'!J27*'Umlage Gesamt § 2_IST'!$Q$1</f>
        <v>20404.89295895748</v>
      </c>
      <c r="R27" s="83">
        <f>'bezirksw Umlage § 2_IST'!K27*'Umlage Gesamt § 2_IST'!$R$1</f>
        <v>128781.08620359535</v>
      </c>
      <c r="S27" s="83">
        <f>'bezirksw Umlage § 2_IST'!L27*'Umlage Gesamt § 2_IST'!$S$1</f>
        <v>1703.0695360404991</v>
      </c>
      <c r="T27" s="83">
        <f>'bezirksw Umlage § 2_IST'!M27*'Umlage Gesamt § 2_IST'!$T$1</f>
        <v>999.84205299277562</v>
      </c>
      <c r="V27" s="83">
        <f t="shared" si="9"/>
        <v>2607.3006588690409</v>
      </c>
      <c r="W27" s="76">
        <f t="shared" si="10"/>
        <v>217.28</v>
      </c>
      <c r="X27" s="83">
        <f t="shared" si="2"/>
        <v>284679.193801919</v>
      </c>
      <c r="Y27" s="76">
        <f t="shared" si="14"/>
        <v>23723.27</v>
      </c>
      <c r="Z27" s="83">
        <f t="shared" si="3"/>
        <v>13259.346003587791</v>
      </c>
      <c r="AA27" s="76">
        <f t="shared" si="15"/>
        <v>1104.95</v>
      </c>
      <c r="AB27" s="83">
        <f t="shared" si="4"/>
        <v>473904.8370381071</v>
      </c>
      <c r="AC27" s="76">
        <f t="shared" si="16"/>
        <v>39492.07</v>
      </c>
      <c r="AD27" s="83">
        <f t="shared" si="5"/>
        <v>31347.552036088404</v>
      </c>
      <c r="AE27" s="76">
        <f t="shared" si="17"/>
        <v>2612.3000000000002</v>
      </c>
      <c r="AF27" s="83">
        <f t="shared" si="6"/>
        <v>146229.22798073001</v>
      </c>
      <c r="AG27" s="76">
        <f t="shared" si="18"/>
        <v>12185.77</v>
      </c>
      <c r="AH27" s="83">
        <f t="shared" si="7"/>
        <v>1996.2500289879076</v>
      </c>
      <c r="AI27" s="76">
        <f t="shared" si="11"/>
        <v>166.35</v>
      </c>
      <c r="AJ27" s="83">
        <f t="shared" si="8"/>
        <v>1194.4791382418459</v>
      </c>
      <c r="AK27" s="76">
        <f t="shared" si="12"/>
        <v>99.54</v>
      </c>
      <c r="AM27" s="83">
        <f t="shared" si="19"/>
        <v>955218.18668653106</v>
      </c>
      <c r="AN27" s="83">
        <f t="shared" si="13"/>
        <v>79601.515557210922</v>
      </c>
    </row>
    <row r="28" spans="1:41" x14ac:dyDescent="0.25">
      <c r="A28" s="82">
        <v>60628</v>
      </c>
      <c r="B28" s="82" t="s">
        <v>29</v>
      </c>
      <c r="C28" s="82" t="s">
        <v>20</v>
      </c>
      <c r="D28" s="83">
        <f>'landesw Umlage § 2_IST'!F28*'Umlage Gesamt § 2_IST'!$D$1</f>
        <v>438.78942756253826</v>
      </c>
      <c r="E28" s="83">
        <f>'landesw Umlage § 2_IST'!G28*'Umlage Gesamt § 2_IST'!$E$1</f>
        <v>39896.828799216208</v>
      </c>
      <c r="F28" s="83">
        <f>'landesw Umlage § 2_IST'!H28*'Umlage Gesamt § 2_IST'!$F$1</f>
        <v>1289.706048932961</v>
      </c>
      <c r="G28" s="83">
        <f>'landesw Umlage § 2_IST'!I28*'Umlage Gesamt § 2_IST'!$G$1</f>
        <v>55456.874972587</v>
      </c>
      <c r="H28" s="83">
        <f>'landesw Umlage § 2_IST'!J28*'Umlage Gesamt § 2_IST'!$H$1</f>
        <v>9662.796649749982</v>
      </c>
      <c r="I28" s="83">
        <f>'landesw Umlage § 2_IST'!K28*'Umlage Gesamt § 2_IST'!$I$1</f>
        <v>15407.392729689642</v>
      </c>
      <c r="J28" s="83">
        <f>'landesw Umlage § 2_IST'!L28*'Umlage Gesamt § 2_IST'!$J$1</f>
        <v>258.88986077843185</v>
      </c>
      <c r="K28" s="83">
        <f>'landesw Umlage § 2_IST'!M28*'Umlage Gesamt § 2_IST'!$K$1</f>
        <v>171.87217128900383</v>
      </c>
      <c r="M28" s="83">
        <f>'bezirksw Umlage § 2_IST'!F28*'Umlage Gesamt § 2_IST'!$M$1</f>
        <v>1863.559196645564</v>
      </c>
      <c r="N28" s="83">
        <f>'bezirksw Umlage § 2_IST'!G28*'Umlage Gesamt § 2_IST'!$N$1</f>
        <v>211486.05179071304</v>
      </c>
      <c r="O28" s="83">
        <f>'bezirksw Umlage § 2_IST'!H28*'Umlage Gesamt § 2_IST'!$O$1</f>
        <v>10418.815914353549</v>
      </c>
      <c r="P28" s="83">
        <f>'bezirksw Umlage § 2_IST'!I28*'Umlage Gesamt § 2_IST'!$P$1</f>
        <v>363019.66161277582</v>
      </c>
      <c r="Q28" s="83">
        <f>'bezirksw Umlage § 2_IST'!J28*'Umlage Gesamt § 2_IST'!$Q$1</f>
        <v>18018.319855580958</v>
      </c>
      <c r="R28" s="83">
        <f>'bezirksw Umlage § 2_IST'!K28*'Umlage Gesamt § 2_IST'!$R$1</f>
        <v>113718.74418713339</v>
      </c>
      <c r="S28" s="83">
        <f>'bezirksw Umlage § 2_IST'!L28*'Umlage Gesamt § 2_IST'!$S$1</f>
        <v>1503.877119002608</v>
      </c>
      <c r="T28" s="83">
        <f>'bezirksw Umlage § 2_IST'!M28*'Umlage Gesamt § 2_IST'!$T$1</f>
        <v>882.8997021509</v>
      </c>
      <c r="V28" s="83">
        <f t="shared" si="9"/>
        <v>2302.3486242081021</v>
      </c>
      <c r="W28" s="76">
        <f t="shared" si="10"/>
        <v>191.86</v>
      </c>
      <c r="X28" s="83">
        <f t="shared" si="2"/>
        <v>251382.88058992923</v>
      </c>
      <c r="Y28" s="76">
        <f t="shared" si="14"/>
        <v>20948.57</v>
      </c>
      <c r="Z28" s="83">
        <f t="shared" si="3"/>
        <v>11708.52196328651</v>
      </c>
      <c r="AA28" s="76">
        <f t="shared" si="15"/>
        <v>975.71</v>
      </c>
      <c r="AB28" s="83">
        <f t="shared" si="4"/>
        <v>418476.5365853628</v>
      </c>
      <c r="AC28" s="76">
        <f t="shared" si="16"/>
        <v>34873.040000000001</v>
      </c>
      <c r="AD28" s="83">
        <f t="shared" si="5"/>
        <v>27681.116505330938</v>
      </c>
      <c r="AE28" s="76">
        <f t="shared" si="17"/>
        <v>2306.7600000000002</v>
      </c>
      <c r="AF28" s="83">
        <f t="shared" si="6"/>
        <v>129126.13691682303</v>
      </c>
      <c r="AG28" s="76">
        <f t="shared" si="18"/>
        <v>10760.51</v>
      </c>
      <c r="AH28" s="83">
        <f t="shared" si="7"/>
        <v>1762.7669797810399</v>
      </c>
      <c r="AI28" s="76">
        <f t="shared" si="11"/>
        <v>146.9</v>
      </c>
      <c r="AJ28" s="83">
        <f t="shared" si="8"/>
        <v>1054.7718734399039</v>
      </c>
      <c r="AK28" s="76">
        <f t="shared" si="12"/>
        <v>87.9</v>
      </c>
      <c r="AM28" s="83">
        <f t="shared" si="19"/>
        <v>843495.0800381616</v>
      </c>
      <c r="AN28" s="83">
        <f t="shared" si="13"/>
        <v>70291.2566698468</v>
      </c>
    </row>
    <row r="29" spans="1:41" x14ac:dyDescent="0.25">
      <c r="A29" s="82">
        <v>60629</v>
      </c>
      <c r="B29" s="82" t="s">
        <v>30</v>
      </c>
      <c r="C29" s="82" t="s">
        <v>20</v>
      </c>
      <c r="D29" s="83">
        <f>'landesw Umlage § 2_IST'!F29*'Umlage Gesamt § 2_IST'!$D$1</f>
        <v>906.31285167507451</v>
      </c>
      <c r="E29" s="83">
        <f>'landesw Umlage § 2_IST'!G29*'Umlage Gesamt § 2_IST'!$E$1</f>
        <v>82406.289692693957</v>
      </c>
      <c r="F29" s="83">
        <f>'landesw Umlage § 2_IST'!H29*'Umlage Gesamt § 2_IST'!$F$1</f>
        <v>2663.868118983864</v>
      </c>
      <c r="G29" s="83">
        <f>'landesw Umlage § 2_IST'!I29*'Umlage Gesamt § 2_IST'!$G$1</f>
        <v>114545.32708454998</v>
      </c>
      <c r="H29" s="83">
        <f>'landesw Umlage § 2_IST'!J29*'Umlage Gesamt § 2_IST'!$H$1</f>
        <v>19958.358694827719</v>
      </c>
      <c r="I29" s="83">
        <f>'landesw Umlage § 2_IST'!K29*'Umlage Gesamt § 2_IST'!$I$1</f>
        <v>31823.734038652579</v>
      </c>
      <c r="J29" s="83">
        <f>'landesw Umlage § 2_IST'!L29*'Umlage Gesamt § 2_IST'!$J$1</f>
        <v>534.73304791151179</v>
      </c>
      <c r="K29" s="83">
        <f>'landesw Umlage § 2_IST'!M29*'Umlage Gesamt § 2_IST'!$K$1</f>
        <v>354.99934114142457</v>
      </c>
      <c r="M29" s="83">
        <f>'bezirksw Umlage § 2_IST'!F29*'Umlage Gesamt § 2_IST'!$M$1</f>
        <v>3849.1530189305495</v>
      </c>
      <c r="N29" s="83">
        <f>'bezirksw Umlage § 2_IST'!G29*'Umlage Gesamt § 2_IST'!$N$1</f>
        <v>436821.20545309986</v>
      </c>
      <c r="O29" s="83">
        <f>'bezirksw Umlage § 2_IST'!H29*'Umlage Gesamt § 2_IST'!$O$1</f>
        <v>21519.904923118491</v>
      </c>
      <c r="P29" s="83">
        <f>'bezirksw Umlage § 2_IST'!I29*'Umlage Gesamt § 2_IST'!$P$1</f>
        <v>749811.55894760822</v>
      </c>
      <c r="Q29" s="83">
        <f>'bezirksw Umlage § 2_IST'!J29*'Umlage Gesamt § 2_IST'!$Q$1</f>
        <v>37216.564085008016</v>
      </c>
      <c r="R29" s="83">
        <f>'bezirksw Umlage § 2_IST'!K29*'Umlage Gesamt § 2_IST'!$R$1</f>
        <v>234884.32687558289</v>
      </c>
      <c r="S29" s="83">
        <f>'bezirksw Umlage § 2_IST'!L29*'Umlage Gesamt § 2_IST'!$S$1</f>
        <v>3106.2351886267593</v>
      </c>
      <c r="T29" s="83">
        <f>'bezirksw Umlage § 2_IST'!M29*'Umlage Gesamt § 2_IST'!$T$1</f>
        <v>1823.6158315036207</v>
      </c>
      <c r="V29" s="83">
        <f t="shared" si="9"/>
        <v>4755.4658706056243</v>
      </c>
      <c r="W29" s="76">
        <f t="shared" si="10"/>
        <v>396.29</v>
      </c>
      <c r="X29" s="83">
        <f t="shared" si="2"/>
        <v>519227.49514579383</v>
      </c>
      <c r="Y29" s="76">
        <f t="shared" si="14"/>
        <v>43268.959999999999</v>
      </c>
      <c r="Z29" s="83">
        <f t="shared" si="3"/>
        <v>24183.773042102355</v>
      </c>
      <c r="AA29" s="76">
        <f t="shared" si="15"/>
        <v>2015.31</v>
      </c>
      <c r="AB29" s="83">
        <f t="shared" si="4"/>
        <v>864356.88603215816</v>
      </c>
      <c r="AC29" s="76">
        <f t="shared" si="16"/>
        <v>72029.740000000005</v>
      </c>
      <c r="AD29" s="83">
        <f t="shared" si="5"/>
        <v>57174.922779835731</v>
      </c>
      <c r="AE29" s="76">
        <f t="shared" si="17"/>
        <v>4764.58</v>
      </c>
      <c r="AF29" s="83">
        <f t="shared" si="6"/>
        <v>266708.06091423548</v>
      </c>
      <c r="AG29" s="76">
        <f t="shared" si="18"/>
        <v>22225.67</v>
      </c>
      <c r="AH29" s="83">
        <f t="shared" si="7"/>
        <v>3640.968236538271</v>
      </c>
      <c r="AI29" s="76">
        <f t="shared" si="11"/>
        <v>303.41000000000003</v>
      </c>
      <c r="AJ29" s="83">
        <f t="shared" si="8"/>
        <v>2178.6151726450453</v>
      </c>
      <c r="AK29" s="76">
        <f t="shared" si="12"/>
        <v>181.55</v>
      </c>
      <c r="AM29" s="83">
        <f t="shared" si="19"/>
        <v>1742226.1871939145</v>
      </c>
      <c r="AN29" s="83">
        <f t="shared" si="13"/>
        <v>145185.51559949288</v>
      </c>
    </row>
    <row r="30" spans="1:41" x14ac:dyDescent="0.25">
      <c r="A30" s="82">
        <v>60632</v>
      </c>
      <c r="B30" s="82" t="s">
        <v>31</v>
      </c>
      <c r="C30" s="82" t="s">
        <v>20</v>
      </c>
      <c r="D30" s="83">
        <f>'landesw Umlage § 2_IST'!F30*'Umlage Gesamt § 2_IST'!$D$1</f>
        <v>478.13788899938839</v>
      </c>
      <c r="E30" s="83">
        <f>'landesw Umlage § 2_IST'!G30*'Umlage Gesamt § 2_IST'!$E$1</f>
        <v>43474.578696653793</v>
      </c>
      <c r="F30" s="83">
        <f>'landesw Umlage § 2_IST'!H30*'Umlage Gesamt § 2_IST'!$F$1</f>
        <v>1405.3604962454549</v>
      </c>
      <c r="G30" s="83">
        <f>'landesw Umlage § 2_IST'!I30*'Umlage Gesamt § 2_IST'!$G$1</f>
        <v>60429.972702832674</v>
      </c>
      <c r="H30" s="83">
        <f>'landesw Umlage § 2_IST'!J30*'Umlage Gesamt § 2_IST'!$H$1</f>
        <v>10529.308369179733</v>
      </c>
      <c r="I30" s="83">
        <f>'landesw Umlage § 2_IST'!K30*'Umlage Gesamt § 2_IST'!$I$1</f>
        <v>16789.05135814461</v>
      </c>
      <c r="J30" s="83">
        <f>'landesw Umlage § 2_IST'!L30*'Umlage Gesamt § 2_IST'!$J$1</f>
        <v>282.10582056082592</v>
      </c>
      <c r="K30" s="83">
        <f>'landesw Umlage § 2_IST'!M30*'Umlage Gesamt § 2_IST'!$K$1</f>
        <v>187.28481589532626</v>
      </c>
      <c r="M30" s="83">
        <f>'bezirksw Umlage § 2_IST'!F30*'Umlage Gesamt § 2_IST'!$M$1</f>
        <v>2030.673950507869</v>
      </c>
      <c r="N30" s="83">
        <f>'bezirksw Umlage § 2_IST'!G30*'Umlage Gesamt § 2_IST'!$N$1</f>
        <v>230451.07289330673</v>
      </c>
      <c r="O30" s="83">
        <f>'bezirksw Umlage § 2_IST'!H30*'Umlage Gesamt § 2_IST'!$O$1</f>
        <v>11353.123694969228</v>
      </c>
      <c r="P30" s="83">
        <f>'bezirksw Umlage § 2_IST'!I30*'Umlage Gesamt § 2_IST'!$P$1</f>
        <v>395573.46591735387</v>
      </c>
      <c r="Q30" s="83">
        <f>'bezirksw Umlage § 2_IST'!J30*'Umlage Gesamt § 2_IST'!$Q$1</f>
        <v>19634.113490201078</v>
      </c>
      <c r="R30" s="83">
        <f>'bezirksw Umlage § 2_IST'!K30*'Umlage Gesamt § 2_IST'!$R$1</f>
        <v>123916.47763105665</v>
      </c>
      <c r="S30" s="83">
        <f>'bezirksw Umlage § 2_IST'!L30*'Umlage Gesamt § 2_IST'!$S$1</f>
        <v>1638.7373665513055</v>
      </c>
      <c r="T30" s="83">
        <f>'bezirksw Umlage § 2_IST'!M30*'Umlage Gesamt § 2_IST'!$T$1</f>
        <v>962.07377221834622</v>
      </c>
      <c r="V30" s="83">
        <f t="shared" si="9"/>
        <v>2508.8118395072574</v>
      </c>
      <c r="W30" s="76">
        <f t="shared" si="10"/>
        <v>209.07</v>
      </c>
      <c r="X30" s="83">
        <f t="shared" si="2"/>
        <v>273925.6515899605</v>
      </c>
      <c r="Y30" s="76">
        <f t="shared" si="14"/>
        <v>22827.14</v>
      </c>
      <c r="Z30" s="83">
        <f t="shared" si="3"/>
        <v>12758.484191214684</v>
      </c>
      <c r="AA30" s="76">
        <f t="shared" si="15"/>
        <v>1063.21</v>
      </c>
      <c r="AB30" s="83">
        <f t="shared" si="4"/>
        <v>456003.43862018653</v>
      </c>
      <c r="AC30" s="76">
        <f t="shared" si="16"/>
        <v>38000.29</v>
      </c>
      <c r="AD30" s="83">
        <f t="shared" si="5"/>
        <v>30163.421859380811</v>
      </c>
      <c r="AE30" s="76">
        <f t="shared" si="17"/>
        <v>2513.62</v>
      </c>
      <c r="AF30" s="83">
        <f t="shared" si="6"/>
        <v>140705.52898920127</v>
      </c>
      <c r="AG30" s="76">
        <f t="shared" si="18"/>
        <v>11725.46</v>
      </c>
      <c r="AH30" s="83">
        <f t="shared" si="7"/>
        <v>1920.8431871121315</v>
      </c>
      <c r="AI30" s="76">
        <f t="shared" si="11"/>
        <v>160.07</v>
      </c>
      <c r="AJ30" s="83">
        <f t="shared" si="8"/>
        <v>1149.3585881136726</v>
      </c>
      <c r="AK30" s="76">
        <f t="shared" si="12"/>
        <v>95.78</v>
      </c>
      <c r="AM30" s="83">
        <f t="shared" si="19"/>
        <v>919135.53886467684</v>
      </c>
      <c r="AN30" s="83">
        <f t="shared" si="13"/>
        <v>76594.628238723075</v>
      </c>
    </row>
    <row r="31" spans="1:41" x14ac:dyDescent="0.25">
      <c r="A31" s="82">
        <v>60639</v>
      </c>
      <c r="B31" s="82" t="s">
        <v>32</v>
      </c>
      <c r="C31" s="82" t="s">
        <v>20</v>
      </c>
      <c r="D31" s="83">
        <f>'landesw Umlage § 2_IST'!F31*'Umlage Gesamt § 2_IST'!$D$1</f>
        <v>199.19274544868895</v>
      </c>
      <c r="E31" s="83">
        <f>'landesw Umlage § 2_IST'!G31*'Umlage Gesamt § 2_IST'!$E$1</f>
        <v>18111.555028475545</v>
      </c>
      <c r="F31" s="83">
        <f>'landesw Umlage § 2_IST'!H31*'Umlage Gesamt § 2_IST'!$F$1</f>
        <v>585.47465497473297</v>
      </c>
      <c r="G31" s="83">
        <f>'landesw Umlage § 2_IST'!I31*'Umlage Gesamt § 2_IST'!$G$1</f>
        <v>25175.189933717986</v>
      </c>
      <c r="H31" s="83">
        <f>'landesw Umlage § 2_IST'!J31*'Umlage Gesamt § 2_IST'!$H$1</f>
        <v>4386.5208969780088</v>
      </c>
      <c r="I31" s="83">
        <f>'landesw Umlage § 2_IST'!K31*'Umlage Gesamt § 2_IST'!$I$1</f>
        <v>6994.3363838127934</v>
      </c>
      <c r="J31" s="83">
        <f>'landesw Umlage § 2_IST'!L31*'Umlage Gesamt § 2_IST'!$J$1</f>
        <v>117.52558037632949</v>
      </c>
      <c r="K31" s="83">
        <f>'landesw Umlage § 2_IST'!M31*'Umlage Gesamt § 2_IST'!$K$1</f>
        <v>78.023050499329955</v>
      </c>
      <c r="M31" s="83">
        <f>'bezirksw Umlage § 2_IST'!F31*'Umlage Gesamt § 2_IST'!$M$1</f>
        <v>845.98089509136344</v>
      </c>
      <c r="N31" s="83">
        <f>'bezirksw Umlage § 2_IST'!G31*'Umlage Gesamt § 2_IST'!$N$1</f>
        <v>96006.158385144066</v>
      </c>
      <c r="O31" s="83">
        <f>'bezirksw Umlage § 2_IST'!H31*'Umlage Gesamt § 2_IST'!$O$1</f>
        <v>4729.7232247210122</v>
      </c>
      <c r="P31" s="83">
        <f>'bezirksw Umlage § 2_IST'!I31*'Umlage Gesamt § 2_IST'!$P$1</f>
        <v>164796.32029920953</v>
      </c>
      <c r="Q31" s="83">
        <f>'bezirksw Umlage § 2_IST'!J31*'Umlage Gesamt § 2_IST'!$Q$1</f>
        <v>8179.5922484806397</v>
      </c>
      <c r="R31" s="83">
        <f>'bezirksw Umlage § 2_IST'!K31*'Umlage Gesamt § 2_IST'!$R$1</f>
        <v>51623.734394520652</v>
      </c>
      <c r="S31" s="83">
        <f>'bezirksw Umlage § 2_IST'!L31*'Umlage Gesamt § 2_IST'!$S$1</f>
        <v>682.69970362697325</v>
      </c>
      <c r="T31" s="83">
        <f>'bezirksw Umlage § 2_IST'!M31*'Umlage Gesamt § 2_IST'!$T$1</f>
        <v>400.80094136316012</v>
      </c>
      <c r="V31" s="83">
        <f t="shared" si="9"/>
        <v>1045.1736405400525</v>
      </c>
      <c r="W31" s="76">
        <f t="shared" si="10"/>
        <v>87.1</v>
      </c>
      <c r="X31" s="83">
        <f t="shared" si="2"/>
        <v>114117.71341361961</v>
      </c>
      <c r="Y31" s="76">
        <f t="shared" si="14"/>
        <v>9509.81</v>
      </c>
      <c r="Z31" s="83">
        <f t="shared" si="3"/>
        <v>5315.1978796957455</v>
      </c>
      <c r="AA31" s="76">
        <f t="shared" si="15"/>
        <v>442.93</v>
      </c>
      <c r="AB31" s="83">
        <f t="shared" si="4"/>
        <v>189971.51023292751</v>
      </c>
      <c r="AC31" s="76">
        <f t="shared" si="16"/>
        <v>15830.96</v>
      </c>
      <c r="AD31" s="83">
        <f t="shared" si="5"/>
        <v>12566.113145458648</v>
      </c>
      <c r="AE31" s="76">
        <f t="shared" si="17"/>
        <v>1047.18</v>
      </c>
      <c r="AF31" s="83">
        <f t="shared" si="6"/>
        <v>58618.070778333444</v>
      </c>
      <c r="AG31" s="76">
        <f t="shared" si="18"/>
        <v>4884.84</v>
      </c>
      <c r="AH31" s="83">
        <f t="shared" si="7"/>
        <v>800.2252840033027</v>
      </c>
      <c r="AI31" s="76">
        <f t="shared" si="11"/>
        <v>66.69</v>
      </c>
      <c r="AJ31" s="83">
        <f t="shared" si="8"/>
        <v>478.82399186249006</v>
      </c>
      <c r="AK31" s="76">
        <f t="shared" si="12"/>
        <v>39.9</v>
      </c>
      <c r="AM31" s="83">
        <f t="shared" si="19"/>
        <v>382912.82836644078</v>
      </c>
      <c r="AN31" s="83">
        <f t="shared" si="13"/>
        <v>31909.402363870064</v>
      </c>
    </row>
    <row r="32" spans="1:41" x14ac:dyDescent="0.25">
      <c r="A32" s="82">
        <v>60641</v>
      </c>
      <c r="B32" s="82" t="s">
        <v>33</v>
      </c>
      <c r="C32" s="82" t="s">
        <v>20</v>
      </c>
      <c r="D32" s="83">
        <f>'landesw Umlage § 2_IST'!F32*'Umlage Gesamt § 2_IST'!$D$1</f>
        <v>149.12385285160511</v>
      </c>
      <c r="E32" s="83">
        <f>'landesw Umlage § 2_IST'!G32*'Umlage Gesamt § 2_IST'!$E$1</f>
        <v>13559.052368580687</v>
      </c>
      <c r="F32" s="83">
        <f>'landesw Umlage § 2_IST'!H32*'Umlage Gesamt § 2_IST'!$F$1</f>
        <v>438.31032149354314</v>
      </c>
      <c r="G32" s="83">
        <f>'landesw Umlage § 2_IST'!I32*'Umlage Gesamt § 2_IST'!$G$1</f>
        <v>18847.178950872185</v>
      </c>
      <c r="H32" s="83">
        <f>'landesw Umlage § 2_IST'!J32*'Umlage Gesamt § 2_IST'!$H$1</f>
        <v>3283.9293182991014</v>
      </c>
      <c r="I32" s="83">
        <f>'landesw Umlage § 2_IST'!K32*'Umlage Gesamt § 2_IST'!$I$1</f>
        <v>5236.2468690558017</v>
      </c>
      <c r="J32" s="83">
        <f>'landesw Umlage § 2_IST'!L32*'Umlage Gesamt § 2_IST'!$J$1</f>
        <v>87.984466075115279</v>
      </c>
      <c r="K32" s="83">
        <f>'landesw Umlage § 2_IST'!M32*'Umlage Gesamt § 2_IST'!$K$1</f>
        <v>58.411253258681434</v>
      </c>
      <c r="M32" s="83">
        <f>'bezirksw Umlage § 2_IST'!F32*'Umlage Gesamt § 2_IST'!$M$1</f>
        <v>633.33596929297198</v>
      </c>
      <c r="N32" s="83">
        <f>'bezirksw Umlage § 2_IST'!G32*'Umlage Gesamt § 2_IST'!$N$1</f>
        <v>71874.144832056918</v>
      </c>
      <c r="O32" s="83">
        <f>'bezirksw Umlage § 2_IST'!H32*'Umlage Gesamt § 2_IST'!$O$1</f>
        <v>3540.8646464677645</v>
      </c>
      <c r="P32" s="83">
        <f>'bezirksw Umlage § 2_IST'!I32*'Umlage Gesamt § 2_IST'!$P$1</f>
        <v>123373.27930005221</v>
      </c>
      <c r="Q32" s="83">
        <f>'bezirksw Umlage § 2_IST'!J32*'Umlage Gesamt § 2_IST'!$Q$1</f>
        <v>6123.577985237237</v>
      </c>
      <c r="R32" s="83">
        <f>'bezirksw Umlage § 2_IST'!K32*'Umlage Gesamt § 2_IST'!$R$1</f>
        <v>38647.643287199404</v>
      </c>
      <c r="S32" s="83">
        <f>'bezirksw Umlage § 2_IST'!L32*'Umlage Gesamt § 2_IST'!$S$1</f>
        <v>511.09697753389372</v>
      </c>
      <c r="T32" s="83">
        <f>'bezirksw Umlage § 2_IST'!M32*'Umlage Gesamt § 2_IST'!$T$1</f>
        <v>300.05601091542201</v>
      </c>
      <c r="V32" s="83">
        <f t="shared" si="9"/>
        <v>782.45982214457706</v>
      </c>
      <c r="W32" s="76">
        <f t="shared" si="10"/>
        <v>65.2</v>
      </c>
      <c r="X32" s="83">
        <f t="shared" si="2"/>
        <v>85433.197200637602</v>
      </c>
      <c r="Y32" s="76">
        <f t="shared" si="14"/>
        <v>7119.43</v>
      </c>
      <c r="Z32" s="83">
        <f t="shared" si="3"/>
        <v>3979.1749679613076</v>
      </c>
      <c r="AA32" s="76">
        <f t="shared" si="15"/>
        <v>331.6</v>
      </c>
      <c r="AB32" s="83">
        <f t="shared" si="4"/>
        <v>142220.45825092439</v>
      </c>
      <c r="AC32" s="76">
        <f t="shared" si="16"/>
        <v>11851.7</v>
      </c>
      <c r="AD32" s="83">
        <f t="shared" si="5"/>
        <v>9407.5073035363384</v>
      </c>
      <c r="AE32" s="76">
        <f t="shared" si="17"/>
        <v>783.96</v>
      </c>
      <c r="AF32" s="83">
        <f t="shared" si="6"/>
        <v>43883.890156255206</v>
      </c>
      <c r="AG32" s="76">
        <f t="shared" si="18"/>
        <v>3656.99</v>
      </c>
      <c r="AH32" s="83">
        <f t="shared" si="7"/>
        <v>599.08144360900906</v>
      </c>
      <c r="AI32" s="76">
        <f t="shared" si="11"/>
        <v>49.92</v>
      </c>
      <c r="AJ32" s="83">
        <f t="shared" si="8"/>
        <v>358.46726417410343</v>
      </c>
      <c r="AK32" s="76">
        <f t="shared" si="12"/>
        <v>29.87</v>
      </c>
      <c r="AM32" s="83">
        <f t="shared" si="19"/>
        <v>286664.23640924256</v>
      </c>
      <c r="AN32" s="83">
        <f t="shared" si="13"/>
        <v>23888.68636743688</v>
      </c>
    </row>
    <row r="33" spans="1:40" x14ac:dyDescent="0.25">
      <c r="A33" s="82">
        <v>60642</v>
      </c>
      <c r="B33" s="82" t="s">
        <v>34</v>
      </c>
      <c r="C33" s="82" t="s">
        <v>20</v>
      </c>
      <c r="D33" s="83">
        <f>'landesw Umlage § 2_IST'!F33*'Umlage Gesamt § 2_IST'!$D$1</f>
        <v>300.71285091777844</v>
      </c>
      <c r="E33" s="83">
        <f>'landesw Umlage § 2_IST'!G33*'Umlage Gesamt § 2_IST'!$E$1</f>
        <v>27342.247504541101</v>
      </c>
      <c r="F33" s="83">
        <f>'landesw Umlage § 2_IST'!H33*'Umlage Gesamt § 2_IST'!$F$1</f>
        <v>883.86628860892301</v>
      </c>
      <c r="G33" s="83">
        <f>'landesw Umlage § 2_IST'!I33*'Umlage Gesamt § 2_IST'!$G$1</f>
        <v>38005.917937985432</v>
      </c>
      <c r="H33" s="83">
        <f>'landesw Umlage § 2_IST'!J33*'Umlage Gesamt § 2_IST'!$H$1</f>
        <v>6622.144805371222</v>
      </c>
      <c r="I33" s="83">
        <f>'landesw Umlage § 2_IST'!K33*'Umlage Gesamt § 2_IST'!$I$1</f>
        <v>10559.05339080778</v>
      </c>
      <c r="J33" s="83">
        <f>'landesw Umlage § 2_IST'!L33*'Umlage Gesamt § 2_IST'!$J$1</f>
        <v>177.4233908525365</v>
      </c>
      <c r="K33" s="83">
        <f>'landesw Umlage § 2_IST'!M33*'Umlage Gesamt § 2_IST'!$K$1</f>
        <v>117.78809464222749</v>
      </c>
      <c r="M33" s="83">
        <f>'bezirksw Umlage § 2_IST'!F33*'Umlage Gesamt § 2_IST'!$M$1</f>
        <v>1277.1415254700096</v>
      </c>
      <c r="N33" s="83">
        <f>'bezirksw Umlage § 2_IST'!G33*'Umlage Gesamt § 2_IST'!$N$1</f>
        <v>144936.43093592126</v>
      </c>
      <c r="O33" s="83">
        <f>'bezirksw Umlage § 2_IST'!H33*'Umlage Gesamt § 2_IST'!$O$1</f>
        <v>7140.2628230969303</v>
      </c>
      <c r="P33" s="83">
        <f>'bezirksw Umlage § 2_IST'!I33*'Umlage Gesamt § 2_IST'!$P$1</f>
        <v>248786.02474355738</v>
      </c>
      <c r="Q33" s="83">
        <f>'bezirksw Umlage § 2_IST'!J33*'Umlage Gesamt § 2_IST'!$Q$1</f>
        <v>12348.38396772428</v>
      </c>
      <c r="R33" s="83">
        <f>'bezirksw Umlage § 2_IST'!K33*'Umlage Gesamt § 2_IST'!$R$1</f>
        <v>77934.165272084982</v>
      </c>
      <c r="S33" s="83">
        <f>'bezirksw Umlage § 2_IST'!L33*'Umlage Gesamt § 2_IST'!$S$1</f>
        <v>1030.6428265545087</v>
      </c>
      <c r="T33" s="83">
        <f>'bezirksw Umlage § 2_IST'!M33*'Umlage Gesamt § 2_IST'!$T$1</f>
        <v>605.07220509640547</v>
      </c>
      <c r="V33" s="83">
        <f t="shared" si="9"/>
        <v>1577.8543763877881</v>
      </c>
      <c r="W33" s="76">
        <f t="shared" si="10"/>
        <v>131.49</v>
      </c>
      <c r="X33" s="83">
        <f t="shared" si="2"/>
        <v>172278.67844046236</v>
      </c>
      <c r="Y33" s="76">
        <f t="shared" si="14"/>
        <v>14356.56</v>
      </c>
      <c r="Z33" s="83">
        <f t="shared" si="3"/>
        <v>8024.1291117058536</v>
      </c>
      <c r="AA33" s="76">
        <f t="shared" si="15"/>
        <v>668.68</v>
      </c>
      <c r="AB33" s="83">
        <f t="shared" si="4"/>
        <v>286791.94268154283</v>
      </c>
      <c r="AC33" s="76">
        <f t="shared" si="16"/>
        <v>23899.33</v>
      </c>
      <c r="AD33" s="83">
        <f t="shared" si="5"/>
        <v>18970.528773095502</v>
      </c>
      <c r="AE33" s="76">
        <f t="shared" si="17"/>
        <v>1580.88</v>
      </c>
      <c r="AF33" s="83">
        <f t="shared" si="6"/>
        <v>88493.218662892759</v>
      </c>
      <c r="AG33" s="76">
        <f t="shared" si="18"/>
        <v>7374.43</v>
      </c>
      <c r="AH33" s="83">
        <f t="shared" si="7"/>
        <v>1208.0662174070453</v>
      </c>
      <c r="AI33" s="76">
        <f t="shared" si="11"/>
        <v>100.67</v>
      </c>
      <c r="AJ33" s="83">
        <f t="shared" si="8"/>
        <v>722.86029973863299</v>
      </c>
      <c r="AK33" s="76">
        <f t="shared" si="12"/>
        <v>60.24</v>
      </c>
      <c r="AM33" s="83">
        <f t="shared" si="19"/>
        <v>578067.27856323274</v>
      </c>
      <c r="AN33" s="83">
        <f t="shared" si="13"/>
        <v>48172.273213602726</v>
      </c>
    </row>
    <row r="34" spans="1:40" x14ac:dyDescent="0.25">
      <c r="A34" s="82">
        <v>60645</v>
      </c>
      <c r="B34" s="82" t="s">
        <v>35</v>
      </c>
      <c r="C34" s="82" t="s">
        <v>20</v>
      </c>
      <c r="D34" s="83">
        <f>'landesw Umlage § 2_IST'!F34*'Umlage Gesamt § 2_IST'!$D$1</f>
        <v>442.57128246397167</v>
      </c>
      <c r="E34" s="83">
        <f>'landesw Umlage § 2_IST'!G34*'Umlage Gesamt § 2_IST'!$E$1</f>
        <v>40240.693095090697</v>
      </c>
      <c r="F34" s="83">
        <f>'landesw Umlage § 2_IST'!H34*'Umlage Gesamt § 2_IST'!$F$1</f>
        <v>1300.8218161693317</v>
      </c>
      <c r="G34" s="83">
        <f>'landesw Umlage § 2_IST'!I34*'Umlage Gesamt § 2_IST'!$G$1</f>
        <v>55934.848782480964</v>
      </c>
      <c r="H34" s="83">
        <f>'landesw Umlage § 2_IST'!J34*'Umlage Gesamt § 2_IST'!$H$1</f>
        <v>9746.078726700669</v>
      </c>
      <c r="I34" s="83">
        <f>'landesw Umlage § 2_IST'!K34*'Umlage Gesamt § 2_IST'!$I$1</f>
        <v>15540.186548439482</v>
      </c>
      <c r="J34" s="83">
        <f>'landesw Umlage § 2_IST'!L34*'Umlage Gesamt § 2_IST'!$J$1</f>
        <v>261.12119049472676</v>
      </c>
      <c r="K34" s="83">
        <f>'landesw Umlage § 2_IST'!M34*'Umlage Gesamt § 2_IST'!$K$1</f>
        <v>173.35350965446997</v>
      </c>
      <c r="M34" s="83">
        <f>'bezirksw Umlage § 2_IST'!F34*'Umlage Gesamt § 2_IST'!$M$1</f>
        <v>1879.6209110790571</v>
      </c>
      <c r="N34" s="83">
        <f>'bezirksw Umlage § 2_IST'!G34*'Umlage Gesamt § 2_IST'!$N$1</f>
        <v>213308.81576657368</v>
      </c>
      <c r="O34" s="83">
        <f>'bezirksw Umlage § 2_IST'!H34*'Umlage Gesamt § 2_IST'!$O$1</f>
        <v>10508.613998714216</v>
      </c>
      <c r="P34" s="83">
        <f>'bezirksw Umlage § 2_IST'!I34*'Umlage Gesamt § 2_IST'!$P$1</f>
        <v>366148.46919187659</v>
      </c>
      <c r="Q34" s="83">
        <f>'bezirksw Umlage § 2_IST'!J34*'Umlage Gesamt § 2_IST'!$Q$1</f>
        <v>18173.616831718125</v>
      </c>
      <c r="R34" s="83">
        <f>'bezirksw Umlage § 2_IST'!K34*'Umlage Gesamt § 2_IST'!$R$1</f>
        <v>114698.86759730299</v>
      </c>
      <c r="S34" s="83">
        <f>'bezirksw Umlage § 2_IST'!L34*'Umlage Gesamt § 2_IST'!$S$1</f>
        <v>1516.8387919518564</v>
      </c>
      <c r="T34" s="83">
        <f>'bezirksw Umlage § 2_IST'!M34*'Umlage Gesamt § 2_IST'!$T$1</f>
        <v>890.50927147120353</v>
      </c>
      <c r="V34" s="83">
        <f t="shared" si="9"/>
        <v>2322.1921935430287</v>
      </c>
      <c r="W34" s="76">
        <f t="shared" si="10"/>
        <v>193.52</v>
      </c>
      <c r="X34" s="83">
        <f t="shared" si="2"/>
        <v>253549.50886166439</v>
      </c>
      <c r="Y34" s="76">
        <f t="shared" si="14"/>
        <v>21129.13</v>
      </c>
      <c r="Z34" s="83">
        <f t="shared" si="3"/>
        <v>11809.435814883547</v>
      </c>
      <c r="AA34" s="76">
        <f t="shared" si="15"/>
        <v>984.12</v>
      </c>
      <c r="AB34" s="83">
        <f t="shared" si="4"/>
        <v>422083.31797435757</v>
      </c>
      <c r="AC34" s="76">
        <f t="shared" si="16"/>
        <v>35173.61</v>
      </c>
      <c r="AD34" s="83">
        <f t="shared" si="5"/>
        <v>27919.695558418796</v>
      </c>
      <c r="AE34" s="76">
        <f t="shared" si="17"/>
        <v>2326.64</v>
      </c>
      <c r="AF34" s="83">
        <f t="shared" si="6"/>
        <v>130239.05414574247</v>
      </c>
      <c r="AG34" s="76">
        <f t="shared" si="18"/>
        <v>10853.25</v>
      </c>
      <c r="AH34" s="83">
        <f t="shared" si="7"/>
        <v>1777.9599824465831</v>
      </c>
      <c r="AI34" s="76">
        <f t="shared" si="11"/>
        <v>148.16</v>
      </c>
      <c r="AJ34" s="83">
        <f t="shared" si="8"/>
        <v>1063.8627811256736</v>
      </c>
      <c r="AK34" s="76">
        <f t="shared" si="12"/>
        <v>88.66</v>
      </c>
      <c r="AM34" s="83">
        <f t="shared" si="19"/>
        <v>850765.02731218201</v>
      </c>
      <c r="AN34" s="83">
        <f t="shared" si="13"/>
        <v>70897.085609348505</v>
      </c>
    </row>
    <row r="35" spans="1:40" x14ac:dyDescent="0.25">
      <c r="A35" s="82">
        <v>60646</v>
      </c>
      <c r="B35" s="82" t="s">
        <v>36</v>
      </c>
      <c r="C35" s="82" t="s">
        <v>20</v>
      </c>
      <c r="D35" s="83">
        <f>'landesw Umlage § 2_IST'!F35*'Umlage Gesamt § 2_IST'!$D$1</f>
        <v>364.74358373839874</v>
      </c>
      <c r="E35" s="83">
        <f>'landesw Umlage § 2_IST'!G35*'Umlage Gesamt § 2_IST'!$E$1</f>
        <v>33164.22730798235</v>
      </c>
      <c r="F35" s="83">
        <f>'landesw Umlage § 2_IST'!H35*'Umlage Gesamt § 2_IST'!$F$1</f>
        <v>1072.0677771796443</v>
      </c>
      <c r="G35" s="83">
        <f>'landesw Umlage § 2_IST'!I35*'Umlage Gesamt § 2_IST'!$G$1</f>
        <v>46098.51115328155</v>
      </c>
      <c r="H35" s="83">
        <f>'landesw Umlage § 2_IST'!J35*'Umlage Gesamt § 2_IST'!$H$1</f>
        <v>8032.1968980505617</v>
      </c>
      <c r="I35" s="83">
        <f>'landesw Umlage § 2_IST'!K35*'Umlage Gesamt § 2_IST'!$I$1</f>
        <v>12807.390714743231</v>
      </c>
      <c r="J35" s="83">
        <f>'landesw Umlage § 2_IST'!L35*'Umlage Gesamt § 2_IST'!$J$1</f>
        <v>215.20212129632949</v>
      </c>
      <c r="K35" s="83">
        <f>'landesw Umlage § 2_IST'!M35*'Umlage Gesamt § 2_IST'!$K$1</f>
        <v>142.86869227704082</v>
      </c>
      <c r="M35" s="83">
        <f>'bezirksw Umlage § 2_IST'!F35*'Umlage Gesamt § 2_IST'!$M$1</f>
        <v>1549.0830389168329</v>
      </c>
      <c r="N35" s="83">
        <f>'bezirksw Umlage § 2_IST'!G35*'Umlage Gesamt § 2_IST'!$N$1</f>
        <v>175797.71889521013</v>
      </c>
      <c r="O35" s="83">
        <f>'bezirksw Umlage § 2_IST'!H35*'Umlage Gesamt § 2_IST'!$O$1</f>
        <v>8660.6376913453623</v>
      </c>
      <c r="P35" s="83">
        <f>'bezirksw Umlage § 2_IST'!I35*'Umlage Gesamt § 2_IST'!$P$1</f>
        <v>301759.98788228125</v>
      </c>
      <c r="Q35" s="83">
        <f>'bezirksw Umlage § 2_IST'!J35*'Umlage Gesamt § 2_IST'!$Q$1</f>
        <v>14977.723126960853</v>
      </c>
      <c r="R35" s="83">
        <f>'bezirksw Umlage § 2_IST'!K35*'Umlage Gesamt § 2_IST'!$R$1</f>
        <v>94528.672952434732</v>
      </c>
      <c r="S35" s="83">
        <f>'bezirksw Umlage § 2_IST'!L35*'Umlage Gesamt § 2_IST'!$S$1</f>
        <v>1250.0974167364379</v>
      </c>
      <c r="T35" s="83">
        <f>'bezirksw Umlage § 2_IST'!M35*'Umlage Gesamt § 2_IST'!$T$1</f>
        <v>733.91012001579418</v>
      </c>
      <c r="V35" s="83">
        <f t="shared" si="9"/>
        <v>1913.8266226552316</v>
      </c>
      <c r="W35" s="76">
        <f t="shared" si="10"/>
        <v>159.49</v>
      </c>
      <c r="X35" s="83">
        <f t="shared" si="2"/>
        <v>208961.94620319246</v>
      </c>
      <c r="Y35" s="76">
        <f t="shared" si="14"/>
        <v>17413.5</v>
      </c>
      <c r="Z35" s="83">
        <f t="shared" si="3"/>
        <v>9732.7054685250059</v>
      </c>
      <c r="AA35" s="76">
        <f t="shared" si="15"/>
        <v>811.06</v>
      </c>
      <c r="AB35" s="83">
        <f t="shared" si="4"/>
        <v>347858.4990355628</v>
      </c>
      <c r="AC35" s="76">
        <f t="shared" si="16"/>
        <v>28988.21</v>
      </c>
      <c r="AD35" s="83">
        <f t="shared" si="5"/>
        <v>23009.920025011415</v>
      </c>
      <c r="AE35" s="76">
        <f t="shared" si="17"/>
        <v>1917.49</v>
      </c>
      <c r="AF35" s="83">
        <f t="shared" si="6"/>
        <v>107336.06366717796</v>
      </c>
      <c r="AG35" s="76">
        <f t="shared" si="18"/>
        <v>8944.67</v>
      </c>
      <c r="AH35" s="83">
        <f t="shared" si="7"/>
        <v>1465.2995380327675</v>
      </c>
      <c r="AI35" s="76">
        <f t="shared" si="11"/>
        <v>122.11</v>
      </c>
      <c r="AJ35" s="83">
        <f t="shared" si="8"/>
        <v>876.77881229283503</v>
      </c>
      <c r="AK35" s="76">
        <f t="shared" si="12"/>
        <v>73.06</v>
      </c>
      <c r="AM35" s="83">
        <f t="shared" si="19"/>
        <v>701155.03937245044</v>
      </c>
      <c r="AN35" s="83">
        <f t="shared" si="13"/>
        <v>58429.58661437087</v>
      </c>
    </row>
    <row r="36" spans="1:40" x14ac:dyDescent="0.25">
      <c r="A36" s="82">
        <v>60647</v>
      </c>
      <c r="B36" s="82" t="s">
        <v>37</v>
      </c>
      <c r="C36" s="82" t="s">
        <v>20</v>
      </c>
      <c r="D36" s="83">
        <f>'landesw Umlage § 2_IST'!F36*'Umlage Gesamt § 2_IST'!$D$1</f>
        <v>83.076504591903785</v>
      </c>
      <c r="E36" s="83">
        <f>'landesw Umlage § 2_IST'!G36*'Umlage Gesamt § 2_IST'!$E$1</f>
        <v>7553.7122654763325</v>
      </c>
      <c r="F36" s="83">
        <f>'landesw Umlage § 2_IST'!H36*'Umlage Gesamt § 2_IST'!$F$1</f>
        <v>244.18152253933815</v>
      </c>
      <c r="G36" s="83">
        <f>'landesw Umlage § 2_IST'!I36*'Umlage Gesamt § 2_IST'!$G$1</f>
        <v>10499.713618683585</v>
      </c>
      <c r="H36" s="83">
        <f>'landesw Umlage § 2_IST'!J36*'Umlage Gesamt § 2_IST'!$H$1</f>
        <v>1829.4683504633324</v>
      </c>
      <c r="I36" s="83">
        <f>'landesw Umlage § 2_IST'!K36*'Umlage Gesamt § 2_IST'!$I$1</f>
        <v>2917.0993019764496</v>
      </c>
      <c r="J36" s="83">
        <f>'landesw Umlage § 2_IST'!L36*'Umlage Gesamt § 2_IST'!$J$1</f>
        <v>49.015913686050133</v>
      </c>
      <c r="K36" s="83">
        <f>'landesw Umlage § 2_IST'!M36*'Umlage Gesamt § 2_IST'!$K$1</f>
        <v>32.540754928003267</v>
      </c>
      <c r="M36" s="83">
        <f>'bezirksw Umlage § 2_IST'!F36*'Umlage Gesamt § 2_IST'!$M$1</f>
        <v>352.82979587137925</v>
      </c>
      <c r="N36" s="83">
        <f>'bezirksw Umlage § 2_IST'!G36*'Umlage Gesamt § 2_IST'!$N$1</f>
        <v>40040.896268428623</v>
      </c>
      <c r="O36" s="83">
        <f>'bezirksw Umlage § 2_IST'!H36*'Umlage Gesamt § 2_IST'!$O$1</f>
        <v>1972.6063432274227</v>
      </c>
      <c r="P36" s="83">
        <f>'bezirksw Umlage § 2_IST'!I36*'Umlage Gesamt § 2_IST'!$P$1</f>
        <v>68730.928072843817</v>
      </c>
      <c r="Q36" s="83">
        <f>'bezirksw Umlage § 2_IST'!J36*'Umlage Gesamt § 2_IST'!$Q$1</f>
        <v>3411.4291233856525</v>
      </c>
      <c r="R36" s="83">
        <f>'bezirksw Umlage § 2_IST'!K36*'Umlage Gesamt § 2_IST'!$R$1</f>
        <v>21530.500008005405</v>
      </c>
      <c r="S36" s="83">
        <f>'bezirksw Umlage § 2_IST'!L36*'Umlage Gesamt § 2_IST'!$S$1</f>
        <v>284.73077639199181</v>
      </c>
      <c r="T36" s="83">
        <f>'bezirksw Umlage § 2_IST'!M36*'Umlage Gesamt § 2_IST'!$T$1</f>
        <v>167.16041124184972</v>
      </c>
      <c r="V36" s="83">
        <f t="shared" si="9"/>
        <v>435.90630046328306</v>
      </c>
      <c r="W36" s="76">
        <f t="shared" si="10"/>
        <v>36.33</v>
      </c>
      <c r="X36" s="83">
        <f t="shared" si="2"/>
        <v>47594.608533904953</v>
      </c>
      <c r="Y36" s="76">
        <f t="shared" si="14"/>
        <v>3966.22</v>
      </c>
      <c r="Z36" s="83">
        <f t="shared" si="3"/>
        <v>2216.7878657667607</v>
      </c>
      <c r="AA36" s="76">
        <f t="shared" si="15"/>
        <v>184.73</v>
      </c>
      <c r="AB36" s="83">
        <f t="shared" si="4"/>
        <v>79230.641691527402</v>
      </c>
      <c r="AC36" s="76">
        <f t="shared" si="16"/>
        <v>6602.55</v>
      </c>
      <c r="AD36" s="83">
        <f t="shared" si="5"/>
        <v>5240.8974738489851</v>
      </c>
      <c r="AE36" s="76">
        <f t="shared" si="17"/>
        <v>436.74</v>
      </c>
      <c r="AF36" s="83">
        <f t="shared" si="6"/>
        <v>24447.599309981855</v>
      </c>
      <c r="AG36" s="76">
        <f t="shared" si="18"/>
        <v>2037.3</v>
      </c>
      <c r="AH36" s="83">
        <f t="shared" si="7"/>
        <v>333.74669007804192</v>
      </c>
      <c r="AI36" s="76">
        <f t="shared" si="11"/>
        <v>27.81</v>
      </c>
      <c r="AJ36" s="83">
        <f t="shared" si="8"/>
        <v>199.70116616985297</v>
      </c>
      <c r="AK36" s="76">
        <f t="shared" si="12"/>
        <v>16.64</v>
      </c>
      <c r="AM36" s="83">
        <f t="shared" si="19"/>
        <v>159699.88903174116</v>
      </c>
      <c r="AN36" s="83">
        <f t="shared" si="13"/>
        <v>13308.324085978429</v>
      </c>
    </row>
    <row r="37" spans="1:40" x14ac:dyDescent="0.25">
      <c r="A37" s="82">
        <v>60648</v>
      </c>
      <c r="B37" s="82" t="s">
        <v>38</v>
      </c>
      <c r="C37" s="82" t="s">
        <v>20</v>
      </c>
      <c r="D37" s="83">
        <f>'landesw Umlage § 2_IST'!F37*'Umlage Gesamt § 2_IST'!$D$1</f>
        <v>293.4693638633529</v>
      </c>
      <c r="E37" s="83">
        <f>'landesw Umlage § 2_IST'!G37*'Umlage Gesamt § 2_IST'!$E$1</f>
        <v>26683.635093287037</v>
      </c>
      <c r="F37" s="83">
        <f>'landesw Umlage § 2_IST'!H37*'Umlage Gesamt § 2_IST'!$F$1</f>
        <v>862.57596463426728</v>
      </c>
      <c r="G37" s="83">
        <f>'landesw Umlage § 2_IST'!I37*'Umlage Gesamt § 2_IST'!$G$1</f>
        <v>37090.44201557256</v>
      </c>
      <c r="H37" s="83">
        <f>'landesw Umlage § 2_IST'!J37*'Umlage Gesamt § 2_IST'!$H$1</f>
        <v>6462.6324332732538</v>
      </c>
      <c r="I37" s="83">
        <f>'landesw Umlage § 2_IST'!K37*'Umlage Gesamt § 2_IST'!$I$1</f>
        <v>10304.709865714412</v>
      </c>
      <c r="J37" s="83">
        <f>'landesw Umlage § 2_IST'!L37*'Umlage Gesamt § 2_IST'!$J$1</f>
        <v>173.14966583257046</v>
      </c>
      <c r="K37" s="83">
        <f>'landesw Umlage § 2_IST'!M37*'Umlage Gesamt § 2_IST'!$K$1</f>
        <v>114.95084795954513</v>
      </c>
      <c r="M37" s="83">
        <f>'bezirksw Umlage § 2_IST'!F37*'Umlage Gesamt § 2_IST'!$M$1</f>
        <v>1246.3780975746693</v>
      </c>
      <c r="N37" s="83">
        <f>'bezirksw Umlage § 2_IST'!G37*'Umlage Gesamt § 2_IST'!$N$1</f>
        <v>141445.24272100179</v>
      </c>
      <c r="O37" s="83">
        <f>'bezirksw Umlage § 2_IST'!H37*'Umlage Gesamt § 2_IST'!$O$1</f>
        <v>6968.2701690868098</v>
      </c>
      <c r="P37" s="83">
        <f>'bezirksw Umlage § 2_IST'!I37*'Umlage Gesamt § 2_IST'!$P$1</f>
        <v>242793.33655596583</v>
      </c>
      <c r="Q37" s="83">
        <f>'bezirksw Umlage § 2_IST'!J37*'Umlage Gesamt § 2_IST'!$Q$1</f>
        <v>12050.939548105038</v>
      </c>
      <c r="R37" s="83">
        <f>'bezirksw Umlage § 2_IST'!K37*'Umlage Gesamt § 2_IST'!$R$1</f>
        <v>76056.908894371503</v>
      </c>
      <c r="S37" s="83">
        <f>'bezirksw Umlage § 2_IST'!L37*'Umlage Gesamt § 2_IST'!$S$1</f>
        <v>1005.8169903818959</v>
      </c>
      <c r="T37" s="83">
        <f>'bezirksw Umlage § 2_IST'!M37*'Umlage Gesamt § 2_IST'!$T$1</f>
        <v>590.49739503680189</v>
      </c>
      <c r="V37" s="83">
        <f t="shared" si="9"/>
        <v>1539.847461438022</v>
      </c>
      <c r="W37" s="76">
        <f t="shared" si="10"/>
        <v>128.32</v>
      </c>
      <c r="X37" s="83">
        <f t="shared" si="2"/>
        <v>168128.87781428883</v>
      </c>
      <c r="Y37" s="76">
        <f t="shared" si="14"/>
        <v>14010.74</v>
      </c>
      <c r="Z37" s="83">
        <f t="shared" si="3"/>
        <v>7830.8461337210774</v>
      </c>
      <c r="AA37" s="76">
        <f t="shared" si="15"/>
        <v>652.57000000000005</v>
      </c>
      <c r="AB37" s="83">
        <f t="shared" si="4"/>
        <v>279883.77857153839</v>
      </c>
      <c r="AC37" s="76">
        <f t="shared" si="16"/>
        <v>23323.65</v>
      </c>
      <c r="AD37" s="83">
        <f t="shared" si="5"/>
        <v>18513.571981378293</v>
      </c>
      <c r="AE37" s="76">
        <f t="shared" si="17"/>
        <v>1542.8</v>
      </c>
      <c r="AF37" s="83">
        <f t="shared" si="6"/>
        <v>86361.618760085912</v>
      </c>
      <c r="AG37" s="76">
        <f t="shared" si="18"/>
        <v>7196.8</v>
      </c>
      <c r="AH37" s="83">
        <f t="shared" si="7"/>
        <v>1178.9666562144664</v>
      </c>
      <c r="AI37" s="76">
        <f t="shared" si="11"/>
        <v>98.25</v>
      </c>
      <c r="AJ37" s="83">
        <f t="shared" si="8"/>
        <v>705.44824299634706</v>
      </c>
      <c r="AK37" s="76">
        <f t="shared" si="12"/>
        <v>58.79</v>
      </c>
      <c r="AM37" s="83">
        <f t="shared" si="19"/>
        <v>564142.95562166139</v>
      </c>
      <c r="AN37" s="83">
        <f t="shared" si="13"/>
        <v>47011.912968471785</v>
      </c>
    </row>
    <row r="38" spans="1:40" x14ac:dyDescent="0.25">
      <c r="A38" s="82">
        <v>60651</v>
      </c>
      <c r="B38" s="82" t="s">
        <v>39</v>
      </c>
      <c r="C38" s="82" t="s">
        <v>20</v>
      </c>
      <c r="D38" s="83">
        <f>'landesw Umlage § 2_IST'!F38*'Umlage Gesamt § 2_IST'!$D$1</f>
        <v>310.96829263955095</v>
      </c>
      <c r="E38" s="83">
        <f>'landesw Umlage § 2_IST'!G38*'Umlage Gesamt § 2_IST'!$E$1</f>
        <v>28274.721208173312</v>
      </c>
      <c r="F38" s="83">
        <f>'landesw Umlage § 2_IST'!H38*'Umlage Gesamt § 2_IST'!$F$1</f>
        <v>914.00946069153747</v>
      </c>
      <c r="G38" s="83">
        <f>'landesw Umlage § 2_IST'!I38*'Umlage Gesamt § 2_IST'!$G$1</f>
        <v>39302.06299898267</v>
      </c>
      <c r="H38" s="83">
        <f>'landesw Umlage § 2_IST'!J38*'Umlage Gesamt § 2_IST'!$H$1</f>
        <v>6847.9849047130101</v>
      </c>
      <c r="I38" s="83">
        <f>'landesw Umlage § 2_IST'!K38*'Umlage Gesamt § 2_IST'!$I$1</f>
        <v>10919.156912675962</v>
      </c>
      <c r="J38" s="83">
        <f>'landesw Umlage § 2_IST'!L38*'Umlage Gesamt § 2_IST'!$J$1</f>
        <v>183.47419725942652</v>
      </c>
      <c r="K38" s="83">
        <f>'landesw Umlage § 2_IST'!M38*'Umlage Gesamt § 2_IST'!$K$1</f>
        <v>121.80511265936663</v>
      </c>
      <c r="M38" s="83">
        <f>'bezirksw Umlage § 2_IST'!F38*'Umlage Gesamt § 2_IST'!$M$1</f>
        <v>1320.6968655392457</v>
      </c>
      <c r="N38" s="83">
        <f>'bezirksw Umlage § 2_IST'!G38*'Umlage Gesamt § 2_IST'!$N$1</f>
        <v>149879.30955347477</v>
      </c>
      <c r="O38" s="83">
        <f>'bezirksw Umlage § 2_IST'!H38*'Umlage Gesamt § 2_IST'!$O$1</f>
        <v>7383.7726998345597</v>
      </c>
      <c r="P38" s="83">
        <f>'bezirksw Umlage § 2_IST'!I38*'Umlage Gesamt § 2_IST'!$P$1</f>
        <v>257270.56596007699</v>
      </c>
      <c r="Q38" s="83">
        <f>'bezirksw Umlage § 2_IST'!J38*'Umlage Gesamt § 2_IST'!$Q$1</f>
        <v>12769.510406958805</v>
      </c>
      <c r="R38" s="83">
        <f>'bezirksw Umlage § 2_IST'!K38*'Umlage Gesamt § 2_IST'!$R$1</f>
        <v>80592.014072505524</v>
      </c>
      <c r="S38" s="83">
        <f>'bezirksw Umlage § 2_IST'!L38*'Umlage Gesamt § 2_IST'!$S$1</f>
        <v>1065.7916318397961</v>
      </c>
      <c r="T38" s="83">
        <f>'bezirksw Umlage § 2_IST'!M38*'Umlage Gesamt § 2_IST'!$T$1</f>
        <v>625.7074480462561</v>
      </c>
      <c r="V38" s="83">
        <f t="shared" si="9"/>
        <v>1631.6651581787967</v>
      </c>
      <c r="W38" s="76">
        <f t="shared" si="10"/>
        <v>135.97</v>
      </c>
      <c r="X38" s="83">
        <f t="shared" si="2"/>
        <v>178154.03076164809</v>
      </c>
      <c r="Y38" s="76">
        <f t="shared" si="14"/>
        <v>14846.17</v>
      </c>
      <c r="Z38" s="83">
        <f t="shared" si="3"/>
        <v>8297.7821605260979</v>
      </c>
      <c r="AA38" s="76">
        <f t="shared" si="15"/>
        <v>691.48</v>
      </c>
      <c r="AB38" s="83">
        <f t="shared" si="4"/>
        <v>296572.62895905966</v>
      </c>
      <c r="AC38" s="76">
        <f t="shared" si="16"/>
        <v>24714.39</v>
      </c>
      <c r="AD38" s="83">
        <f t="shared" si="5"/>
        <v>19617.495311671817</v>
      </c>
      <c r="AE38" s="76">
        <f t="shared" si="17"/>
        <v>1634.79</v>
      </c>
      <c r="AF38" s="83">
        <f t="shared" si="6"/>
        <v>91511.170985181481</v>
      </c>
      <c r="AG38" s="76">
        <f t="shared" si="18"/>
        <v>7625.93</v>
      </c>
      <c r="AH38" s="83">
        <f t="shared" si="7"/>
        <v>1249.2658290992226</v>
      </c>
      <c r="AI38" s="76">
        <f t="shared" si="11"/>
        <v>104.11</v>
      </c>
      <c r="AJ38" s="83">
        <f t="shared" si="8"/>
        <v>747.51256070562272</v>
      </c>
      <c r="AK38" s="76">
        <f t="shared" si="12"/>
        <v>62.29</v>
      </c>
      <c r="AM38" s="83">
        <f t="shared" si="19"/>
        <v>597781.55172607081</v>
      </c>
      <c r="AN38" s="83">
        <f t="shared" si="13"/>
        <v>49815.129310505901</v>
      </c>
    </row>
    <row r="39" spans="1:40" x14ac:dyDescent="0.25">
      <c r="A39" s="82">
        <v>60653</v>
      </c>
      <c r="B39" s="82" t="s">
        <v>40</v>
      </c>
      <c r="C39" s="82" t="s">
        <v>20</v>
      </c>
      <c r="D39" s="83">
        <f>'landesw Umlage § 2_IST'!F39*'Umlage Gesamt § 2_IST'!$D$1</f>
        <v>581.05876996497398</v>
      </c>
      <c r="E39" s="83">
        <f>'landesw Umlage § 2_IST'!G39*'Umlage Gesamt § 2_IST'!$E$1</f>
        <v>52832.636365815029</v>
      </c>
      <c r="F39" s="83">
        <f>'landesw Umlage § 2_IST'!H39*'Umlage Gesamt § 2_IST'!$F$1</f>
        <v>1707.8693408185313</v>
      </c>
      <c r="G39" s="83">
        <f>'landesw Umlage § 2_IST'!I39*'Umlage Gesamt § 2_IST'!$G$1</f>
        <v>73437.739228755876</v>
      </c>
      <c r="H39" s="83">
        <f>'landesw Umlage § 2_IST'!J39*'Umlage Gesamt § 2_IST'!$H$1</f>
        <v>12795.779440071332</v>
      </c>
      <c r="I39" s="83">
        <f>'landesw Umlage § 2_IST'!K39*'Umlage Gesamt § 2_IST'!$I$1</f>
        <v>20402.954368367915</v>
      </c>
      <c r="J39" s="83">
        <f>'landesw Umlage § 2_IST'!L39*'Umlage Gesamt § 2_IST'!$J$1</f>
        <v>342.83010166392165</v>
      </c>
      <c r="K39" s="83">
        <f>'landesw Umlage § 2_IST'!M39*'Umlage Gesamt § 2_IST'!$K$1</f>
        <v>227.59853854082266</v>
      </c>
      <c r="M39" s="83">
        <f>'bezirksw Umlage § 2_IST'!F39*'Umlage Gesamt § 2_IST'!$M$1</f>
        <v>2467.7837398565298</v>
      </c>
      <c r="N39" s="83">
        <f>'bezirksw Umlage § 2_IST'!G39*'Umlage Gesamt § 2_IST'!$N$1</f>
        <v>280056.4858658684</v>
      </c>
      <c r="O39" s="83">
        <f>'bezirksw Umlage § 2_IST'!H39*'Umlage Gesamt § 2_IST'!$O$1</f>
        <v>13796.923944396842</v>
      </c>
      <c r="P39" s="83">
        <f>'bezirksw Umlage § 2_IST'!I39*'Umlage Gesamt § 2_IST'!$P$1</f>
        <v>480722.06119815202</v>
      </c>
      <c r="Q39" s="83">
        <f>'bezirksw Umlage § 2_IST'!J39*'Umlage Gesamt § 2_IST'!$Q$1</f>
        <v>23860.426241986304</v>
      </c>
      <c r="R39" s="83">
        <f>'bezirksw Umlage § 2_IST'!K39*'Umlage Gesamt § 2_IST'!$R$1</f>
        <v>150589.94011408725</v>
      </c>
      <c r="S39" s="83">
        <f>'bezirksw Umlage § 2_IST'!L39*'Umlage Gesamt § 2_IST'!$S$1</f>
        <v>1991.4814123947419</v>
      </c>
      <c r="T39" s="83">
        <f>'bezirksw Umlage § 2_IST'!M39*'Umlage Gesamt § 2_IST'!$T$1</f>
        <v>1169.1635730241617</v>
      </c>
      <c r="V39" s="83">
        <f t="shared" si="9"/>
        <v>3048.8425098215039</v>
      </c>
      <c r="W39" s="76">
        <f t="shared" si="10"/>
        <v>254.07</v>
      </c>
      <c r="X39" s="83">
        <f t="shared" si="2"/>
        <v>332889.1222316834</v>
      </c>
      <c r="Y39" s="76">
        <f t="shared" si="14"/>
        <v>27740.76</v>
      </c>
      <c r="Z39" s="83">
        <f t="shared" si="3"/>
        <v>15504.793285215374</v>
      </c>
      <c r="AA39" s="76">
        <f t="shared" si="15"/>
        <v>1292.07</v>
      </c>
      <c r="AB39" s="83">
        <f t="shared" si="4"/>
        <v>554159.80042690784</v>
      </c>
      <c r="AC39" s="76">
        <f t="shared" si="16"/>
        <v>46179.98</v>
      </c>
      <c r="AD39" s="83">
        <f t="shared" si="5"/>
        <v>36656.20568205764</v>
      </c>
      <c r="AE39" s="76">
        <f t="shared" si="17"/>
        <v>3054.68</v>
      </c>
      <c r="AF39" s="83">
        <f t="shared" si="6"/>
        <v>170992.89448245516</v>
      </c>
      <c r="AG39" s="76">
        <f t="shared" si="18"/>
        <v>14249.41</v>
      </c>
      <c r="AH39" s="83">
        <f t="shared" si="7"/>
        <v>2334.3115140586638</v>
      </c>
      <c r="AI39" s="76">
        <f t="shared" si="11"/>
        <v>194.53</v>
      </c>
      <c r="AJ39" s="83">
        <f t="shared" si="8"/>
        <v>1396.7621115649843</v>
      </c>
      <c r="AK39" s="76">
        <f t="shared" si="12"/>
        <v>116.4</v>
      </c>
      <c r="AM39" s="83">
        <f t="shared" si="19"/>
        <v>1116982.7322437647</v>
      </c>
      <c r="AN39" s="83">
        <f t="shared" si="13"/>
        <v>93081.894353647062</v>
      </c>
    </row>
    <row r="40" spans="1:40" x14ac:dyDescent="0.25">
      <c r="A40" s="82">
        <v>60654</v>
      </c>
      <c r="B40" s="82" t="s">
        <v>41</v>
      </c>
      <c r="C40" s="82" t="s">
        <v>20</v>
      </c>
      <c r="D40" s="83">
        <f>'landesw Umlage § 2_IST'!F40*'Umlage Gesamt § 2_IST'!$D$1</f>
        <v>351.6408357157253</v>
      </c>
      <c r="E40" s="83">
        <f>'landesw Umlage § 2_IST'!G40*'Umlage Gesamt § 2_IST'!$E$1</f>
        <v>31972.862927204587</v>
      </c>
      <c r="F40" s="83">
        <f>'landesw Umlage § 2_IST'!H40*'Umlage Gesamt § 2_IST'!$F$1</f>
        <v>1033.5556975327893</v>
      </c>
      <c r="G40" s="83">
        <f>'landesw Umlage § 2_IST'!I40*'Umlage Gesamt § 2_IST'!$G$1</f>
        <v>44442.506215042355</v>
      </c>
      <c r="H40" s="83">
        <f>'landesw Umlage § 2_IST'!J40*'Umlage Gesamt § 2_IST'!$H$1</f>
        <v>7743.6548736920495</v>
      </c>
      <c r="I40" s="83">
        <f>'landesw Umlage § 2_IST'!K40*'Umlage Gesamt § 2_IST'!$I$1</f>
        <v>12347.308561568012</v>
      </c>
      <c r="J40" s="83">
        <f>'landesw Umlage § 2_IST'!L40*'Umlage Gesamt § 2_IST'!$J$1</f>
        <v>207.47137757661821</v>
      </c>
      <c r="K40" s="83">
        <f>'landesw Umlage § 2_IST'!M40*'Umlage Gesamt § 2_IST'!$K$1</f>
        <v>137.73639507238994</v>
      </c>
      <c r="M40" s="83">
        <f>'bezirksw Umlage § 2_IST'!F40*'Umlage Gesamt § 2_IST'!$M$1</f>
        <v>1493.4350559774482</v>
      </c>
      <c r="N40" s="83">
        <f>'bezirksw Umlage § 2_IST'!G40*'Umlage Gesamt § 2_IST'!$N$1</f>
        <v>169482.50646560156</v>
      </c>
      <c r="O40" s="83">
        <f>'bezirksw Umlage § 2_IST'!H40*'Umlage Gesamt § 2_IST'!$O$1</f>
        <v>8349.5200776445672</v>
      </c>
      <c r="P40" s="83">
        <f>'bezirksw Umlage § 2_IST'!I40*'Umlage Gesamt § 2_IST'!$P$1</f>
        <v>290919.81067060388</v>
      </c>
      <c r="Q40" s="83">
        <f>'bezirksw Umlage § 2_IST'!J40*'Umlage Gesamt § 2_IST'!$Q$1</f>
        <v>14439.67574015147</v>
      </c>
      <c r="R40" s="83">
        <f>'bezirksw Umlage § 2_IST'!K40*'Umlage Gesamt § 2_IST'!$R$1</f>
        <v>91132.902778992022</v>
      </c>
      <c r="S40" s="83">
        <f>'bezirksw Umlage § 2_IST'!L40*'Umlage Gesamt § 2_IST'!$S$1</f>
        <v>1205.1899469808072</v>
      </c>
      <c r="T40" s="83">
        <f>'bezirksw Umlage § 2_IST'!M40*'Umlage Gesamt § 2_IST'!$T$1</f>
        <v>707.54573746711048</v>
      </c>
      <c r="V40" s="83">
        <f t="shared" si="9"/>
        <v>1845.0758916931736</v>
      </c>
      <c r="W40" s="76">
        <f t="shared" si="10"/>
        <v>153.76</v>
      </c>
      <c r="X40" s="83">
        <f t="shared" si="2"/>
        <v>201455.36939280614</v>
      </c>
      <c r="Y40" s="76">
        <f t="shared" si="14"/>
        <v>16787.95</v>
      </c>
      <c r="Z40" s="83">
        <f t="shared" si="3"/>
        <v>9383.0757751773563</v>
      </c>
      <c r="AA40" s="76">
        <f t="shared" si="15"/>
        <v>781.92</v>
      </c>
      <c r="AB40" s="83">
        <f t="shared" si="4"/>
        <v>335362.31688564626</v>
      </c>
      <c r="AC40" s="76">
        <f t="shared" si="16"/>
        <v>27946.86</v>
      </c>
      <c r="AD40" s="83">
        <f t="shared" si="5"/>
        <v>22183.330613843518</v>
      </c>
      <c r="AE40" s="76">
        <f t="shared" si="17"/>
        <v>1848.61</v>
      </c>
      <c r="AF40" s="83">
        <f t="shared" si="6"/>
        <v>103480.21134056004</v>
      </c>
      <c r="AG40" s="76">
        <f t="shared" si="18"/>
        <v>8623.35</v>
      </c>
      <c r="AH40" s="83">
        <f t="shared" si="7"/>
        <v>1412.6613245574254</v>
      </c>
      <c r="AI40" s="76">
        <f t="shared" si="11"/>
        <v>117.72</v>
      </c>
      <c r="AJ40" s="83">
        <f t="shared" si="8"/>
        <v>845.28213253950048</v>
      </c>
      <c r="AK40" s="76">
        <f t="shared" si="12"/>
        <v>70.44</v>
      </c>
      <c r="AM40" s="83">
        <f t="shared" si="19"/>
        <v>675967.32335682341</v>
      </c>
      <c r="AN40" s="83">
        <f t="shared" si="13"/>
        <v>56330.610279735287</v>
      </c>
    </row>
    <row r="41" spans="1:40" x14ac:dyDescent="0.25">
      <c r="A41" s="82">
        <v>60655</v>
      </c>
      <c r="B41" s="82" t="s">
        <v>42</v>
      </c>
      <c r="C41" s="82" t="s">
        <v>20</v>
      </c>
      <c r="D41" s="83">
        <f>'landesw Umlage § 2_IST'!F41*'Umlage Gesamt § 2_IST'!$D$1</f>
        <v>526.81672721216012</v>
      </c>
      <c r="E41" s="83">
        <f>'landesw Umlage § 2_IST'!G41*'Umlage Gesamt § 2_IST'!$E$1</f>
        <v>47900.690978137369</v>
      </c>
      <c r="F41" s="83">
        <f>'landesw Umlage § 2_IST'!H41*'Umlage Gesamt § 2_IST'!$F$1</f>
        <v>1548.4391306756174</v>
      </c>
      <c r="G41" s="83">
        <f>'landesw Umlage § 2_IST'!I41*'Umlage Gesamt § 2_IST'!$G$1</f>
        <v>66582.300163347245</v>
      </c>
      <c r="H41" s="83">
        <f>'landesw Umlage § 2_IST'!J41*'Umlage Gesamt § 2_IST'!$H$1</f>
        <v>11601.288880216664</v>
      </c>
      <c r="I41" s="83">
        <f>'landesw Umlage § 2_IST'!K41*'Umlage Gesamt § 2_IST'!$I$1</f>
        <v>18498.331324472656</v>
      </c>
      <c r="J41" s="83">
        <f>'landesw Umlage § 2_IST'!L41*'Umlage Gesamt § 2_IST'!$J$1</f>
        <v>310.82678979148073</v>
      </c>
      <c r="K41" s="83">
        <f>'landesw Umlage § 2_IST'!M41*'Umlage Gesamt § 2_IST'!$K$1</f>
        <v>206.35213405276471</v>
      </c>
      <c r="M41" s="83">
        <f>'bezirksw Umlage § 2_IST'!F41*'Umlage Gesamt § 2_IST'!$M$1</f>
        <v>2237.4152504005219</v>
      </c>
      <c r="N41" s="83">
        <f>'bezirksw Umlage § 2_IST'!G41*'Umlage Gesamt § 2_IST'!$N$1</f>
        <v>253913.11334529711</v>
      </c>
      <c r="O41" s="83">
        <f>'bezirksw Umlage § 2_IST'!H41*'Umlage Gesamt § 2_IST'!$O$1</f>
        <v>12508.976189138957</v>
      </c>
      <c r="P41" s="83">
        <f>'bezirksw Umlage § 2_IST'!I41*'Umlage Gesamt § 2_IST'!$P$1</f>
        <v>435846.48588018061</v>
      </c>
      <c r="Q41" s="83">
        <f>'bezirksw Umlage § 2_IST'!J41*'Umlage Gesamt § 2_IST'!$Q$1</f>
        <v>21633.046969496878</v>
      </c>
      <c r="R41" s="83">
        <f>'bezirksw Umlage § 2_IST'!K41*'Umlage Gesamt § 2_IST'!$R$1</f>
        <v>136532.31566707237</v>
      </c>
      <c r="S41" s="83">
        <f>'bezirksw Umlage § 2_IST'!L41*'Umlage Gesamt § 2_IST'!$S$1</f>
        <v>1805.575914541123</v>
      </c>
      <c r="T41" s="83">
        <f>'bezirksw Umlage § 2_IST'!M41*'Umlage Gesamt § 2_IST'!$T$1</f>
        <v>1060.0217378242005</v>
      </c>
      <c r="V41" s="83">
        <f t="shared" si="9"/>
        <v>2764.2319776126819</v>
      </c>
      <c r="W41" s="76">
        <f t="shared" si="10"/>
        <v>230.35</v>
      </c>
      <c r="X41" s="83">
        <f t="shared" si="2"/>
        <v>301813.80432343448</v>
      </c>
      <c r="Y41" s="76">
        <f t="shared" si="14"/>
        <v>25151.15</v>
      </c>
      <c r="Z41" s="83">
        <f t="shared" si="3"/>
        <v>14057.415319814574</v>
      </c>
      <c r="AA41" s="76">
        <f t="shared" si="15"/>
        <v>1171.45</v>
      </c>
      <c r="AB41" s="83">
        <f t="shared" si="4"/>
        <v>502428.78604352789</v>
      </c>
      <c r="AC41" s="76">
        <f t="shared" si="16"/>
        <v>41869.07</v>
      </c>
      <c r="AD41" s="83">
        <f t="shared" si="5"/>
        <v>33234.335849713541</v>
      </c>
      <c r="AE41" s="76">
        <f t="shared" si="17"/>
        <v>2769.53</v>
      </c>
      <c r="AF41" s="83">
        <f t="shared" si="6"/>
        <v>155030.64699154501</v>
      </c>
      <c r="AG41" s="76">
        <f t="shared" si="18"/>
        <v>12919.22</v>
      </c>
      <c r="AH41" s="83">
        <f t="shared" si="7"/>
        <v>2116.4027043326037</v>
      </c>
      <c r="AI41" s="76">
        <f t="shared" si="11"/>
        <v>176.37</v>
      </c>
      <c r="AJ41" s="83">
        <f t="shared" si="8"/>
        <v>1266.3738718769653</v>
      </c>
      <c r="AK41" s="76">
        <f t="shared" si="12"/>
        <v>105.53</v>
      </c>
      <c r="AM41" s="83">
        <f t="shared" si="19"/>
        <v>1012711.9970818578</v>
      </c>
      <c r="AN41" s="83">
        <f t="shared" si="13"/>
        <v>84392.666423488146</v>
      </c>
    </row>
    <row r="42" spans="1:40" x14ac:dyDescent="0.25">
      <c r="A42" s="82">
        <v>60656</v>
      </c>
      <c r="B42" s="82" t="s">
        <v>43</v>
      </c>
      <c r="C42" s="82" t="s">
        <v>20</v>
      </c>
      <c r="D42" s="83">
        <f>'landesw Umlage § 2_IST'!F42*'Umlage Gesamt § 2_IST'!$D$1</f>
        <v>386.60069529832771</v>
      </c>
      <c r="E42" s="83">
        <f>'landesw Umlage § 2_IST'!G42*'Umlage Gesamt § 2_IST'!$E$1</f>
        <v>35151.580200224875</v>
      </c>
      <c r="F42" s="83">
        <f>'landesw Umlage § 2_IST'!H42*'Umlage Gesamt § 2_IST'!$F$1</f>
        <v>1136.3110046148022</v>
      </c>
      <c r="G42" s="83">
        <f>'landesw Umlage § 2_IST'!I42*'Umlage Gesamt § 2_IST'!$G$1</f>
        <v>48860.94576747495</v>
      </c>
      <c r="H42" s="83">
        <f>'landesw Umlage § 2_IST'!J42*'Umlage Gesamt § 2_IST'!$H$1</f>
        <v>8513.5230446892965</v>
      </c>
      <c r="I42" s="83">
        <f>'landesw Umlage § 2_IST'!K42*'Umlage Gesamt § 2_IST'!$I$1</f>
        <v>13574.868417228365</v>
      </c>
      <c r="J42" s="83">
        <f>'landesw Umlage § 2_IST'!L42*'Umlage Gesamt § 2_IST'!$J$1</f>
        <v>228.09802127323167</v>
      </c>
      <c r="K42" s="83">
        <f>'landesw Umlage § 2_IST'!M42*'Umlage Gesamt § 2_IST'!$K$1</f>
        <v>151.43004080993265</v>
      </c>
      <c r="M42" s="83">
        <f>'bezirksw Umlage § 2_IST'!F42*'Umlage Gesamt § 2_IST'!$M$1</f>
        <v>1641.9112127538347</v>
      </c>
      <c r="N42" s="83">
        <f>'bezirksw Umlage § 2_IST'!G42*'Umlage Gesamt § 2_IST'!$N$1</f>
        <v>186332.3260142472</v>
      </c>
      <c r="O42" s="83">
        <f>'bezirksw Umlage § 2_IST'!H42*'Umlage Gesamt § 2_IST'!$O$1</f>
        <v>9179.6228980478008</v>
      </c>
      <c r="P42" s="83">
        <f>'bezirksw Umlage § 2_IST'!I42*'Umlage Gesamt § 2_IST'!$P$1</f>
        <v>319842.83296447556</v>
      </c>
      <c r="Q42" s="83">
        <f>'bezirksw Umlage § 2_IST'!J42*'Umlage Gesamt § 2_IST'!$Q$1</f>
        <v>15875.257120415576</v>
      </c>
      <c r="R42" s="83">
        <f>'bezirksw Umlage § 2_IST'!K42*'Umlage Gesamt § 2_IST'!$R$1</f>
        <v>100193.26540162026</v>
      </c>
      <c r="S42" s="83">
        <f>'bezirksw Umlage § 2_IST'!L42*'Umlage Gesamt § 2_IST'!$S$1</f>
        <v>1325.0089982325071</v>
      </c>
      <c r="T42" s="83">
        <f>'bezirksw Umlage § 2_IST'!M42*'Umlage Gesamt § 2_IST'!$T$1</f>
        <v>777.88938677556564</v>
      </c>
      <c r="V42" s="83">
        <f t="shared" si="9"/>
        <v>2028.5119080521624</v>
      </c>
      <c r="W42" s="76">
        <f t="shared" si="10"/>
        <v>169.04</v>
      </c>
      <c r="X42" s="83">
        <f t="shared" si="2"/>
        <v>221483.90621447208</v>
      </c>
      <c r="Y42" s="76">
        <f t="shared" si="14"/>
        <v>18456.990000000002</v>
      </c>
      <c r="Z42" s="83">
        <f t="shared" si="3"/>
        <v>10315.933902662604</v>
      </c>
      <c r="AA42" s="76">
        <f t="shared" si="15"/>
        <v>859.66</v>
      </c>
      <c r="AB42" s="83">
        <f t="shared" si="4"/>
        <v>368703.7787319505</v>
      </c>
      <c r="AC42" s="76">
        <f t="shared" si="16"/>
        <v>30725.31</v>
      </c>
      <c r="AD42" s="83">
        <f t="shared" si="5"/>
        <v>24388.780165104872</v>
      </c>
      <c r="AE42" s="76">
        <f t="shared" si="17"/>
        <v>2032.4</v>
      </c>
      <c r="AF42" s="83">
        <f t="shared" si="6"/>
        <v>113768.13381884863</v>
      </c>
      <c r="AG42" s="76">
        <f t="shared" si="18"/>
        <v>9480.68</v>
      </c>
      <c r="AH42" s="83">
        <f t="shared" si="7"/>
        <v>1553.1070195057387</v>
      </c>
      <c r="AI42" s="76">
        <f t="shared" si="11"/>
        <v>129.43</v>
      </c>
      <c r="AJ42" s="83">
        <f t="shared" si="8"/>
        <v>929.31942758549826</v>
      </c>
      <c r="AK42" s="76">
        <f t="shared" si="12"/>
        <v>77.44</v>
      </c>
      <c r="AM42" s="83">
        <f t="shared" si="19"/>
        <v>743171.47118818201</v>
      </c>
      <c r="AN42" s="83">
        <f t="shared" si="13"/>
        <v>61930.955932348501</v>
      </c>
    </row>
    <row r="43" spans="1:40" x14ac:dyDescent="0.25">
      <c r="A43" s="82">
        <v>60659</v>
      </c>
      <c r="B43" s="82" t="s">
        <v>44</v>
      </c>
      <c r="C43" s="82" t="s">
        <v>20</v>
      </c>
      <c r="D43" s="83">
        <f>'landesw Umlage § 2_IST'!F43*'Umlage Gesamt § 2_IST'!$D$1</f>
        <v>572.26023067307256</v>
      </c>
      <c r="E43" s="83">
        <f>'landesw Umlage § 2_IST'!G43*'Umlage Gesamt § 2_IST'!$E$1</f>
        <v>52032.631183916848</v>
      </c>
      <c r="F43" s="83">
        <f>'landesw Umlage § 2_IST'!H43*'Umlage Gesamt § 2_IST'!$F$1</f>
        <v>1682.0083500248954</v>
      </c>
      <c r="G43" s="83">
        <f>'landesw Umlage § 2_IST'!I43*'Umlage Gesamt § 2_IST'!$G$1</f>
        <v>72325.726352413665</v>
      </c>
      <c r="H43" s="83">
        <f>'landesw Umlage § 2_IST'!J43*'Umlage Gesamt § 2_IST'!$H$1</f>
        <v>12602.022501886304</v>
      </c>
      <c r="I43" s="83">
        <f>'landesw Umlage § 2_IST'!K43*'Umlage Gesamt § 2_IST'!$I$1</f>
        <v>20094.007657707683</v>
      </c>
      <c r="J43" s="83">
        <f>'landesw Umlage § 2_IST'!L43*'Umlage Gesamt § 2_IST'!$J$1</f>
        <v>337.63888129886561</v>
      </c>
      <c r="K43" s="83">
        <f>'landesw Umlage § 2_IST'!M43*'Umlage Gesamt § 2_IST'!$K$1</f>
        <v>224.15218373535009</v>
      </c>
      <c r="M43" s="83">
        <f>'bezirksw Umlage § 2_IST'!F43*'Umlage Gesamt § 2_IST'!$M$1</f>
        <v>2430.4159324652883</v>
      </c>
      <c r="N43" s="83">
        <f>'bezirksw Umlage § 2_IST'!G43*'Umlage Gesamt § 2_IST'!$N$1</f>
        <v>275815.79951500031</v>
      </c>
      <c r="O43" s="83">
        <f>'bezirksw Umlage § 2_IST'!H43*'Umlage Gesamt § 2_IST'!$O$1</f>
        <v>13588.00742216714</v>
      </c>
      <c r="P43" s="83">
        <f>'bezirksw Umlage § 2_IST'!I43*'Umlage Gesamt § 2_IST'!$P$1</f>
        <v>473442.84580279584</v>
      </c>
      <c r="Q43" s="83">
        <f>'bezirksw Umlage § 2_IST'!J43*'Umlage Gesamt § 2_IST'!$Q$1</f>
        <v>23499.125615159373</v>
      </c>
      <c r="R43" s="83">
        <f>'bezirksw Umlage § 2_IST'!K43*'Umlage Gesamt § 2_IST'!$R$1</f>
        <v>148309.66904075202</v>
      </c>
      <c r="S43" s="83">
        <f>'bezirksw Umlage § 2_IST'!L43*'Umlage Gesamt § 2_IST'!$S$1</f>
        <v>1961.3258956694672</v>
      </c>
      <c r="T43" s="83">
        <f>'bezirksw Umlage § 2_IST'!M43*'Umlage Gesamt § 2_IST'!$T$1</f>
        <v>1151.4598016198802</v>
      </c>
      <c r="V43" s="83">
        <f t="shared" si="9"/>
        <v>3002.6761631383606</v>
      </c>
      <c r="W43" s="76">
        <f t="shared" si="10"/>
        <v>250.22</v>
      </c>
      <c r="X43" s="83">
        <f t="shared" si="2"/>
        <v>327848.43069891713</v>
      </c>
      <c r="Y43" s="76">
        <f t="shared" si="14"/>
        <v>27320.7</v>
      </c>
      <c r="Z43" s="83">
        <f t="shared" si="3"/>
        <v>15270.015772192035</v>
      </c>
      <c r="AA43" s="76">
        <f t="shared" si="15"/>
        <v>1272.5</v>
      </c>
      <c r="AB43" s="83">
        <f t="shared" si="4"/>
        <v>545768.57215520949</v>
      </c>
      <c r="AC43" s="76">
        <f t="shared" si="16"/>
        <v>45480.71</v>
      </c>
      <c r="AD43" s="83">
        <f t="shared" si="5"/>
        <v>36101.148117045675</v>
      </c>
      <c r="AE43" s="76">
        <f t="shared" si="17"/>
        <v>3008.43</v>
      </c>
      <c r="AF43" s="83">
        <f t="shared" si="6"/>
        <v>168403.67669845972</v>
      </c>
      <c r="AG43" s="76">
        <f t="shared" si="18"/>
        <v>14033.64</v>
      </c>
      <c r="AH43" s="83">
        <f t="shared" si="7"/>
        <v>2298.9647769683329</v>
      </c>
      <c r="AI43" s="76">
        <f t="shared" si="11"/>
        <v>191.58</v>
      </c>
      <c r="AJ43" s="83">
        <f t="shared" si="8"/>
        <v>1375.6119853552302</v>
      </c>
      <c r="AK43" s="76">
        <f t="shared" si="12"/>
        <v>114.63</v>
      </c>
      <c r="AM43" s="83">
        <f t="shared" si="19"/>
        <v>1100069.0963672858</v>
      </c>
      <c r="AN43" s="83">
        <f t="shared" si="13"/>
        <v>91672.424697273818</v>
      </c>
    </row>
    <row r="44" spans="1:40" x14ac:dyDescent="0.25">
      <c r="A44" s="82">
        <v>60660</v>
      </c>
      <c r="B44" s="82" t="s">
        <v>45</v>
      </c>
      <c r="C44" s="82" t="s">
        <v>20</v>
      </c>
      <c r="D44" s="83">
        <f>'landesw Umlage § 2_IST'!F44*'Umlage Gesamt § 2_IST'!$D$1</f>
        <v>659.75818781485009</v>
      </c>
      <c r="E44" s="83">
        <f>'landesw Umlage § 2_IST'!G44*'Umlage Gesamt § 2_IST'!$E$1</f>
        <v>59988.363015830953</v>
      </c>
      <c r="F44" s="83">
        <f>'landesw Umlage § 2_IST'!H44*'Umlage Gesamt § 2_IST'!$F$1</f>
        <v>1939.1855687694015</v>
      </c>
      <c r="G44" s="83">
        <f>'landesw Umlage § 2_IST'!I44*'Umlage Gesamt § 2_IST'!$G$1</f>
        <v>83384.250019501691</v>
      </c>
      <c r="H44" s="83">
        <f>'landesw Umlage § 2_IST'!J44*'Umlage Gesamt § 2_IST'!$H$1</f>
        <v>14528.857822021802</v>
      </c>
      <c r="I44" s="83">
        <f>'landesw Umlage § 2_IST'!K44*'Umlage Gesamt § 2_IST'!$I$1</f>
        <v>23166.359232397299</v>
      </c>
      <c r="J44" s="83">
        <f>'landesw Umlage § 2_IST'!L44*'Umlage Gesamt § 2_IST'!$J$1</f>
        <v>389.26349328795794</v>
      </c>
      <c r="K44" s="83">
        <f>'landesw Umlage § 2_IST'!M44*'Umlage Gesamt § 2_IST'!$K$1</f>
        <v>258.42480502626796</v>
      </c>
      <c r="M44" s="83">
        <f>'bezirksw Umlage § 2_IST'!F44*'Umlage Gesamt § 2_IST'!$M$1</f>
        <v>2802.0238438615102</v>
      </c>
      <c r="N44" s="83">
        <f>'bezirksw Umlage § 2_IST'!G44*'Umlage Gesamt § 2_IST'!$N$1</f>
        <v>317987.73059014045</v>
      </c>
      <c r="O44" s="83">
        <f>'bezirksw Umlage § 2_IST'!H44*'Umlage Gesamt § 2_IST'!$O$1</f>
        <v>15665.598747478296</v>
      </c>
      <c r="P44" s="83">
        <f>'bezirksw Umlage § 2_IST'!I44*'Umlage Gesamt § 2_IST'!$P$1</f>
        <v>545831.73395322915</v>
      </c>
      <c r="Q44" s="83">
        <f>'bezirksw Umlage § 2_IST'!J44*'Umlage Gesamt § 2_IST'!$Q$1</f>
        <v>27092.115964193617</v>
      </c>
      <c r="R44" s="83">
        <f>'bezirksw Umlage § 2_IST'!K44*'Umlage Gesamt § 2_IST'!$R$1</f>
        <v>170986.05361176454</v>
      </c>
      <c r="S44" s="83">
        <f>'bezirksw Umlage § 2_IST'!L44*'Umlage Gesamt § 2_IST'!$S$1</f>
        <v>2261.2104586042378</v>
      </c>
      <c r="T44" s="83">
        <f>'bezirksw Umlage § 2_IST'!M44*'Umlage Gesamt § 2_IST'!$T$1</f>
        <v>1327.5167333659788</v>
      </c>
      <c r="V44" s="83">
        <f t="shared" si="9"/>
        <v>3461.78203167636</v>
      </c>
      <c r="W44" s="76">
        <f t="shared" si="10"/>
        <v>288.48</v>
      </c>
      <c r="X44" s="83">
        <f t="shared" si="2"/>
        <v>377976.09360597143</v>
      </c>
      <c r="Y44" s="76">
        <f t="shared" si="14"/>
        <v>31498.01</v>
      </c>
      <c r="Z44" s="83">
        <f t="shared" si="3"/>
        <v>17604.784316247697</v>
      </c>
      <c r="AA44" s="76">
        <f t="shared" si="15"/>
        <v>1467.07</v>
      </c>
      <c r="AB44" s="83">
        <f t="shared" si="4"/>
        <v>629215.98397273081</v>
      </c>
      <c r="AC44" s="76">
        <f t="shared" si="16"/>
        <v>52434.67</v>
      </c>
      <c r="AD44" s="83">
        <f t="shared" si="5"/>
        <v>41620.973786215422</v>
      </c>
      <c r="AE44" s="76">
        <f t="shared" si="17"/>
        <v>3468.41</v>
      </c>
      <c r="AF44" s="83">
        <f t="shared" si="6"/>
        <v>194152.41284416185</v>
      </c>
      <c r="AG44" s="76">
        <f t="shared" si="18"/>
        <v>16179.37</v>
      </c>
      <c r="AH44" s="83">
        <f t="shared" si="7"/>
        <v>2650.4739518921956</v>
      </c>
      <c r="AI44" s="76">
        <f t="shared" si="11"/>
        <v>220.87</v>
      </c>
      <c r="AJ44" s="83">
        <f t="shared" si="8"/>
        <v>1585.9415383922467</v>
      </c>
      <c r="AK44" s="76">
        <f t="shared" si="12"/>
        <v>132.16</v>
      </c>
      <c r="AM44" s="83">
        <f t="shared" si="19"/>
        <v>1268268.4460472884</v>
      </c>
      <c r="AN44" s="83">
        <f t="shared" si="13"/>
        <v>105689.03717060736</v>
      </c>
    </row>
    <row r="45" spans="1:40" x14ac:dyDescent="0.25">
      <c r="A45" s="82">
        <v>60661</v>
      </c>
      <c r="B45" s="82" t="s">
        <v>46</v>
      </c>
      <c r="C45" s="82" t="s">
        <v>20</v>
      </c>
      <c r="D45" s="83">
        <f>'landesw Umlage § 2_IST'!F45*'Umlage Gesamt § 2_IST'!$D$1</f>
        <v>892.90521608550034</v>
      </c>
      <c r="E45" s="83">
        <f>'landesw Umlage § 2_IST'!G45*'Umlage Gesamt § 2_IST'!$E$1</f>
        <v>81187.203479311385</v>
      </c>
      <c r="F45" s="83">
        <f>'landesw Umlage § 2_IST'!H45*'Umlage Gesamt § 2_IST'!$F$1</f>
        <v>2624.459902569401</v>
      </c>
      <c r="G45" s="83">
        <f>'landesw Umlage § 2_IST'!I45*'Umlage Gesamt § 2_IST'!$G$1</f>
        <v>112850.78860239148</v>
      </c>
      <c r="H45" s="83">
        <f>'landesw Umlage § 2_IST'!J45*'Umlage Gesamt § 2_IST'!$H$1</f>
        <v>19663.102592200812</v>
      </c>
      <c r="I45" s="83">
        <f>'landesw Umlage § 2_IST'!K45*'Umlage Gesamt § 2_IST'!$I$1</f>
        <v>31352.946243575883</v>
      </c>
      <c r="J45" s="83">
        <f>'landesw Umlage § 2_IST'!L45*'Umlage Gesamt § 2_IST'!$J$1</f>
        <v>526.82241767952405</v>
      </c>
      <c r="K45" s="83">
        <f>'landesw Umlage § 2_IST'!M45*'Umlage Gesamt § 2_IST'!$K$1</f>
        <v>349.74762062155537</v>
      </c>
      <c r="M45" s="83">
        <f>'bezirksw Umlage § 2_IST'!F45*'Umlage Gesamt § 2_IST'!$M$1</f>
        <v>3792.210164251896</v>
      </c>
      <c r="N45" s="83">
        <f>'bezirksw Umlage § 2_IST'!G45*'Umlage Gesamt § 2_IST'!$N$1</f>
        <v>430359.04447889642</v>
      </c>
      <c r="O45" s="83">
        <f>'bezirksw Umlage § 2_IST'!H45*'Umlage Gesamt § 2_IST'!$O$1</f>
        <v>21201.547920237881</v>
      </c>
      <c r="P45" s="83">
        <f>'bezirksw Umlage § 2_IST'!I45*'Umlage Gesamt § 2_IST'!$P$1</f>
        <v>738719.14188142691</v>
      </c>
      <c r="Q45" s="83">
        <f>'bezirksw Umlage § 2_IST'!J45*'Umlage Gesamt § 2_IST'!$Q$1</f>
        <v>36665.996884922992</v>
      </c>
      <c r="R45" s="83">
        <f>'bezirksw Umlage § 2_IST'!K45*'Umlage Gesamt § 2_IST'!$R$1</f>
        <v>231409.54059772126</v>
      </c>
      <c r="S45" s="83">
        <f>'bezirksw Umlage § 2_IST'!L45*'Umlage Gesamt § 2_IST'!$S$1</f>
        <v>3060.2827679062034</v>
      </c>
      <c r="T45" s="83">
        <f>'bezirksw Umlage § 2_IST'!M45*'Umlage Gesamt § 2_IST'!$T$1</f>
        <v>1796.6379766944465</v>
      </c>
      <c r="V45" s="83">
        <f t="shared" si="9"/>
        <v>4685.1153803373963</v>
      </c>
      <c r="W45" s="76">
        <f t="shared" si="10"/>
        <v>390.43</v>
      </c>
      <c r="X45" s="83">
        <f t="shared" si="2"/>
        <v>511546.24795820779</v>
      </c>
      <c r="Y45" s="76">
        <f t="shared" si="14"/>
        <v>42628.85</v>
      </c>
      <c r="Z45" s="83">
        <f t="shared" si="3"/>
        <v>23826.007822807282</v>
      </c>
      <c r="AA45" s="76">
        <f t="shared" si="15"/>
        <v>1985.5</v>
      </c>
      <c r="AB45" s="83">
        <f t="shared" si="4"/>
        <v>851569.9304838184</v>
      </c>
      <c r="AC45" s="76">
        <f t="shared" si="16"/>
        <v>70964.160000000003</v>
      </c>
      <c r="AD45" s="83">
        <f t="shared" si="5"/>
        <v>56329.099477123804</v>
      </c>
      <c r="AE45" s="76">
        <f t="shared" si="17"/>
        <v>4694.09</v>
      </c>
      <c r="AF45" s="83">
        <f t="shared" si="6"/>
        <v>262762.48684129713</v>
      </c>
      <c r="AG45" s="76">
        <f t="shared" si="18"/>
        <v>21896.87</v>
      </c>
      <c r="AH45" s="83">
        <f t="shared" si="7"/>
        <v>3587.1051855857277</v>
      </c>
      <c r="AI45" s="76">
        <f t="shared" si="11"/>
        <v>298.93</v>
      </c>
      <c r="AJ45" s="83">
        <f t="shared" si="8"/>
        <v>2146.3855973160016</v>
      </c>
      <c r="AK45" s="76">
        <f t="shared" si="12"/>
        <v>178.87</v>
      </c>
      <c r="AM45" s="83">
        <f t="shared" si="19"/>
        <v>1716452.3787464935</v>
      </c>
      <c r="AN45" s="83">
        <f t="shared" si="13"/>
        <v>143037.69822887445</v>
      </c>
    </row>
    <row r="46" spans="1:40" x14ac:dyDescent="0.25">
      <c r="A46" s="82">
        <v>60662</v>
      </c>
      <c r="B46" s="82" t="s">
        <v>47</v>
      </c>
      <c r="C46" s="82" t="s">
        <v>20</v>
      </c>
      <c r="D46" s="83">
        <f>'landesw Umlage § 2_IST'!F46*'Umlage Gesamt § 2_IST'!$D$1</f>
        <v>703.59074333630531</v>
      </c>
      <c r="E46" s="83">
        <f>'landesw Umlage § 2_IST'!G46*'Umlage Gesamt § 2_IST'!$E$1</f>
        <v>63973.828146989777</v>
      </c>
      <c r="F46" s="83">
        <f>'landesw Umlage § 2_IST'!H46*'Umlage Gesamt § 2_IST'!$F$1</f>
        <v>2068.0198305934368</v>
      </c>
      <c r="G46" s="83">
        <f>'landesw Umlage § 2_IST'!I46*'Umlage Gesamt § 2_IST'!$G$1</f>
        <v>88924.074816068533</v>
      </c>
      <c r="H46" s="83">
        <f>'landesw Umlage § 2_IST'!J46*'Umlage Gesamt § 2_IST'!$H$1</f>
        <v>15494.115971005649</v>
      </c>
      <c r="I46" s="83">
        <f>'landesw Umlage § 2_IST'!K46*'Umlage Gesamt § 2_IST'!$I$1</f>
        <v>24705.46969140838</v>
      </c>
      <c r="J46" s="83">
        <f>'landesw Umlage § 2_IST'!L46*'Umlage Gesamt § 2_IST'!$J$1</f>
        <v>415.12511046398959</v>
      </c>
      <c r="K46" s="83">
        <f>'landesw Umlage § 2_IST'!M46*'Umlage Gesamt § 2_IST'!$K$1</f>
        <v>275.59385244946412</v>
      </c>
      <c r="M46" s="83">
        <f>'bezirksw Umlage § 2_IST'!F46*'Umlage Gesamt § 2_IST'!$M$1</f>
        <v>2988.1827547729254</v>
      </c>
      <c r="N46" s="83">
        <f>'bezirksw Umlage § 2_IST'!G46*'Umlage Gesamt § 2_IST'!$N$1</f>
        <v>339113.97822701768</v>
      </c>
      <c r="O46" s="83">
        <f>'bezirksw Umlage § 2_IST'!H46*'Umlage Gesamt § 2_IST'!$O$1</f>
        <v>16706.378899294134</v>
      </c>
      <c r="P46" s="83">
        <f>'bezirksw Umlage § 2_IST'!I46*'Umlage Gesamt § 2_IST'!$P$1</f>
        <v>582095.3229859299</v>
      </c>
      <c r="Q46" s="83">
        <f>'bezirksw Umlage § 2_IST'!J46*'Umlage Gesamt § 2_IST'!$Q$1</f>
        <v>28892.043118000274</v>
      </c>
      <c r="R46" s="83">
        <f>'bezirksw Umlage § 2_IST'!K46*'Umlage Gesamt § 2_IST'!$R$1</f>
        <v>182345.90609522545</v>
      </c>
      <c r="S46" s="83">
        <f>'bezirksw Umlage § 2_IST'!L46*'Umlage Gesamt § 2_IST'!$S$1</f>
        <v>2411.4391860426012</v>
      </c>
      <c r="T46" s="83">
        <f>'bezirksw Umlage § 2_IST'!M46*'Umlage Gesamt § 2_IST'!$T$1</f>
        <v>1415.7133666107259</v>
      </c>
      <c r="V46" s="83">
        <f t="shared" si="9"/>
        <v>3691.7734981092308</v>
      </c>
      <c r="W46" s="76">
        <f t="shared" si="10"/>
        <v>307.64999999999998</v>
      </c>
      <c r="X46" s="83">
        <f t="shared" si="2"/>
        <v>403087.80637400749</v>
      </c>
      <c r="Y46" s="76">
        <f t="shared" si="14"/>
        <v>33590.65</v>
      </c>
      <c r="Z46" s="83">
        <f t="shared" si="3"/>
        <v>18774.398729887569</v>
      </c>
      <c r="AA46" s="76">
        <f t="shared" si="15"/>
        <v>1564.53</v>
      </c>
      <c r="AB46" s="83">
        <f t="shared" si="4"/>
        <v>671019.39780199842</v>
      </c>
      <c r="AC46" s="76">
        <f t="shared" si="16"/>
        <v>55918.28</v>
      </c>
      <c r="AD46" s="83">
        <f t="shared" si="5"/>
        <v>44386.159089005923</v>
      </c>
      <c r="AE46" s="76">
        <f t="shared" si="17"/>
        <v>3698.85</v>
      </c>
      <c r="AF46" s="83">
        <f t="shared" si="6"/>
        <v>207051.37578663384</v>
      </c>
      <c r="AG46" s="76">
        <f t="shared" si="18"/>
        <v>17254.28</v>
      </c>
      <c r="AH46" s="83">
        <f t="shared" si="7"/>
        <v>2826.5642965065908</v>
      </c>
      <c r="AI46" s="76">
        <f t="shared" si="11"/>
        <v>235.55</v>
      </c>
      <c r="AJ46" s="83">
        <f t="shared" si="8"/>
        <v>1691.3072190601899</v>
      </c>
      <c r="AK46" s="76">
        <f t="shared" si="12"/>
        <v>140.94</v>
      </c>
      <c r="AM46" s="83">
        <f t="shared" si="19"/>
        <v>1352528.7827952094</v>
      </c>
      <c r="AN46" s="83">
        <f t="shared" si="13"/>
        <v>112710.73189960078</v>
      </c>
    </row>
    <row r="47" spans="1:40" x14ac:dyDescent="0.25">
      <c r="A47" s="82">
        <v>60663</v>
      </c>
      <c r="B47" s="82" t="s">
        <v>48</v>
      </c>
      <c r="C47" s="82" t="s">
        <v>20</v>
      </c>
      <c r="D47" s="83">
        <f>'landesw Umlage § 2_IST'!F47*'Umlage Gesamt § 2_IST'!$D$1</f>
        <v>1084.0394703979043</v>
      </c>
      <c r="E47" s="83">
        <f>'landesw Umlage § 2_IST'!G47*'Umlage Gesamt § 2_IST'!$E$1</f>
        <v>98566.042035946826</v>
      </c>
      <c r="F47" s="83">
        <f>'landesw Umlage § 2_IST'!H47*'Umlage Gesamt § 2_IST'!$F$1</f>
        <v>3186.2487435502271</v>
      </c>
      <c r="G47" s="83">
        <f>'landesw Umlage § 2_IST'!I47*'Umlage Gesamt § 2_IST'!$G$1</f>
        <v>137007.49744394832</v>
      </c>
      <c r="H47" s="83">
        <f>'landesw Umlage § 2_IST'!J47*'Umlage Gesamt § 2_IST'!$H$1</f>
        <v>23872.163513476382</v>
      </c>
      <c r="I47" s="83">
        <f>'landesw Umlage § 2_IST'!K47*'Umlage Gesamt § 2_IST'!$I$1</f>
        <v>38064.321530456211</v>
      </c>
      <c r="J47" s="83">
        <f>'landesw Umlage § 2_IST'!L47*'Umlage Gesamt § 2_IST'!$J$1</f>
        <v>639.59341301503753</v>
      </c>
      <c r="K47" s="83">
        <f>'landesw Umlage § 2_IST'!M47*'Umlage Gesamt § 2_IST'!$K$1</f>
        <v>424.61419039936868</v>
      </c>
      <c r="M47" s="83">
        <f>'bezirksw Umlage § 2_IST'!F47*'Umlage Gesamt § 2_IST'!$M$1</f>
        <v>4603.9662710398306</v>
      </c>
      <c r="N47" s="83">
        <f>'bezirksw Umlage § 2_IST'!G47*'Umlage Gesamt § 2_IST'!$N$1</f>
        <v>522481.20209567546</v>
      </c>
      <c r="O47" s="83">
        <f>'bezirksw Umlage § 2_IST'!H47*'Umlage Gesamt § 2_IST'!$O$1</f>
        <v>25739.926663021859</v>
      </c>
      <c r="P47" s="83">
        <f>'bezirksw Umlage § 2_IST'!I47*'Umlage Gesamt § 2_IST'!$P$1</f>
        <v>896848.50408719701</v>
      </c>
      <c r="Q47" s="83">
        <f>'bezirksw Umlage § 2_IST'!J47*'Umlage Gesamt § 2_IST'!$Q$1</f>
        <v>44514.677626138</v>
      </c>
      <c r="R47" s="83">
        <f>'bezirksw Umlage § 2_IST'!K47*'Umlage Gesamt § 2_IST'!$R$1</f>
        <v>280944.79830046732</v>
      </c>
      <c r="S47" s="83">
        <f>'bezirksw Umlage § 2_IST'!L47*'Umlage Gesamt § 2_IST'!$S$1</f>
        <v>3715.3633456557263</v>
      </c>
      <c r="T47" s="83">
        <f>'bezirksw Umlage § 2_IST'!M47*'Umlage Gesamt § 2_IST'!$T$1</f>
        <v>2181.2242169342585</v>
      </c>
      <c r="V47" s="83">
        <f t="shared" si="9"/>
        <v>5688.0057414377352</v>
      </c>
      <c r="W47" s="76">
        <f t="shared" si="10"/>
        <v>474</v>
      </c>
      <c r="X47" s="83">
        <f t="shared" si="2"/>
        <v>621047.24413162225</v>
      </c>
      <c r="Y47" s="76">
        <f t="shared" si="14"/>
        <v>51753.94</v>
      </c>
      <c r="Z47" s="83">
        <f t="shared" si="3"/>
        <v>28926.175406572085</v>
      </c>
      <c r="AA47" s="76">
        <f t="shared" si="15"/>
        <v>2410.5100000000002</v>
      </c>
      <c r="AB47" s="83">
        <f t="shared" si="4"/>
        <v>1033856.0015311453</v>
      </c>
      <c r="AC47" s="76">
        <f t="shared" si="16"/>
        <v>86154.67</v>
      </c>
      <c r="AD47" s="83">
        <f t="shared" si="5"/>
        <v>68386.841139614378</v>
      </c>
      <c r="AE47" s="76">
        <f t="shared" si="17"/>
        <v>5698.9</v>
      </c>
      <c r="AF47" s="83">
        <f t="shared" si="6"/>
        <v>319009.1198309235</v>
      </c>
      <c r="AG47" s="76">
        <f t="shared" si="18"/>
        <v>26584.09</v>
      </c>
      <c r="AH47" s="83">
        <f t="shared" si="7"/>
        <v>4354.9567586707635</v>
      </c>
      <c r="AI47" s="76">
        <f t="shared" si="11"/>
        <v>362.91</v>
      </c>
      <c r="AJ47" s="83">
        <f t="shared" si="8"/>
        <v>2605.8384073336274</v>
      </c>
      <c r="AK47" s="76">
        <f t="shared" si="12"/>
        <v>217.15</v>
      </c>
      <c r="AM47" s="83">
        <f t="shared" si="19"/>
        <v>2083874.1829473195</v>
      </c>
      <c r="AN47" s="83">
        <f t="shared" si="13"/>
        <v>173656.18191227663</v>
      </c>
    </row>
    <row r="48" spans="1:40" x14ac:dyDescent="0.25">
      <c r="A48" s="82">
        <v>60664</v>
      </c>
      <c r="B48" s="82" t="s">
        <v>49</v>
      </c>
      <c r="C48" s="82" t="s">
        <v>20</v>
      </c>
      <c r="D48" s="83">
        <f>'landesw Umlage § 2_IST'!F48*'Umlage Gesamt § 2_IST'!$D$1</f>
        <v>1912.9444635364969</v>
      </c>
      <c r="E48" s="83">
        <f>'landesw Umlage § 2_IST'!G48*'Umlage Gesamt § 2_IST'!$E$1</f>
        <v>173934.03981513789</v>
      </c>
      <c r="F48" s="83">
        <f>'landesw Umlage § 2_IST'!H48*'Umlage Gesamt § 2_IST'!$F$1</f>
        <v>5622.5968332935981</v>
      </c>
      <c r="G48" s="83">
        <f>'landesw Umlage § 2_IST'!I48*'Umlage Gesamt § 2_IST'!$G$1</f>
        <v>241769.54885433326</v>
      </c>
      <c r="H48" s="83">
        <f>'landesw Umlage § 2_IST'!J48*'Umlage Gesamt § 2_IST'!$H$1</f>
        <v>42125.885885852978</v>
      </c>
      <c r="I48" s="83">
        <f>'landesw Umlage § 2_IST'!K48*'Umlage Gesamt § 2_IST'!$I$1</f>
        <v>67170.001755777441</v>
      </c>
      <c r="J48" s="83">
        <f>'landesw Umlage § 2_IST'!L48*'Umlage Gesamt § 2_IST'!$J$1</f>
        <v>1128.6551013612368</v>
      </c>
      <c r="K48" s="83">
        <f>'landesw Umlage § 2_IST'!M48*'Umlage Gesamt § 2_IST'!$K$1</f>
        <v>749.29316398909089</v>
      </c>
      <c r="M48" s="83">
        <f>'bezirksw Umlage § 2_IST'!F48*'Umlage Gesamt § 2_IST'!$M$1</f>
        <v>8124.3644987038115</v>
      </c>
      <c r="N48" s="83">
        <f>'bezirksw Umlage § 2_IST'!G48*'Umlage Gesamt § 2_IST'!$N$1</f>
        <v>921993.66364764422</v>
      </c>
      <c r="O48" s="83">
        <f>'bezirksw Umlage § 2_IST'!H48*'Umlage Gesamt § 2_IST'!$O$1</f>
        <v>45421.824155341485</v>
      </c>
      <c r="P48" s="83">
        <f>'bezirksw Umlage § 2_IST'!I48*'Umlage Gesamt § 2_IST'!$P$1</f>
        <v>1582618.9242859043</v>
      </c>
      <c r="Q48" s="83">
        <f>'bezirksw Umlage § 2_IST'!J48*'Umlage Gesamt § 2_IST'!$Q$1</f>
        <v>78552.588200295169</v>
      </c>
      <c r="R48" s="83">
        <f>'bezirksw Umlage § 2_IST'!K48*'Umlage Gesamt § 2_IST'!$R$1</f>
        <v>495767.73830106814</v>
      </c>
      <c r="S48" s="83">
        <f>'bezirksw Umlage § 2_IST'!L48*'Umlage Gesamt § 2_IST'!$S$1</f>
        <v>6556.2960908515424</v>
      </c>
      <c r="T48" s="83">
        <f>'bezirksw Umlage § 2_IST'!M48*'Umlage Gesamt § 2_IST'!$T$1</f>
        <v>3849.0856684254795</v>
      </c>
      <c r="V48" s="83">
        <f t="shared" si="9"/>
        <v>10037.308962240308</v>
      </c>
      <c r="W48" s="76">
        <f t="shared" si="10"/>
        <v>836.44</v>
      </c>
      <c r="X48" s="83">
        <f t="shared" si="2"/>
        <v>1095927.7034627821</v>
      </c>
      <c r="Y48" s="76">
        <f t="shared" si="14"/>
        <v>91327.31</v>
      </c>
      <c r="Z48" s="83">
        <f t="shared" si="3"/>
        <v>51044.42098863508</v>
      </c>
      <c r="AA48" s="76">
        <f t="shared" si="15"/>
        <v>4253.7</v>
      </c>
      <c r="AB48" s="83">
        <f t="shared" si="4"/>
        <v>1824388.4731402376</v>
      </c>
      <c r="AC48" s="76">
        <f t="shared" si="16"/>
        <v>152032.37</v>
      </c>
      <c r="AD48" s="83">
        <f t="shared" si="5"/>
        <v>120678.47408614814</v>
      </c>
      <c r="AE48" s="76">
        <f t="shared" si="17"/>
        <v>10056.540000000001</v>
      </c>
      <c r="AF48" s="83">
        <f t="shared" si="6"/>
        <v>562937.74005684559</v>
      </c>
      <c r="AG48" s="76">
        <f t="shared" si="18"/>
        <v>46911.48</v>
      </c>
      <c r="AH48" s="83">
        <f t="shared" si="7"/>
        <v>7684.9511922127795</v>
      </c>
      <c r="AI48" s="76">
        <f t="shared" si="11"/>
        <v>640.41</v>
      </c>
      <c r="AJ48" s="83">
        <f t="shared" si="8"/>
        <v>4598.3788324145708</v>
      </c>
      <c r="AK48" s="76">
        <f t="shared" si="12"/>
        <v>383.2</v>
      </c>
      <c r="AM48" s="83">
        <f t="shared" si="19"/>
        <v>3677297.4507215167</v>
      </c>
      <c r="AN48" s="83">
        <f t="shared" si="13"/>
        <v>306441.45422679308</v>
      </c>
    </row>
    <row r="49" spans="1:40" x14ac:dyDescent="0.25">
      <c r="A49" s="82">
        <v>60665</v>
      </c>
      <c r="B49" s="82" t="s">
        <v>50</v>
      </c>
      <c r="C49" s="82" t="s">
        <v>20</v>
      </c>
      <c r="D49" s="83">
        <f>'landesw Umlage § 2_IST'!F49*'Umlage Gesamt § 2_IST'!$D$1</f>
        <v>894.15741538116708</v>
      </c>
      <c r="E49" s="83">
        <f>'landesw Umlage § 2_IST'!G49*'Umlage Gesamt § 2_IST'!$E$1</f>
        <v>81301.059415173921</v>
      </c>
      <c r="F49" s="83">
        <f>'landesw Umlage § 2_IST'!H49*'Umlage Gesamt § 2_IST'!$F$1</f>
        <v>2628.1404128657914</v>
      </c>
      <c r="G49" s="83">
        <f>'landesw Umlage § 2_IST'!I49*'Umlage Gesamt § 2_IST'!$G$1</f>
        <v>113009.04916068775</v>
      </c>
      <c r="H49" s="83">
        <f>'landesw Umlage § 2_IST'!J49*'Umlage Gesamt § 2_IST'!$H$1</f>
        <v>19690.677885494002</v>
      </c>
      <c r="I49" s="83">
        <f>'landesw Umlage § 2_IST'!K49*'Umlage Gesamt § 2_IST'!$I$1</f>
        <v>31396.91522986471</v>
      </c>
      <c r="J49" s="83">
        <f>'landesw Umlage § 2_IST'!L49*'Umlage Gesamt § 2_IST'!$J$1</f>
        <v>527.56122696014597</v>
      </c>
      <c r="K49" s="83">
        <f>'landesw Umlage § 2_IST'!M49*'Umlage Gesamt § 2_IST'!$K$1</f>
        <v>350.23810238413643</v>
      </c>
      <c r="M49" s="83">
        <f>'bezirksw Umlage § 2_IST'!F49*'Umlage Gesamt § 2_IST'!$M$1</f>
        <v>3797.5283131563392</v>
      </c>
      <c r="N49" s="83">
        <f>'bezirksw Umlage § 2_IST'!G49*'Umlage Gesamt § 2_IST'!$N$1</f>
        <v>430962.57471107814</v>
      </c>
      <c r="O49" s="83">
        <f>'bezirksw Umlage § 2_IST'!H49*'Umlage Gesamt § 2_IST'!$O$1</f>
        <v>21231.280710342027</v>
      </c>
      <c r="P49" s="83">
        <f>'bezirksw Umlage § 2_IST'!I49*'Umlage Gesamt § 2_IST'!$P$1</f>
        <v>739755.11252253794</v>
      </c>
      <c r="Q49" s="83">
        <f>'bezirksw Umlage § 2_IST'!J49*'Umlage Gesamt § 2_IST'!$Q$1</f>
        <v>36717.41682810073</v>
      </c>
      <c r="R49" s="83">
        <f>'bezirksw Umlage § 2_IST'!K49*'Umlage Gesamt § 2_IST'!$R$1</f>
        <v>231734.06649198962</v>
      </c>
      <c r="S49" s="83">
        <f>'bezirksw Umlage § 2_IST'!L49*'Umlage Gesamt § 2_IST'!$S$1</f>
        <v>3064.5744708299617</v>
      </c>
      <c r="T49" s="83">
        <f>'bezirksw Umlage § 2_IST'!M49*'Umlage Gesamt § 2_IST'!$T$1</f>
        <v>1799.1575597010817</v>
      </c>
      <c r="V49" s="83">
        <f t="shared" si="9"/>
        <v>4691.6857285375063</v>
      </c>
      <c r="W49" s="76">
        <f t="shared" si="10"/>
        <v>390.97</v>
      </c>
      <c r="X49" s="83">
        <f t="shared" si="2"/>
        <v>512263.63412625203</v>
      </c>
      <c r="Y49" s="76">
        <f t="shared" si="14"/>
        <v>42688.639999999999</v>
      </c>
      <c r="Z49" s="83">
        <f t="shared" si="3"/>
        <v>23859.42112320782</v>
      </c>
      <c r="AA49" s="76">
        <f t="shared" si="15"/>
        <v>1988.29</v>
      </c>
      <c r="AB49" s="83">
        <f t="shared" si="4"/>
        <v>852764.16168322565</v>
      </c>
      <c r="AC49" s="76">
        <f t="shared" si="16"/>
        <v>71063.679999999993</v>
      </c>
      <c r="AD49" s="83">
        <f t="shared" si="5"/>
        <v>56408.094713594735</v>
      </c>
      <c r="AE49" s="76">
        <f t="shared" si="17"/>
        <v>4700.67</v>
      </c>
      <c r="AF49" s="83">
        <f t="shared" si="6"/>
        <v>263130.9817218543</v>
      </c>
      <c r="AG49" s="76">
        <f t="shared" si="18"/>
        <v>21927.58</v>
      </c>
      <c r="AH49" s="83">
        <f t="shared" si="7"/>
        <v>3592.1356977901078</v>
      </c>
      <c r="AI49" s="76">
        <f t="shared" si="11"/>
        <v>299.33999999999997</v>
      </c>
      <c r="AJ49" s="83">
        <f t="shared" si="8"/>
        <v>2149.3956620852182</v>
      </c>
      <c r="AK49" s="76">
        <f t="shared" si="12"/>
        <v>179.12</v>
      </c>
      <c r="AM49" s="83">
        <f t="shared" si="19"/>
        <v>1718859.5104565474</v>
      </c>
      <c r="AN49" s="83">
        <f t="shared" si="13"/>
        <v>143238.29253804561</v>
      </c>
    </row>
    <row r="50" spans="1:40" x14ac:dyDescent="0.25">
      <c r="A50" s="82">
        <v>60666</v>
      </c>
      <c r="B50" s="82" t="s">
        <v>51</v>
      </c>
      <c r="C50" s="82" t="s">
        <v>20</v>
      </c>
      <c r="D50" s="83">
        <f>'landesw Umlage § 2_IST'!F50*'Umlage Gesamt § 2_IST'!$D$1</f>
        <v>339.35904888688111</v>
      </c>
      <c r="E50" s="83">
        <f>'landesw Umlage § 2_IST'!G50*'Umlage Gesamt § 2_IST'!$E$1</f>
        <v>30856.144256062431</v>
      </c>
      <c r="F50" s="83">
        <f>'landesw Umlage § 2_IST'!H50*'Umlage Gesamt § 2_IST'!$F$1</f>
        <v>997.45661726812637</v>
      </c>
      <c r="G50" s="83">
        <f>'landesw Umlage § 2_IST'!I50*'Umlage Gesamt § 2_IST'!$G$1</f>
        <v>42890.259342571604</v>
      </c>
      <c r="H50" s="83">
        <f>'landesw Umlage § 2_IST'!J50*'Umlage Gesamt § 2_IST'!$H$1</f>
        <v>7473.1916374150433</v>
      </c>
      <c r="I50" s="83">
        <f>'landesw Umlage § 2_IST'!K50*'Umlage Gesamt § 2_IST'!$I$1</f>
        <v>11916.053154742234</v>
      </c>
      <c r="J50" s="83">
        <f>'landesw Umlage § 2_IST'!L50*'Umlage Gesamt § 2_IST'!$J$1</f>
        <v>200.22500862946148</v>
      </c>
      <c r="K50" s="83">
        <f>'landesw Umlage § 2_IST'!M50*'Umlage Gesamt § 2_IST'!$K$1</f>
        <v>132.92566528496522</v>
      </c>
      <c r="M50" s="83">
        <f>'bezirksw Umlage § 2_IST'!F50*'Umlage Gesamt § 2_IST'!$M$1</f>
        <v>1441.2737335789707</v>
      </c>
      <c r="N50" s="83">
        <f>'bezirksw Umlage § 2_IST'!G50*'Umlage Gesamt § 2_IST'!$N$1</f>
        <v>163562.9777755051</v>
      </c>
      <c r="O50" s="83">
        <f>'bezirksw Umlage § 2_IST'!H50*'Umlage Gesamt § 2_IST'!$O$1</f>
        <v>8057.8957402491051</v>
      </c>
      <c r="P50" s="83">
        <f>'bezirksw Umlage § 2_IST'!I50*'Umlage Gesamt § 2_IST'!$P$1</f>
        <v>280758.83180797665</v>
      </c>
      <c r="Q50" s="83">
        <f>'bezirksw Umlage § 2_IST'!J50*'Umlage Gesamt § 2_IST'!$Q$1</f>
        <v>13935.340062080384</v>
      </c>
      <c r="R50" s="83">
        <f>'bezirksw Umlage § 2_IST'!K50*'Umlage Gesamt § 2_IST'!$R$1</f>
        <v>87949.896792934669</v>
      </c>
      <c r="S50" s="83">
        <f>'bezirksw Umlage § 2_IST'!L50*'Umlage Gesamt § 2_IST'!$S$1</f>
        <v>1163.0961839314823</v>
      </c>
      <c r="T50" s="83">
        <f>'bezirksw Umlage § 2_IST'!M50*'Umlage Gesamt § 2_IST'!$T$1</f>
        <v>682.83323244322423</v>
      </c>
      <c r="V50" s="83">
        <f t="shared" si="9"/>
        <v>1780.6327824658517</v>
      </c>
      <c r="W50" s="76">
        <f t="shared" si="10"/>
        <v>148.38999999999999</v>
      </c>
      <c r="X50" s="83">
        <f t="shared" si="2"/>
        <v>194419.12203156753</v>
      </c>
      <c r="Y50" s="76">
        <f t="shared" si="14"/>
        <v>16201.59</v>
      </c>
      <c r="Z50" s="83">
        <f t="shared" si="3"/>
        <v>9055.3523575172312</v>
      </c>
      <c r="AA50" s="76">
        <f t="shared" si="15"/>
        <v>754.61</v>
      </c>
      <c r="AB50" s="83">
        <f t="shared" si="4"/>
        <v>323649.09115054825</v>
      </c>
      <c r="AC50" s="76">
        <f t="shared" si="16"/>
        <v>26970.76</v>
      </c>
      <c r="AD50" s="83">
        <f t="shared" si="5"/>
        <v>21408.531699495426</v>
      </c>
      <c r="AE50" s="76">
        <f t="shared" si="17"/>
        <v>1784.04</v>
      </c>
      <c r="AF50" s="83">
        <f t="shared" si="6"/>
        <v>99865.949947676898</v>
      </c>
      <c r="AG50" s="76">
        <f t="shared" si="18"/>
        <v>8322.16</v>
      </c>
      <c r="AH50" s="83">
        <f t="shared" si="7"/>
        <v>1363.3211925609437</v>
      </c>
      <c r="AI50" s="76">
        <f t="shared" si="11"/>
        <v>113.61</v>
      </c>
      <c r="AJ50" s="83">
        <f t="shared" si="8"/>
        <v>815.75889772818948</v>
      </c>
      <c r="AK50" s="76">
        <f t="shared" si="12"/>
        <v>67.98</v>
      </c>
      <c r="AM50" s="83">
        <f t="shared" si="19"/>
        <v>652357.7600595603</v>
      </c>
      <c r="AN50" s="83">
        <f t="shared" si="13"/>
        <v>54363.146671630027</v>
      </c>
    </row>
    <row r="51" spans="1:40" x14ac:dyDescent="0.25">
      <c r="A51" s="82">
        <v>60667</v>
      </c>
      <c r="B51" s="82" t="s">
        <v>52</v>
      </c>
      <c r="C51" s="82" t="s">
        <v>20</v>
      </c>
      <c r="D51" s="83">
        <f>'landesw Umlage § 2_IST'!F51*'Umlage Gesamt § 2_IST'!$D$1</f>
        <v>1667.9972295198268</v>
      </c>
      <c r="E51" s="83">
        <f>'landesw Umlage § 2_IST'!G51*'Umlage Gesamt § 2_IST'!$E$1</f>
        <v>151662.26833082657</v>
      </c>
      <c r="F51" s="83">
        <f>'landesw Umlage § 2_IST'!H51*'Umlage Gesamt § 2_IST'!$F$1</f>
        <v>4902.638900087306</v>
      </c>
      <c r="G51" s="83">
        <f>'landesw Umlage § 2_IST'!I51*'Umlage Gesamt § 2_IST'!$G$1</f>
        <v>210811.62854344011</v>
      </c>
      <c r="H51" s="83">
        <f>'landesw Umlage § 2_IST'!J51*'Umlage Gesamt § 2_IST'!$H$1</f>
        <v>36731.78301202185</v>
      </c>
      <c r="I51" s="83">
        <f>'landesw Umlage § 2_IST'!K51*'Umlage Gesamt § 2_IST'!$I$1</f>
        <v>58569.069291405009</v>
      </c>
      <c r="J51" s="83">
        <f>'landesw Umlage § 2_IST'!L51*'Umlage Gesamt § 2_IST'!$J$1</f>
        <v>984.13394535959264</v>
      </c>
      <c r="K51" s="83">
        <f>'landesw Umlage § 2_IST'!M51*'Umlage Gesamt § 2_IST'!$K$1</f>
        <v>653.34825210836743</v>
      </c>
      <c r="M51" s="83">
        <f>'bezirksw Umlage § 2_IST'!F51*'Umlage Gesamt § 2_IST'!$M$1</f>
        <v>7084.0621532704763</v>
      </c>
      <c r="N51" s="83">
        <f>'bezirksw Umlage § 2_IST'!G51*'Umlage Gesamt § 2_IST'!$N$1</f>
        <v>803934.93167908932</v>
      </c>
      <c r="O51" s="83">
        <f>'bezirksw Umlage § 2_IST'!H51*'Umlage Gesamt § 2_IST'!$O$1</f>
        <v>39605.685525642992</v>
      </c>
      <c r="P51" s="83">
        <f>'bezirksw Umlage § 2_IST'!I51*'Umlage Gesamt § 2_IST'!$P$1</f>
        <v>1379968.959587191</v>
      </c>
      <c r="Q51" s="83">
        <f>'bezirksw Umlage § 2_IST'!J51*'Umlage Gesamt § 2_IST'!$Q$1</f>
        <v>68494.147105282318</v>
      </c>
      <c r="R51" s="83">
        <f>'bezirksw Umlage § 2_IST'!K51*'Umlage Gesamt § 2_IST'!$R$1</f>
        <v>432286.05416108837</v>
      </c>
      <c r="S51" s="83">
        <f>'bezirksw Umlage § 2_IST'!L51*'Umlage Gesamt § 2_IST'!$S$1</f>
        <v>5716.7805568357526</v>
      </c>
      <c r="T51" s="83">
        <f>'bezirksw Umlage § 2_IST'!M51*'Umlage Gesamt § 2_IST'!$T$1</f>
        <v>3356.2209219858405</v>
      </c>
      <c r="V51" s="83">
        <f t="shared" si="9"/>
        <v>8752.0593827903031</v>
      </c>
      <c r="W51" s="76">
        <f t="shared" si="10"/>
        <v>729.34</v>
      </c>
      <c r="X51" s="83">
        <f t="shared" si="2"/>
        <v>955597.20000991586</v>
      </c>
      <c r="Y51" s="76">
        <f t="shared" si="14"/>
        <v>79633.100000000006</v>
      </c>
      <c r="Z51" s="83">
        <f t="shared" si="3"/>
        <v>44508.324425730301</v>
      </c>
      <c r="AA51" s="76">
        <f t="shared" si="15"/>
        <v>3709.03</v>
      </c>
      <c r="AB51" s="83">
        <f t="shared" si="4"/>
        <v>1590780.588130631</v>
      </c>
      <c r="AC51" s="76">
        <f t="shared" si="16"/>
        <v>132565.04999999999</v>
      </c>
      <c r="AD51" s="83">
        <f t="shared" si="5"/>
        <v>105225.93011730417</v>
      </c>
      <c r="AE51" s="76">
        <f t="shared" si="17"/>
        <v>8768.83</v>
      </c>
      <c r="AF51" s="83">
        <f t="shared" si="6"/>
        <v>490855.1234524934</v>
      </c>
      <c r="AG51" s="76">
        <f t="shared" si="18"/>
        <v>40904.589999999997</v>
      </c>
      <c r="AH51" s="83">
        <f t="shared" si="7"/>
        <v>6700.9145021953454</v>
      </c>
      <c r="AI51" s="76">
        <f t="shared" si="11"/>
        <v>558.41</v>
      </c>
      <c r="AJ51" s="83">
        <f t="shared" si="8"/>
        <v>4009.5691740942079</v>
      </c>
      <c r="AK51" s="76">
        <f t="shared" si="12"/>
        <v>334.13</v>
      </c>
      <c r="AM51" s="83">
        <f t="shared" si="19"/>
        <v>3206429.7091951547</v>
      </c>
      <c r="AN51" s="83">
        <f t="shared" si="13"/>
        <v>267202.47576626291</v>
      </c>
    </row>
    <row r="52" spans="1:40" x14ac:dyDescent="0.25">
      <c r="A52" s="82">
        <v>60668</v>
      </c>
      <c r="B52" s="82" t="s">
        <v>53</v>
      </c>
      <c r="C52" s="82" t="s">
        <v>20</v>
      </c>
      <c r="D52" s="83">
        <f>'landesw Umlage § 2_IST'!F52*'Umlage Gesamt § 2_IST'!$D$1</f>
        <v>457.43030682891367</v>
      </c>
      <c r="E52" s="83">
        <f>'landesw Umlage § 2_IST'!G52*'Umlage Gesamt § 2_IST'!$E$1</f>
        <v>41591.746502426911</v>
      </c>
      <c r="F52" s="83">
        <f>'landesw Umlage § 2_IST'!H52*'Umlage Gesamt § 2_IST'!$F$1</f>
        <v>1344.4960079363532</v>
      </c>
      <c r="G52" s="83">
        <f>'landesw Umlage § 2_IST'!I52*'Umlage Gesamt § 2_IST'!$G$1</f>
        <v>57812.822600124433</v>
      </c>
      <c r="H52" s="83">
        <f>'landesw Umlage § 2_IST'!J52*'Umlage Gesamt § 2_IST'!$H$1</f>
        <v>10073.296571601117</v>
      </c>
      <c r="I52" s="83">
        <f>'landesw Umlage § 2_IST'!K52*'Umlage Gesamt § 2_IST'!$I$1</f>
        <v>16061.937551517283</v>
      </c>
      <c r="J52" s="83">
        <f>'landesw Umlage § 2_IST'!L52*'Umlage Gesamt § 2_IST'!$J$1</f>
        <v>269.88815366089119</v>
      </c>
      <c r="K52" s="83">
        <f>'landesw Umlage § 2_IST'!M52*'Umlage Gesamt § 2_IST'!$K$1</f>
        <v>179.17373370823847</v>
      </c>
      <c r="M52" s="83">
        <f>'bezirksw Umlage § 2_IST'!F52*'Umlage Gesamt § 2_IST'!$M$1</f>
        <v>1942.7278816874625</v>
      </c>
      <c r="N52" s="83">
        <f>'bezirksw Umlage § 2_IST'!G52*'Umlage Gesamt § 2_IST'!$N$1</f>
        <v>220470.51155733131</v>
      </c>
      <c r="O52" s="83">
        <f>'bezirksw Umlage § 2_IST'!H52*'Umlage Gesamt § 2_IST'!$O$1</f>
        <v>10861.433437380294</v>
      </c>
      <c r="P52" s="83">
        <f>'bezirksw Umlage § 2_IST'!I52*'Umlage Gesamt § 2_IST'!$P$1</f>
        <v>378441.65051764692</v>
      </c>
      <c r="Q52" s="83">
        <f>'bezirksw Umlage § 2_IST'!J52*'Umlage Gesamt § 2_IST'!$Q$1</f>
        <v>18783.783433125671</v>
      </c>
      <c r="R52" s="83">
        <f>'bezirksw Umlage § 2_IST'!K52*'Umlage Gesamt § 2_IST'!$R$1</f>
        <v>118549.80265746094</v>
      </c>
      <c r="S52" s="83">
        <f>'bezirksw Umlage § 2_IST'!L52*'Umlage Gesamt § 2_IST'!$S$1</f>
        <v>1567.7656041069954</v>
      </c>
      <c r="T52" s="83">
        <f>'bezirksw Umlage § 2_IST'!M52*'Umlage Gesamt § 2_IST'!$T$1</f>
        <v>920.40750365727979</v>
      </c>
      <c r="V52" s="83">
        <f t="shared" si="9"/>
        <v>2400.158188516376</v>
      </c>
      <c r="W52" s="76">
        <f t="shared" si="10"/>
        <v>200.01</v>
      </c>
      <c r="X52" s="83">
        <f t="shared" si="2"/>
        <v>262062.25805975823</v>
      </c>
      <c r="Y52" s="76">
        <f t="shared" si="14"/>
        <v>21838.52</v>
      </c>
      <c r="Z52" s="83">
        <f t="shared" si="3"/>
        <v>12205.929445316648</v>
      </c>
      <c r="AA52" s="76">
        <f t="shared" si="15"/>
        <v>1017.16</v>
      </c>
      <c r="AB52" s="83">
        <f t="shared" si="4"/>
        <v>436254.47311777133</v>
      </c>
      <c r="AC52" s="76">
        <f t="shared" si="16"/>
        <v>36354.54</v>
      </c>
      <c r="AD52" s="83">
        <f t="shared" si="5"/>
        <v>28857.080004726788</v>
      </c>
      <c r="AE52" s="76">
        <f t="shared" si="17"/>
        <v>2404.7600000000002</v>
      </c>
      <c r="AF52" s="83">
        <f t="shared" si="6"/>
        <v>134611.74020897821</v>
      </c>
      <c r="AG52" s="76">
        <f t="shared" si="18"/>
        <v>11217.65</v>
      </c>
      <c r="AH52" s="83">
        <f t="shared" si="7"/>
        <v>1837.6537577678866</v>
      </c>
      <c r="AI52" s="76">
        <f t="shared" si="11"/>
        <v>153.13999999999999</v>
      </c>
      <c r="AJ52" s="83">
        <f t="shared" si="8"/>
        <v>1099.5812373655183</v>
      </c>
      <c r="AK52" s="76">
        <f t="shared" si="12"/>
        <v>91.63</v>
      </c>
      <c r="AM52" s="83">
        <f t="shared" si="19"/>
        <v>879328.87402020092</v>
      </c>
      <c r="AN52" s="83">
        <f t="shared" si="13"/>
        <v>73277.406168350077</v>
      </c>
    </row>
    <row r="53" spans="1:40" x14ac:dyDescent="0.25">
      <c r="A53" s="82">
        <v>60669</v>
      </c>
      <c r="B53" s="82" t="s">
        <v>54</v>
      </c>
      <c r="C53" s="82" t="s">
        <v>20</v>
      </c>
      <c r="D53" s="83">
        <f>'landesw Umlage § 2_IST'!F53*'Umlage Gesamt § 2_IST'!$D$1</f>
        <v>2321.3802200001446</v>
      </c>
      <c r="E53" s="83">
        <f>'landesw Umlage § 2_IST'!G53*'Umlage Gesamt § 2_IST'!$E$1</f>
        <v>211070.96798049586</v>
      </c>
      <c r="F53" s="83">
        <f>'landesw Umlage § 2_IST'!H53*'Umlage Gesamt § 2_IST'!$F$1</f>
        <v>6823.0862540114658</v>
      </c>
      <c r="G53" s="83">
        <f>'landesw Umlage § 2_IST'!I53*'Umlage Gesamt § 2_IST'!$G$1</f>
        <v>293390.14237310085</v>
      </c>
      <c r="H53" s="83">
        <f>'landesw Umlage § 2_IST'!J53*'Umlage Gesamt § 2_IST'!$H$1</f>
        <v>51120.249494653792</v>
      </c>
      <c r="I53" s="83">
        <f>'landesw Umlage § 2_IST'!K53*'Umlage Gesamt § 2_IST'!$I$1</f>
        <v>81511.57361096167</v>
      </c>
      <c r="J53" s="83">
        <f>'landesw Umlage § 2_IST'!L53*'Umlage Gesamt § 2_IST'!$J$1</f>
        <v>1369.6360126725895</v>
      </c>
      <c r="K53" s="83">
        <f>'landesw Umlage § 2_IST'!M53*'Umlage Gesamt § 2_IST'!$K$1</f>
        <v>909.275916275138</v>
      </c>
      <c r="M53" s="83">
        <f>'bezirksw Umlage § 2_IST'!F53*'Umlage Gesamt § 2_IST'!$M$1</f>
        <v>9859.0102362386733</v>
      </c>
      <c r="N53" s="83">
        <f>'bezirksw Umlage § 2_IST'!G53*'Umlage Gesamt § 2_IST'!$N$1</f>
        <v>1118849.9690159843</v>
      </c>
      <c r="O53" s="83">
        <f>'bezirksw Umlage § 2_IST'!H53*'Umlage Gesamt § 2_IST'!$O$1</f>
        <v>55119.908685484326</v>
      </c>
      <c r="P53" s="83">
        <f>'bezirksw Umlage § 2_IST'!I53*'Umlage Gesamt § 2_IST'!$P$1</f>
        <v>1920526.3595803874</v>
      </c>
      <c r="Q53" s="83">
        <f>'bezirksw Umlage § 2_IST'!J53*'Umlage Gesamt § 2_IST'!$Q$1</f>
        <v>95324.473843253814</v>
      </c>
      <c r="R53" s="83">
        <f>'bezirksw Umlage § 2_IST'!K53*'Umlage Gesamt § 2_IST'!$R$1</f>
        <v>601619.88146727544</v>
      </c>
      <c r="S53" s="83">
        <f>'bezirksw Umlage § 2_IST'!L53*'Umlage Gesamt § 2_IST'!$S$1</f>
        <v>7956.1410965534133</v>
      </c>
      <c r="T53" s="83">
        <f>'bezirksw Umlage § 2_IST'!M53*'Umlage Gesamt § 2_IST'!$T$1</f>
        <v>4670.9099537841712</v>
      </c>
      <c r="V53" s="83">
        <f t="shared" si="9"/>
        <v>12180.390456238818</v>
      </c>
      <c r="W53" s="76">
        <f t="shared" si="10"/>
        <v>1015.03</v>
      </c>
      <c r="X53" s="83">
        <f t="shared" si="2"/>
        <v>1329920.9369964802</v>
      </c>
      <c r="Y53" s="76">
        <f t="shared" si="14"/>
        <v>110826.74</v>
      </c>
      <c r="Z53" s="83">
        <f t="shared" si="3"/>
        <v>61942.994939495795</v>
      </c>
      <c r="AA53" s="76">
        <f t="shared" si="15"/>
        <v>5161.92</v>
      </c>
      <c r="AB53" s="83">
        <f t="shared" si="4"/>
        <v>2213916.5019534882</v>
      </c>
      <c r="AC53" s="76">
        <f t="shared" si="16"/>
        <v>184493.04</v>
      </c>
      <c r="AD53" s="83">
        <f t="shared" si="5"/>
        <v>146444.72333790761</v>
      </c>
      <c r="AE53" s="76">
        <f t="shared" si="17"/>
        <v>12203.73</v>
      </c>
      <c r="AF53" s="83">
        <f t="shared" si="6"/>
        <v>683131.45507823711</v>
      </c>
      <c r="AG53" s="76">
        <f t="shared" si="18"/>
        <v>56927.62</v>
      </c>
      <c r="AH53" s="83">
        <f t="shared" si="7"/>
        <v>9325.7771092260027</v>
      </c>
      <c r="AI53" s="76">
        <f t="shared" si="11"/>
        <v>777.15</v>
      </c>
      <c r="AJ53" s="83">
        <f t="shared" si="8"/>
        <v>5580.1858700593093</v>
      </c>
      <c r="AK53" s="76">
        <f t="shared" si="12"/>
        <v>465.02</v>
      </c>
      <c r="AM53" s="83">
        <f t="shared" si="19"/>
        <v>4462442.9657411342</v>
      </c>
      <c r="AN53" s="83">
        <f t="shared" si="13"/>
        <v>371870.2471450945</v>
      </c>
    </row>
    <row r="54" spans="1:40" x14ac:dyDescent="0.25">
      <c r="A54" s="82">
        <v>60670</v>
      </c>
      <c r="B54" s="82" t="s">
        <v>55</v>
      </c>
      <c r="C54" s="82" t="s">
        <v>20</v>
      </c>
      <c r="D54" s="83">
        <f>'landesw Umlage § 2_IST'!F54*'Umlage Gesamt § 2_IST'!$D$1</f>
        <v>1838.2455863585258</v>
      </c>
      <c r="E54" s="83">
        <f>'landesw Umlage § 2_IST'!G54*'Umlage Gesamt § 2_IST'!$E$1</f>
        <v>167142.06141488705</v>
      </c>
      <c r="F54" s="83">
        <f>'landesw Umlage § 2_IST'!H54*'Umlage Gesamt § 2_IST'!$F$1</f>
        <v>5403.0391418512745</v>
      </c>
      <c r="G54" s="83">
        <f>'landesw Umlage § 2_IST'!I54*'Umlage Gesamt § 2_IST'!$G$1</f>
        <v>232328.65071040302</v>
      </c>
      <c r="H54" s="83">
        <f>'landesw Umlage § 2_IST'!J54*'Umlage Gesamt § 2_IST'!$H$1</f>
        <v>40480.905367190615</v>
      </c>
      <c r="I54" s="83">
        <f>'landesw Umlage § 2_IST'!K54*'Umlage Gesamt § 2_IST'!$I$1</f>
        <v>64547.069513446193</v>
      </c>
      <c r="J54" s="83">
        <f>'landesw Umlage § 2_IST'!L54*'Umlage Gesamt § 2_IST'!$J$1</f>
        <v>1084.5820661007099</v>
      </c>
      <c r="K54" s="83">
        <f>'landesw Umlage § 2_IST'!M54*'Umlage Gesamt § 2_IST'!$K$1</f>
        <v>720.03389426432375</v>
      </c>
      <c r="M54" s="83">
        <f>'bezirksw Umlage § 2_IST'!F54*'Umlage Gesamt § 2_IST'!$M$1</f>
        <v>7807.1148778152929</v>
      </c>
      <c r="N54" s="83">
        <f>'bezirksw Umlage § 2_IST'!G54*'Umlage Gesamt § 2_IST'!$N$1</f>
        <v>885990.58423134056</v>
      </c>
      <c r="O54" s="83">
        <f>'bezirksw Umlage § 2_IST'!H54*'Umlage Gesamt § 2_IST'!$O$1</f>
        <v>43648.140011105206</v>
      </c>
      <c r="P54" s="83">
        <f>'bezirksw Umlage § 2_IST'!I54*'Umlage Gesamt § 2_IST'!$P$1</f>
        <v>1520818.9824171213</v>
      </c>
      <c r="Q54" s="83">
        <f>'bezirksw Umlage § 2_IST'!J54*'Umlage Gesamt § 2_IST'!$Q$1</f>
        <v>75485.17550231349</v>
      </c>
      <c r="R54" s="83">
        <f>'bezirksw Umlage § 2_IST'!K54*'Umlage Gesamt § 2_IST'!$R$1</f>
        <v>476408.4238525515</v>
      </c>
      <c r="S54" s="83">
        <f>'bezirksw Umlage § 2_IST'!L54*'Umlage Gesamt § 2_IST'!$S$1</f>
        <v>6300.2782263665877</v>
      </c>
      <c r="T54" s="83">
        <f>'bezirksw Umlage § 2_IST'!M54*'Umlage Gesamt § 2_IST'!$T$1</f>
        <v>3698.7821007716357</v>
      </c>
      <c r="V54" s="83">
        <f t="shared" si="9"/>
        <v>9645.3604641738184</v>
      </c>
      <c r="W54" s="76">
        <f t="shared" si="10"/>
        <v>803.78</v>
      </c>
      <c r="X54" s="83">
        <f t="shared" si="2"/>
        <v>1053132.6456462275</v>
      </c>
      <c r="Y54" s="76">
        <f t="shared" si="14"/>
        <v>87761.05</v>
      </c>
      <c r="Z54" s="83">
        <f t="shared" si="3"/>
        <v>49051.17915295648</v>
      </c>
      <c r="AA54" s="76">
        <f t="shared" si="15"/>
        <v>4087.6</v>
      </c>
      <c r="AB54" s="83">
        <f t="shared" si="4"/>
        <v>1753147.6331275243</v>
      </c>
      <c r="AC54" s="76">
        <f t="shared" si="16"/>
        <v>146095.64000000001</v>
      </c>
      <c r="AD54" s="83">
        <f t="shared" si="5"/>
        <v>115966.08086950411</v>
      </c>
      <c r="AE54" s="76">
        <f t="shared" si="17"/>
        <v>9663.84</v>
      </c>
      <c r="AF54" s="83">
        <f t="shared" si="6"/>
        <v>540955.49336599768</v>
      </c>
      <c r="AG54" s="76">
        <f t="shared" si="18"/>
        <v>45079.62</v>
      </c>
      <c r="AH54" s="83">
        <f t="shared" si="7"/>
        <v>7384.8602924672978</v>
      </c>
      <c r="AI54" s="76">
        <f t="shared" si="11"/>
        <v>615.41</v>
      </c>
      <c r="AJ54" s="83">
        <f t="shared" si="8"/>
        <v>4418.8159950359595</v>
      </c>
      <c r="AK54" s="76">
        <f t="shared" si="12"/>
        <v>368.23</v>
      </c>
      <c r="AM54" s="83">
        <f t="shared" si="19"/>
        <v>3533702.0689138877</v>
      </c>
      <c r="AN54" s="83">
        <f t="shared" si="13"/>
        <v>294475.17240949062</v>
      </c>
    </row>
    <row r="55" spans="1:40" x14ac:dyDescent="0.25">
      <c r="A55" s="82">
        <v>61001</v>
      </c>
      <c r="B55" s="82" t="s">
        <v>56</v>
      </c>
      <c r="C55" s="82" t="s">
        <v>57</v>
      </c>
      <c r="D55" s="83">
        <f>'landesw Umlage § 2_IST'!F55*'Umlage Gesamt § 2_IST'!$D$1</f>
        <v>198.53308134987833</v>
      </c>
      <c r="E55" s="83">
        <f>'landesw Umlage § 2_IST'!G55*'Umlage Gesamt § 2_IST'!$E$1</f>
        <v>18051.575220481001</v>
      </c>
      <c r="F55" s="83">
        <f>'landesw Umlage § 2_IST'!H55*'Umlage Gesamt § 2_IST'!$F$1</f>
        <v>583.53574595583075</v>
      </c>
      <c r="G55" s="83">
        <f>'landesw Umlage § 2_IST'!I55*'Umlage Gesamt § 2_IST'!$G$1</f>
        <v>25091.817575238747</v>
      </c>
      <c r="H55" s="83">
        <f>'landesw Umlage § 2_IST'!J55*'Umlage Gesamt § 2_IST'!$H$1</f>
        <v>4371.9941111359803</v>
      </c>
      <c r="I55" s="83">
        <f>'landesw Umlage § 2_IST'!K55*'Umlage Gesamt § 2_IST'!$I$1</f>
        <v>6971.1733283661042</v>
      </c>
      <c r="J55" s="83">
        <f>'landesw Umlage § 2_IST'!L55*'Umlage Gesamt § 2_IST'!$J$1</f>
        <v>117.13637239643286</v>
      </c>
      <c r="K55" s="83">
        <f>'landesw Umlage § 2_IST'!M55*'Umlage Gesamt § 2_IST'!$K$1</f>
        <v>77.764662548613373</v>
      </c>
      <c r="M55" s="83">
        <f>'bezirksw Umlage § 2_IST'!F55*'Umlage Gesamt § 2_IST'!$M$1</f>
        <v>1540.0175551734317</v>
      </c>
      <c r="N55" s="83">
        <f>'bezirksw Umlage § 2_IST'!G55*'Umlage Gesamt § 2_IST'!$N$1</f>
        <v>140951.42212691778</v>
      </c>
      <c r="O55" s="83">
        <f>'bezirksw Umlage § 2_IST'!H55*'Umlage Gesamt § 2_IST'!$O$1</f>
        <v>5011.9490172568549</v>
      </c>
      <c r="P55" s="83">
        <f>'bezirksw Umlage § 2_IST'!I55*'Umlage Gesamt § 2_IST'!$P$1</f>
        <v>209679.1721560233</v>
      </c>
      <c r="Q55" s="83">
        <f>'bezirksw Umlage § 2_IST'!J55*'Umlage Gesamt § 2_IST'!$Q$1</f>
        <v>19246.956862723942</v>
      </c>
      <c r="R55" s="83">
        <f>'bezirksw Umlage § 2_IST'!K55*'Umlage Gesamt § 2_IST'!$R$1</f>
        <v>69427.342990105521</v>
      </c>
      <c r="S55" s="83">
        <f>'bezirksw Umlage § 2_IST'!L55*'Umlage Gesamt § 2_IST'!$S$1</f>
        <v>761.13221722086837</v>
      </c>
      <c r="T55" s="83">
        <f>'bezirksw Umlage § 2_IST'!M55*'Umlage Gesamt § 2_IST'!$T$1</f>
        <v>763.39356223097138</v>
      </c>
      <c r="V55" s="83">
        <f t="shared" si="9"/>
        <v>1738.55063652331</v>
      </c>
      <c r="W55" s="76">
        <f t="shared" si="10"/>
        <v>144.88</v>
      </c>
      <c r="X55" s="83">
        <f t="shared" si="2"/>
        <v>159002.99734739878</v>
      </c>
      <c r="Y55" s="76">
        <f t="shared" si="14"/>
        <v>13250.25</v>
      </c>
      <c r="Z55" s="83">
        <f t="shared" si="3"/>
        <v>5595.4847632126857</v>
      </c>
      <c r="AA55" s="76">
        <f t="shared" si="15"/>
        <v>466.29</v>
      </c>
      <c r="AB55" s="83">
        <f t="shared" si="4"/>
        <v>234770.98973126203</v>
      </c>
      <c r="AC55" s="76">
        <f t="shared" si="16"/>
        <v>19564.25</v>
      </c>
      <c r="AD55" s="83">
        <f t="shared" si="5"/>
        <v>23618.950973859923</v>
      </c>
      <c r="AE55" s="76">
        <f t="shared" si="17"/>
        <v>1968.25</v>
      </c>
      <c r="AF55" s="83">
        <f t="shared" si="6"/>
        <v>76398.516318471622</v>
      </c>
      <c r="AG55" s="76">
        <f t="shared" si="18"/>
        <v>6366.54</v>
      </c>
      <c r="AH55" s="83">
        <f t="shared" si="7"/>
        <v>878.26858961730125</v>
      </c>
      <c r="AI55" s="76">
        <f t="shared" si="11"/>
        <v>73.19</v>
      </c>
      <c r="AJ55" s="83">
        <f t="shared" si="8"/>
        <v>841.15822477958477</v>
      </c>
      <c r="AK55" s="76">
        <f t="shared" si="12"/>
        <v>70.099999999999994</v>
      </c>
      <c r="AM55" s="83">
        <f t="shared" si="19"/>
        <v>502844.9165851252</v>
      </c>
      <c r="AN55" s="83">
        <f t="shared" si="13"/>
        <v>41903.743048760436</v>
      </c>
    </row>
    <row r="56" spans="1:40" x14ac:dyDescent="0.25">
      <c r="A56" s="82">
        <v>61002</v>
      </c>
      <c r="B56" s="82" t="s">
        <v>58</v>
      </c>
      <c r="C56" s="82" t="s">
        <v>57</v>
      </c>
      <c r="D56" s="83">
        <f>'landesw Umlage § 2_IST'!F56*'Umlage Gesamt § 2_IST'!$D$1</f>
        <v>139.28778146517891</v>
      </c>
      <c r="E56" s="83">
        <f>'landesw Umlage § 2_IST'!G56*'Umlage Gesamt § 2_IST'!$E$1</f>
        <v>12664.709817209197</v>
      </c>
      <c r="F56" s="83">
        <f>'landesw Umlage § 2_IST'!H56*'Umlage Gesamt § 2_IST'!$F$1</f>
        <v>409.39977814868945</v>
      </c>
      <c r="G56" s="83">
        <f>'landesw Umlage § 2_IST'!I56*'Umlage Gesamt § 2_IST'!$G$1</f>
        <v>17604.036461937136</v>
      </c>
      <c r="H56" s="83">
        <f>'landesw Umlage § 2_IST'!J56*'Umlage Gesamt § 2_IST'!$H$1</f>
        <v>3067.3243782771251</v>
      </c>
      <c r="I56" s="83">
        <f>'landesw Umlage § 2_IST'!K56*'Umlage Gesamt § 2_IST'!$I$1</f>
        <v>4890.8688693857157</v>
      </c>
      <c r="J56" s="83">
        <f>'landesw Umlage § 2_IST'!L56*'Umlage Gesamt § 2_IST'!$J$1</f>
        <v>82.181092083211922</v>
      </c>
      <c r="K56" s="83">
        <f>'landesw Umlage § 2_IST'!M56*'Umlage Gesamt § 2_IST'!$K$1</f>
        <v>54.558501027321505</v>
      </c>
      <c r="M56" s="83">
        <f>'bezirksw Umlage § 2_IST'!F56*'Umlage Gesamt § 2_IST'!$M$1</f>
        <v>1080.4528253883745</v>
      </c>
      <c r="N56" s="83">
        <f>'bezirksw Umlage § 2_IST'!G56*'Umlage Gesamt § 2_IST'!$N$1</f>
        <v>98889.367700998206</v>
      </c>
      <c r="O56" s="83">
        <f>'bezirksw Umlage § 2_IST'!H56*'Umlage Gesamt § 2_IST'!$O$1</f>
        <v>3516.3069785836415</v>
      </c>
      <c r="P56" s="83">
        <f>'bezirksw Umlage § 2_IST'!I56*'Umlage Gesamt § 2_IST'!$P$1</f>
        <v>147107.70875307173</v>
      </c>
      <c r="Q56" s="83">
        <f>'bezirksw Umlage § 2_IST'!J56*'Umlage Gesamt § 2_IST'!$Q$1</f>
        <v>13503.371343137929</v>
      </c>
      <c r="R56" s="83">
        <f>'bezirksw Umlage § 2_IST'!K56*'Umlage Gesamt § 2_IST'!$R$1</f>
        <v>48709.16480196848</v>
      </c>
      <c r="S56" s="83">
        <f>'bezirksw Umlage § 2_IST'!L56*'Umlage Gesamt § 2_IST'!$S$1</f>
        <v>533.99875334394687</v>
      </c>
      <c r="T56" s="83">
        <f>'bezirksw Umlage § 2_IST'!M56*'Umlage Gesamt § 2_IST'!$T$1</f>
        <v>535.58527850863447</v>
      </c>
      <c r="V56" s="83">
        <f t="shared" si="9"/>
        <v>1219.7406068535533</v>
      </c>
      <c r="W56" s="76">
        <f t="shared" si="10"/>
        <v>101.65</v>
      </c>
      <c r="X56" s="83">
        <f t="shared" si="2"/>
        <v>111554.0775182074</v>
      </c>
      <c r="Y56" s="76">
        <f t="shared" si="14"/>
        <v>9296.17</v>
      </c>
      <c r="Z56" s="83">
        <f t="shared" si="3"/>
        <v>3925.7067567323311</v>
      </c>
      <c r="AA56" s="76">
        <f t="shared" si="15"/>
        <v>327.14</v>
      </c>
      <c r="AB56" s="83">
        <f t="shared" si="4"/>
        <v>164711.74521500885</v>
      </c>
      <c r="AC56" s="76">
        <f t="shared" si="16"/>
        <v>13725.98</v>
      </c>
      <c r="AD56" s="83">
        <f t="shared" si="5"/>
        <v>16570.695721415053</v>
      </c>
      <c r="AE56" s="76">
        <f t="shared" si="17"/>
        <v>1380.89</v>
      </c>
      <c r="AF56" s="83">
        <f t="shared" si="6"/>
        <v>53600.033671354198</v>
      </c>
      <c r="AG56" s="76">
        <f t="shared" si="18"/>
        <v>4466.67</v>
      </c>
      <c r="AH56" s="83">
        <f t="shared" si="7"/>
        <v>616.17984542715885</v>
      </c>
      <c r="AI56" s="76">
        <f t="shared" si="11"/>
        <v>51.35</v>
      </c>
      <c r="AJ56" s="83">
        <f t="shared" si="8"/>
        <v>590.14377953595601</v>
      </c>
      <c r="AK56" s="76">
        <f t="shared" si="12"/>
        <v>49.18</v>
      </c>
      <c r="AM56" s="83">
        <f t="shared" si="19"/>
        <v>352788.32311453449</v>
      </c>
      <c r="AN56" s="83">
        <f t="shared" si="13"/>
        <v>29399.026926211209</v>
      </c>
    </row>
    <row r="57" spans="1:40" x14ac:dyDescent="0.25">
      <c r="A57" s="82">
        <v>61007</v>
      </c>
      <c r="B57" s="82" t="s">
        <v>59</v>
      </c>
      <c r="C57" s="82" t="s">
        <v>57</v>
      </c>
      <c r="D57" s="83">
        <f>'landesw Umlage § 2_IST'!F57*'Umlage Gesamt § 2_IST'!$D$1</f>
        <v>175.81313987615241</v>
      </c>
      <c r="E57" s="83">
        <f>'landesw Umlage § 2_IST'!G57*'Umlage Gesamt § 2_IST'!$E$1</f>
        <v>15985.769714772312</v>
      </c>
      <c r="F57" s="83">
        <f>'landesw Umlage § 2_IST'!H57*'Umlage Gesamt § 2_IST'!$F$1</f>
        <v>516.75645705445686</v>
      </c>
      <c r="G57" s="83">
        <f>'landesw Umlage § 2_IST'!I57*'Umlage Gesamt § 2_IST'!$G$1</f>
        <v>22220.333271954489</v>
      </c>
      <c r="H57" s="83">
        <f>'landesw Umlage § 2_IST'!J57*'Umlage Gesamt § 2_IST'!$H$1</f>
        <v>3871.6671648502356</v>
      </c>
      <c r="I57" s="83">
        <f>'landesw Umlage § 2_IST'!K57*'Umlage Gesamt § 2_IST'!$I$1</f>
        <v>6173.3987260339463</v>
      </c>
      <c r="J57" s="83">
        <f>'landesw Umlage § 2_IST'!L57*'Umlage Gesamt § 2_IST'!$J$1</f>
        <v>103.73139471112</v>
      </c>
      <c r="K57" s="83">
        <f>'landesw Umlage § 2_IST'!M57*'Umlage Gesamt § 2_IST'!$K$1</f>
        <v>68.865346778085112</v>
      </c>
      <c r="M57" s="83">
        <f>'bezirksw Umlage § 2_IST'!F57*'Umlage Gesamt § 2_IST'!$M$1</f>
        <v>1363.7793762052177</v>
      </c>
      <c r="N57" s="83">
        <f>'bezirksw Umlage § 2_IST'!G57*'Umlage Gesamt § 2_IST'!$N$1</f>
        <v>124821.07226487971</v>
      </c>
      <c r="O57" s="83">
        <f>'bezirksw Umlage § 2_IST'!H57*'Umlage Gesamt § 2_IST'!$O$1</f>
        <v>4438.3862257707515</v>
      </c>
      <c r="P57" s="83">
        <f>'bezirksw Umlage § 2_IST'!I57*'Umlage Gesamt § 2_IST'!$P$1</f>
        <v>185683.68240059738</v>
      </c>
      <c r="Q57" s="83">
        <f>'bezirksw Umlage § 2_IST'!J57*'Umlage Gesamt § 2_IST'!$Q$1</f>
        <v>17044.35299189714</v>
      </c>
      <c r="R57" s="83">
        <f>'bezirksw Umlage § 2_IST'!K57*'Umlage Gesamt § 2_IST'!$R$1</f>
        <v>61482.14232789629</v>
      </c>
      <c r="S57" s="83">
        <f>'bezirksw Umlage § 2_IST'!L57*'Umlage Gesamt § 2_IST'!$S$1</f>
        <v>674.02895306233847</v>
      </c>
      <c r="T57" s="83">
        <f>'bezirksw Umlage § 2_IST'!M57*'Umlage Gesamt § 2_IST'!$T$1</f>
        <v>676.03151184934882</v>
      </c>
      <c r="V57" s="83">
        <f t="shared" si="9"/>
        <v>1539.5925160813701</v>
      </c>
      <c r="W57" s="76">
        <f t="shared" si="10"/>
        <v>128.30000000000001</v>
      </c>
      <c r="X57" s="83">
        <f t="shared" si="2"/>
        <v>140806.84197965203</v>
      </c>
      <c r="Y57" s="76">
        <f t="shared" si="14"/>
        <v>11733.9</v>
      </c>
      <c r="Z57" s="83">
        <f t="shared" si="3"/>
        <v>4955.1426828252079</v>
      </c>
      <c r="AA57" s="76">
        <f t="shared" si="15"/>
        <v>412.93</v>
      </c>
      <c r="AB57" s="83">
        <f t="shared" si="4"/>
        <v>207904.01567255188</v>
      </c>
      <c r="AC57" s="76">
        <f t="shared" si="16"/>
        <v>17325.330000000002</v>
      </c>
      <c r="AD57" s="83">
        <f t="shared" si="5"/>
        <v>20916.020156747374</v>
      </c>
      <c r="AE57" s="76">
        <f t="shared" si="17"/>
        <v>1743</v>
      </c>
      <c r="AF57" s="83">
        <f t="shared" si="6"/>
        <v>67655.541053930239</v>
      </c>
      <c r="AG57" s="76">
        <f t="shared" si="18"/>
        <v>5637.96</v>
      </c>
      <c r="AH57" s="83">
        <f t="shared" si="7"/>
        <v>777.76034777345853</v>
      </c>
      <c r="AI57" s="76">
        <f t="shared" si="11"/>
        <v>64.81</v>
      </c>
      <c r="AJ57" s="83">
        <f t="shared" si="8"/>
        <v>744.89685862743397</v>
      </c>
      <c r="AK57" s="76">
        <f t="shared" si="12"/>
        <v>62.07</v>
      </c>
      <c r="AM57" s="83">
        <f t="shared" si="19"/>
        <v>445299.81126818899</v>
      </c>
      <c r="AN57" s="83">
        <f t="shared" si="13"/>
        <v>37108.317605682416</v>
      </c>
    </row>
    <row r="58" spans="1:40" x14ac:dyDescent="0.25">
      <c r="A58" s="82">
        <v>61008</v>
      </c>
      <c r="B58" s="82" t="s">
        <v>60</v>
      </c>
      <c r="C58" s="82" t="s">
        <v>57</v>
      </c>
      <c r="D58" s="83">
        <f>'landesw Umlage § 2_IST'!F58*'Umlage Gesamt § 2_IST'!$D$1</f>
        <v>233.48566506247269</v>
      </c>
      <c r="E58" s="83">
        <f>'landesw Umlage § 2_IST'!G58*'Umlage Gesamt § 2_IST'!$E$1</f>
        <v>21229.630936677353</v>
      </c>
      <c r="F58" s="83">
        <f>'landesw Umlage § 2_IST'!H58*'Umlage Gesamt § 2_IST'!$F$1</f>
        <v>686.2696675326988</v>
      </c>
      <c r="G58" s="83">
        <f>'landesw Umlage § 2_IST'!I58*'Umlage Gesamt § 2_IST'!$G$1</f>
        <v>29509.337558994423</v>
      </c>
      <c r="H58" s="83">
        <f>'landesw Umlage § 2_IST'!J58*'Umlage Gesamt § 2_IST'!$H$1</f>
        <v>5141.7020566402643</v>
      </c>
      <c r="I58" s="83">
        <f>'landesw Umlage § 2_IST'!K58*'Umlage Gesamt § 2_IST'!$I$1</f>
        <v>8198.4777034254639</v>
      </c>
      <c r="J58" s="83">
        <f>'landesw Umlage § 2_IST'!L58*'Umlage Gesamt § 2_IST'!$J$1</f>
        <v>137.75872326178126</v>
      </c>
      <c r="K58" s="83">
        <f>'landesw Umlage § 2_IST'!M58*'Umlage Gesamt § 2_IST'!$K$1</f>
        <v>91.455458355192064</v>
      </c>
      <c r="M58" s="83">
        <f>'bezirksw Umlage § 2_IST'!F58*'Umlage Gesamt § 2_IST'!$M$1</f>
        <v>1811.1441208322954</v>
      </c>
      <c r="N58" s="83">
        <f>'bezirksw Umlage § 2_IST'!G58*'Umlage Gesamt § 2_IST'!$N$1</f>
        <v>165766.51262872721</v>
      </c>
      <c r="O58" s="83">
        <f>'bezirksw Umlage § 2_IST'!H58*'Umlage Gesamt § 2_IST'!$O$1</f>
        <v>5894.3237147018699</v>
      </c>
      <c r="P58" s="83">
        <f>'bezirksw Umlage § 2_IST'!I58*'Umlage Gesamt § 2_IST'!$P$1</f>
        <v>246594.07201926157</v>
      </c>
      <c r="Q58" s="83">
        <f>'bezirksw Umlage § 2_IST'!J58*'Umlage Gesamt § 2_IST'!$Q$1</f>
        <v>22635.464543071113</v>
      </c>
      <c r="R58" s="83">
        <f>'bezirksw Umlage § 2_IST'!K58*'Umlage Gesamt § 2_IST'!$R$1</f>
        <v>81650.318633787363</v>
      </c>
      <c r="S58" s="83">
        <f>'bezirksw Umlage § 2_IST'!L58*'Umlage Gesamt § 2_IST'!$S$1</f>
        <v>895.13274427600993</v>
      </c>
      <c r="T58" s="83">
        <f>'bezirksw Umlage § 2_IST'!M58*'Umlage Gesamt § 2_IST'!$T$1</f>
        <v>897.79220858306462</v>
      </c>
      <c r="V58" s="83">
        <f t="shared" si="9"/>
        <v>2044.629785894768</v>
      </c>
      <c r="W58" s="76">
        <f t="shared" si="10"/>
        <v>170.39</v>
      </c>
      <c r="X58" s="83">
        <f t="shared" si="2"/>
        <v>186996.14356540458</v>
      </c>
      <c r="Y58" s="76">
        <f t="shared" si="14"/>
        <v>15583.01</v>
      </c>
      <c r="Z58" s="83">
        <f t="shared" si="3"/>
        <v>6580.5933822345687</v>
      </c>
      <c r="AA58" s="76">
        <f t="shared" si="15"/>
        <v>548.38</v>
      </c>
      <c r="AB58" s="83">
        <f t="shared" si="4"/>
        <v>276103.40957825602</v>
      </c>
      <c r="AC58" s="76">
        <f t="shared" si="16"/>
        <v>23008.62</v>
      </c>
      <c r="AD58" s="83">
        <f t="shared" si="5"/>
        <v>27777.166599711378</v>
      </c>
      <c r="AE58" s="76">
        <f t="shared" si="17"/>
        <v>2314.7600000000002</v>
      </c>
      <c r="AF58" s="83">
        <f t="shared" si="6"/>
        <v>89848.796337212829</v>
      </c>
      <c r="AG58" s="76">
        <f t="shared" si="18"/>
        <v>7487.4</v>
      </c>
      <c r="AH58" s="83">
        <f t="shared" si="7"/>
        <v>1032.8914675377912</v>
      </c>
      <c r="AI58" s="76">
        <f t="shared" si="11"/>
        <v>86.07</v>
      </c>
      <c r="AJ58" s="83">
        <f t="shared" si="8"/>
        <v>989.24766693825666</v>
      </c>
      <c r="AK58" s="76">
        <f t="shared" si="12"/>
        <v>82.44</v>
      </c>
      <c r="AM58" s="83">
        <f t="shared" si="19"/>
        <v>591372.87838319025</v>
      </c>
      <c r="AN58" s="83">
        <f t="shared" si="13"/>
        <v>49281.073198599188</v>
      </c>
    </row>
    <row r="59" spans="1:40" x14ac:dyDescent="0.25">
      <c r="A59" s="82">
        <v>61012</v>
      </c>
      <c r="B59" s="82" t="s">
        <v>61</v>
      </c>
      <c r="C59" s="82" t="s">
        <v>57</v>
      </c>
      <c r="D59" s="83">
        <f>'landesw Umlage § 2_IST'!F59*'Umlage Gesamt § 2_IST'!$D$1</f>
        <v>399.95215538537593</v>
      </c>
      <c r="E59" s="83">
        <f>'landesw Umlage § 2_IST'!G59*'Umlage Gesamt § 2_IST'!$E$1</f>
        <v>36365.558668830097</v>
      </c>
      <c r="F59" s="83">
        <f>'landesw Umlage § 2_IST'!H59*'Umlage Gesamt § 2_IST'!$F$1</f>
        <v>1175.5541079229349</v>
      </c>
      <c r="G59" s="83">
        <f>'landesw Umlage § 2_IST'!I59*'Umlage Gesamt § 2_IST'!$G$1</f>
        <v>50548.384448169672</v>
      </c>
      <c r="H59" s="83">
        <f>'landesw Umlage § 2_IST'!J59*'Umlage Gesamt § 2_IST'!$H$1</f>
        <v>8807.5420790927928</v>
      </c>
      <c r="I59" s="83">
        <f>'landesw Umlage § 2_IST'!K59*'Umlage Gesamt § 2_IST'!$I$1</f>
        <v>14043.68369889695</v>
      </c>
      <c r="J59" s="83">
        <f>'landesw Umlage § 2_IST'!L59*'Umlage Gesamt § 2_IST'!$J$1</f>
        <v>235.97550743402132</v>
      </c>
      <c r="K59" s="83">
        <f>'landesw Umlage § 2_IST'!M59*'Umlage Gesamt § 2_IST'!$K$1</f>
        <v>156.65975759638005</v>
      </c>
      <c r="M59" s="83">
        <f>'bezirksw Umlage § 2_IST'!F59*'Umlage Gesamt § 2_IST'!$M$1</f>
        <v>3102.4217039046553</v>
      </c>
      <c r="N59" s="83">
        <f>'bezirksw Umlage § 2_IST'!G59*'Umlage Gesamt § 2_IST'!$N$1</f>
        <v>283951.79635048407</v>
      </c>
      <c r="O59" s="83">
        <f>'bezirksw Umlage § 2_IST'!H59*'Umlage Gesamt § 2_IST'!$O$1</f>
        <v>10096.754649170332</v>
      </c>
      <c r="P59" s="83">
        <f>'bezirksw Umlage § 2_IST'!I59*'Umlage Gesamt § 2_IST'!$P$1</f>
        <v>422406.36307574349</v>
      </c>
      <c r="Q59" s="83">
        <f>'bezirksw Umlage § 2_IST'!J59*'Umlage Gesamt § 2_IST'!$Q$1</f>
        <v>38773.698718198597</v>
      </c>
      <c r="R59" s="83">
        <f>'bezirksw Umlage § 2_IST'!K59*'Umlage Gesamt § 2_IST'!$R$1</f>
        <v>139863.92233865106</v>
      </c>
      <c r="S59" s="83">
        <f>'bezirksw Umlage § 2_IST'!L59*'Umlage Gesamt § 2_IST'!$S$1</f>
        <v>1533.3286963609758</v>
      </c>
      <c r="T59" s="83">
        <f>'bezirksw Umlage § 2_IST'!M59*'Umlage Gesamt § 2_IST'!$T$1</f>
        <v>1537.8842586114135</v>
      </c>
      <c r="V59" s="83">
        <f t="shared" si="9"/>
        <v>3502.3738592900313</v>
      </c>
      <c r="W59" s="76">
        <f t="shared" si="10"/>
        <v>291.86</v>
      </c>
      <c r="X59" s="83">
        <f t="shared" si="2"/>
        <v>320317.35501931416</v>
      </c>
      <c r="Y59" s="76">
        <f t="shared" si="14"/>
        <v>26693.11</v>
      </c>
      <c r="Z59" s="83">
        <f t="shared" si="3"/>
        <v>11272.308757093268</v>
      </c>
      <c r="AA59" s="76">
        <f t="shared" si="15"/>
        <v>939.36</v>
      </c>
      <c r="AB59" s="83">
        <f t="shared" si="4"/>
        <v>472954.74752391316</v>
      </c>
      <c r="AC59" s="76">
        <f t="shared" si="16"/>
        <v>39412.9</v>
      </c>
      <c r="AD59" s="83">
        <f t="shared" si="5"/>
        <v>47581.240797291393</v>
      </c>
      <c r="AE59" s="76">
        <f t="shared" si="17"/>
        <v>3965.1</v>
      </c>
      <c r="AF59" s="83">
        <f t="shared" si="6"/>
        <v>153907.60603754802</v>
      </c>
      <c r="AG59" s="76">
        <f t="shared" si="18"/>
        <v>12825.63</v>
      </c>
      <c r="AH59" s="83">
        <f t="shared" si="7"/>
        <v>1769.3042037949972</v>
      </c>
      <c r="AI59" s="76">
        <f t="shared" si="11"/>
        <v>147.44</v>
      </c>
      <c r="AJ59" s="83">
        <f t="shared" si="8"/>
        <v>1694.5440162077937</v>
      </c>
      <c r="AK59" s="76">
        <f t="shared" si="12"/>
        <v>141.21</v>
      </c>
      <c r="AM59" s="83">
        <f t="shared" si="19"/>
        <v>1012999.480214453</v>
      </c>
      <c r="AN59" s="83">
        <f t="shared" si="13"/>
        <v>84416.623351204413</v>
      </c>
    </row>
    <row r="60" spans="1:40" x14ac:dyDescent="0.25">
      <c r="A60" s="82">
        <v>61013</v>
      </c>
      <c r="B60" s="82" t="s">
        <v>62</v>
      </c>
      <c r="C60" s="82" t="s">
        <v>57</v>
      </c>
      <c r="D60" s="83">
        <f>'landesw Umlage § 2_IST'!F60*'Umlage Gesamt § 2_IST'!$D$1</f>
        <v>306.20577484029877</v>
      </c>
      <c r="E60" s="83">
        <f>'landesw Umlage § 2_IST'!G60*'Umlage Gesamt § 2_IST'!$E$1</f>
        <v>27841.69036158824</v>
      </c>
      <c r="F60" s="83">
        <f>'landesw Umlage § 2_IST'!H60*'Umlage Gesamt § 2_IST'!$F$1</f>
        <v>900.01129294176633</v>
      </c>
      <c r="G60" s="83">
        <f>'landesw Umlage § 2_IST'!I60*'Umlage Gesamt § 2_IST'!$G$1</f>
        <v>38700.147051246655</v>
      </c>
      <c r="H60" s="83">
        <f>'landesw Umlage § 2_IST'!J60*'Umlage Gesamt § 2_IST'!$H$1</f>
        <v>6743.1071703276939</v>
      </c>
      <c r="I60" s="83">
        <f>'landesw Umlage § 2_IST'!K60*'Umlage Gesamt § 2_IST'!$I$1</f>
        <v>10751.928676291991</v>
      </c>
      <c r="J60" s="83">
        <f>'landesw Umlage § 2_IST'!L60*'Umlage Gesamt § 2_IST'!$J$1</f>
        <v>180.66426727352805</v>
      </c>
      <c r="K60" s="83">
        <f>'landesw Umlage § 2_IST'!M60*'Umlage Gesamt § 2_IST'!$K$1</f>
        <v>119.93965231884067</v>
      </c>
      <c r="M60" s="83">
        <f>'bezirksw Umlage § 2_IST'!F60*'Umlage Gesamt § 2_IST'!$M$1</f>
        <v>2375.232709547789</v>
      </c>
      <c r="N60" s="83">
        <f>'bezirksw Umlage § 2_IST'!G60*'Umlage Gesamt § 2_IST'!$N$1</f>
        <v>217395.20252120108</v>
      </c>
      <c r="O60" s="83">
        <f>'bezirksw Umlage § 2_IST'!H60*'Umlage Gesamt § 2_IST'!$O$1</f>
        <v>7730.1360652565609</v>
      </c>
      <c r="P60" s="83">
        <f>'bezirksw Umlage § 2_IST'!I60*'Umlage Gesamt § 2_IST'!$P$1</f>
        <v>323396.85125199839</v>
      </c>
      <c r="Q60" s="83">
        <f>'bezirksw Umlage § 2_IST'!J60*'Umlage Gesamt § 2_IST'!$Q$1</f>
        <v>29685.376862115594</v>
      </c>
      <c r="R60" s="83">
        <f>'bezirksw Umlage § 2_IST'!K60*'Umlage Gesamt § 2_IST'!$R$1</f>
        <v>107080.65986203701</v>
      </c>
      <c r="S60" s="83">
        <f>'bezirksw Umlage § 2_IST'!L60*'Umlage Gesamt § 2_IST'!$S$1</f>
        <v>1173.9256689382635</v>
      </c>
      <c r="T60" s="83">
        <f>'bezirksw Umlage § 2_IST'!M60*'Umlage Gesamt § 2_IST'!$T$1</f>
        <v>1177.413434787117</v>
      </c>
      <c r="V60" s="83">
        <f t="shared" si="9"/>
        <v>2681.438484388088</v>
      </c>
      <c r="W60" s="76">
        <f t="shared" si="10"/>
        <v>223.45</v>
      </c>
      <c r="X60" s="83">
        <f t="shared" si="2"/>
        <v>245236.89288278931</v>
      </c>
      <c r="Y60" s="76">
        <f t="shared" si="14"/>
        <v>20436.41</v>
      </c>
      <c r="Z60" s="83">
        <f t="shared" si="3"/>
        <v>8630.1473581983264</v>
      </c>
      <c r="AA60" s="76">
        <f t="shared" si="15"/>
        <v>719.18</v>
      </c>
      <c r="AB60" s="83">
        <f t="shared" si="4"/>
        <v>362096.99830324505</v>
      </c>
      <c r="AC60" s="76">
        <f t="shared" si="16"/>
        <v>30174.75</v>
      </c>
      <c r="AD60" s="83">
        <f t="shared" si="5"/>
        <v>36428.484032443288</v>
      </c>
      <c r="AE60" s="76">
        <f t="shared" si="17"/>
        <v>3035.71</v>
      </c>
      <c r="AF60" s="83">
        <f t="shared" si="6"/>
        <v>117832.588538329</v>
      </c>
      <c r="AG60" s="76">
        <f t="shared" si="18"/>
        <v>9819.3799999999992</v>
      </c>
      <c r="AH60" s="83">
        <f t="shared" si="7"/>
        <v>1354.5899362117916</v>
      </c>
      <c r="AI60" s="76">
        <f t="shared" si="11"/>
        <v>112.88</v>
      </c>
      <c r="AJ60" s="83">
        <f t="shared" si="8"/>
        <v>1297.3530871059577</v>
      </c>
      <c r="AK60" s="76">
        <f t="shared" si="12"/>
        <v>108.11</v>
      </c>
      <c r="AM60" s="83">
        <f t="shared" si="19"/>
        <v>775558.49262271076</v>
      </c>
      <c r="AN60" s="83">
        <f t="shared" si="13"/>
        <v>64629.874385225899</v>
      </c>
    </row>
    <row r="61" spans="1:40" x14ac:dyDescent="0.25">
      <c r="A61" s="82">
        <v>61016</v>
      </c>
      <c r="B61" s="82" t="s">
        <v>63</v>
      </c>
      <c r="C61" s="82" t="s">
        <v>57</v>
      </c>
      <c r="D61" s="83">
        <f>'landesw Umlage § 2_IST'!F61*'Umlage Gesamt § 2_IST'!$D$1</f>
        <v>265.78679652020674</v>
      </c>
      <c r="E61" s="83">
        <f>'landesw Umlage § 2_IST'!G61*'Umlage Gesamt § 2_IST'!$E$1</f>
        <v>24166.603960273093</v>
      </c>
      <c r="F61" s="83">
        <f>'landesw Umlage § 2_IST'!H61*'Umlage Gesamt § 2_IST'!$F$1</f>
        <v>781.21034297201504</v>
      </c>
      <c r="G61" s="83">
        <f>'landesw Umlage § 2_IST'!I61*'Umlage Gesamt § 2_IST'!$G$1</f>
        <v>33591.750890316871</v>
      </c>
      <c r="H61" s="83">
        <f>'landesw Umlage § 2_IST'!J61*'Umlage Gesamt § 2_IST'!$H$1</f>
        <v>5853.0210748917725</v>
      </c>
      <c r="I61" s="83">
        <f>'landesw Umlage § 2_IST'!K61*'Umlage Gesamt § 2_IST'!$I$1</f>
        <v>9332.6805504430322</v>
      </c>
      <c r="J61" s="83">
        <f>'landesw Umlage § 2_IST'!L61*'Umlage Gesamt § 2_IST'!$J$1</f>
        <v>156.81669253084877</v>
      </c>
      <c r="K61" s="83">
        <f>'landesw Umlage § 2_IST'!M61*'Umlage Gesamt § 2_IST'!$K$1</f>
        <v>104.10769026873569</v>
      </c>
      <c r="M61" s="83">
        <f>'bezirksw Umlage § 2_IST'!F61*'Umlage Gesamt § 2_IST'!$M$1</f>
        <v>2061.7034188528091</v>
      </c>
      <c r="N61" s="83">
        <f>'bezirksw Umlage § 2_IST'!G61*'Umlage Gesamt § 2_IST'!$N$1</f>
        <v>188699.16639262307</v>
      </c>
      <c r="O61" s="83">
        <f>'bezirksw Umlage § 2_IST'!H61*'Umlage Gesamt § 2_IST'!$O$1</f>
        <v>6709.7627486660385</v>
      </c>
      <c r="P61" s="83">
        <f>'bezirksw Umlage § 2_IST'!I61*'Umlage Gesamt § 2_IST'!$P$1</f>
        <v>280708.66117342166</v>
      </c>
      <c r="Q61" s="83">
        <f>'bezirksw Umlage § 2_IST'!J61*'Umlage Gesamt § 2_IST'!$Q$1</f>
        <v>25766.924950359869</v>
      </c>
      <c r="R61" s="83">
        <f>'bezirksw Umlage § 2_IST'!K61*'Umlage Gesamt § 2_IST'!$R$1</f>
        <v>92946.077090950697</v>
      </c>
      <c r="S61" s="83">
        <f>'bezirksw Umlage § 2_IST'!L61*'Umlage Gesamt § 2_IST'!$S$1</f>
        <v>1018.9681858961421</v>
      </c>
      <c r="T61" s="83">
        <f>'bezirksw Umlage § 2_IST'!M61*'Umlage Gesamt § 2_IST'!$T$1</f>
        <v>1021.9955687482874</v>
      </c>
      <c r="V61" s="83">
        <f t="shared" si="9"/>
        <v>2327.4902153730159</v>
      </c>
      <c r="W61" s="76">
        <f t="shared" si="10"/>
        <v>193.96</v>
      </c>
      <c r="X61" s="83">
        <f t="shared" si="2"/>
        <v>212865.77035289616</v>
      </c>
      <c r="Y61" s="76">
        <f t="shared" si="14"/>
        <v>17738.810000000001</v>
      </c>
      <c r="Z61" s="83">
        <f t="shared" si="3"/>
        <v>7490.973091638054</v>
      </c>
      <c r="AA61" s="76">
        <f t="shared" si="15"/>
        <v>624.25</v>
      </c>
      <c r="AB61" s="83">
        <f t="shared" si="4"/>
        <v>314300.41206373851</v>
      </c>
      <c r="AC61" s="76">
        <f t="shared" si="16"/>
        <v>26191.7</v>
      </c>
      <c r="AD61" s="83">
        <f t="shared" si="5"/>
        <v>31619.946025251644</v>
      </c>
      <c r="AE61" s="76">
        <f t="shared" si="17"/>
        <v>2635</v>
      </c>
      <c r="AF61" s="83">
        <f t="shared" si="6"/>
        <v>102278.75764139373</v>
      </c>
      <c r="AG61" s="76">
        <f t="shared" si="18"/>
        <v>8523.23</v>
      </c>
      <c r="AH61" s="83">
        <f t="shared" si="7"/>
        <v>1175.7848784269909</v>
      </c>
      <c r="AI61" s="76">
        <f t="shared" si="11"/>
        <v>97.98</v>
      </c>
      <c r="AJ61" s="83">
        <f t="shared" si="8"/>
        <v>1126.103259017023</v>
      </c>
      <c r="AK61" s="76">
        <f t="shared" si="12"/>
        <v>93.84</v>
      </c>
      <c r="AM61" s="83">
        <f t="shared" si="19"/>
        <v>673185.23752773518</v>
      </c>
      <c r="AN61" s="83">
        <f t="shared" si="13"/>
        <v>56098.769793977932</v>
      </c>
    </row>
    <row r="62" spans="1:40" x14ac:dyDescent="0.25">
      <c r="A62" s="82">
        <v>61017</v>
      </c>
      <c r="B62" s="82" t="s">
        <v>64</v>
      </c>
      <c r="C62" s="82" t="s">
        <v>57</v>
      </c>
      <c r="D62" s="83">
        <f>'landesw Umlage § 2_IST'!F62*'Umlage Gesamt § 2_IST'!$D$1</f>
        <v>185.06696111139783</v>
      </c>
      <c r="E62" s="83">
        <f>'landesw Umlage § 2_IST'!G62*'Umlage Gesamt § 2_IST'!$E$1</f>
        <v>16827.171303712188</v>
      </c>
      <c r="F62" s="83">
        <f>'landesw Umlage § 2_IST'!H62*'Umlage Gesamt § 2_IST'!$F$1</f>
        <v>543.95562930693632</v>
      </c>
      <c r="G62" s="83">
        <f>'landesw Umlage § 2_IST'!I62*'Umlage Gesamt § 2_IST'!$G$1</f>
        <v>23389.887447661094</v>
      </c>
      <c r="H62" s="83">
        <f>'landesw Umlage § 2_IST'!J62*'Umlage Gesamt § 2_IST'!$H$1</f>
        <v>4075.4500894435373</v>
      </c>
      <c r="I62" s="83">
        <f>'landesw Umlage § 2_IST'!K62*'Umlage Gesamt § 2_IST'!$I$1</f>
        <v>6498.3319378795013</v>
      </c>
      <c r="J62" s="83">
        <f>'landesw Umlage § 2_IST'!L62*'Umlage Gesamt § 2_IST'!$J$1</f>
        <v>109.19123567531402</v>
      </c>
      <c r="K62" s="83">
        <f>'landesw Umlage § 2_IST'!M62*'Umlage Gesamt § 2_IST'!$K$1</f>
        <v>72.490033811355161</v>
      </c>
      <c r="M62" s="83">
        <f>'bezirksw Umlage § 2_IST'!F62*'Umlage Gesamt § 2_IST'!$M$1</f>
        <v>1435.5611017384035</v>
      </c>
      <c r="N62" s="83">
        <f>'bezirksw Umlage § 2_IST'!G62*'Umlage Gesamt § 2_IST'!$N$1</f>
        <v>131390.95600590447</v>
      </c>
      <c r="O62" s="83">
        <f>'bezirksw Umlage § 2_IST'!H62*'Umlage Gesamt § 2_IST'!$O$1</f>
        <v>4671.9980748918715</v>
      </c>
      <c r="P62" s="83">
        <f>'bezirksw Umlage § 2_IST'!I62*'Umlage Gesamt § 2_IST'!$P$1</f>
        <v>195457.0338375128</v>
      </c>
      <c r="Q62" s="83">
        <f>'bezirksw Umlage § 2_IST'!J62*'Umlage Gesamt § 2_IST'!$Q$1</f>
        <v>17941.472489157368</v>
      </c>
      <c r="R62" s="83">
        <f>'bezirksw Umlage § 2_IST'!K62*'Umlage Gesamt § 2_IST'!$R$1</f>
        <v>64718.218736423245</v>
      </c>
      <c r="S62" s="83">
        <f>'bezirksw Umlage § 2_IST'!L62*'Umlage Gesamt § 2_IST'!$S$1</f>
        <v>709.50607066237831</v>
      </c>
      <c r="T62" s="83">
        <f>'bezirksw Umlage § 2_IST'!M62*'Umlage Gesamt § 2_IST'!$T$1</f>
        <v>711.61403295359264</v>
      </c>
      <c r="V62" s="83">
        <f t="shared" si="9"/>
        <v>1620.6280628498014</v>
      </c>
      <c r="W62" s="76">
        <f t="shared" si="10"/>
        <v>135.05000000000001</v>
      </c>
      <c r="X62" s="83">
        <f t="shared" si="2"/>
        <v>148218.12730961666</v>
      </c>
      <c r="Y62" s="76">
        <f t="shared" si="14"/>
        <v>12351.51</v>
      </c>
      <c r="Z62" s="83">
        <f t="shared" si="3"/>
        <v>5215.9537041988078</v>
      </c>
      <c r="AA62" s="76">
        <f t="shared" si="15"/>
        <v>434.66</v>
      </c>
      <c r="AB62" s="83">
        <f t="shared" si="4"/>
        <v>218846.92128517391</v>
      </c>
      <c r="AC62" s="76">
        <f t="shared" si="16"/>
        <v>18237.240000000002</v>
      </c>
      <c r="AD62" s="83">
        <f t="shared" si="5"/>
        <v>22016.922578600905</v>
      </c>
      <c r="AE62" s="76">
        <f t="shared" si="17"/>
        <v>1834.74</v>
      </c>
      <c r="AF62" s="83">
        <f t="shared" si="6"/>
        <v>71216.550674302751</v>
      </c>
      <c r="AG62" s="76">
        <f t="shared" si="18"/>
        <v>5934.71</v>
      </c>
      <c r="AH62" s="83">
        <f t="shared" si="7"/>
        <v>818.69730633769234</v>
      </c>
      <c r="AI62" s="76">
        <f t="shared" si="11"/>
        <v>68.22</v>
      </c>
      <c r="AJ62" s="83">
        <f t="shared" si="8"/>
        <v>784.10406676494779</v>
      </c>
      <c r="AK62" s="76">
        <f t="shared" si="12"/>
        <v>65.34</v>
      </c>
      <c r="AM62" s="83">
        <f t="shared" si="19"/>
        <v>468737.90498784551</v>
      </c>
      <c r="AN62" s="83">
        <f t="shared" si="13"/>
        <v>39061.492082320459</v>
      </c>
    </row>
    <row r="63" spans="1:40" x14ac:dyDescent="0.25">
      <c r="A63" s="82">
        <v>61019</v>
      </c>
      <c r="B63" s="82" t="s">
        <v>65</v>
      </c>
      <c r="C63" s="82" t="s">
        <v>57</v>
      </c>
      <c r="D63" s="83">
        <f>'landesw Umlage § 2_IST'!F63*'Umlage Gesamt § 2_IST'!$D$1</f>
        <v>232.36333650934782</v>
      </c>
      <c r="E63" s="83">
        <f>'landesw Umlage § 2_IST'!G63*'Umlage Gesamt § 2_IST'!$E$1</f>
        <v>21127.58346851197</v>
      </c>
      <c r="F63" s="83">
        <f>'landesw Umlage § 2_IST'!H63*'Umlage Gesamt § 2_IST'!$F$1</f>
        <v>682.97087810676396</v>
      </c>
      <c r="G63" s="83">
        <f>'landesw Umlage § 2_IST'!I63*'Umlage Gesamt § 2_IST'!$G$1</f>
        <v>29367.490854540862</v>
      </c>
      <c r="H63" s="83">
        <f>'landesw Umlage § 2_IST'!J63*'Umlage Gesamt § 2_IST'!$H$1</f>
        <v>5116.9867105042003</v>
      </c>
      <c r="I63" s="83">
        <f>'landesw Umlage § 2_IST'!K63*'Umlage Gesamt § 2_IST'!$I$1</f>
        <v>8159.068921664707</v>
      </c>
      <c r="J63" s="83">
        <f>'landesw Umlage § 2_IST'!L63*'Umlage Gesamt § 2_IST'!$J$1</f>
        <v>137.0965389323178</v>
      </c>
      <c r="K63" s="83">
        <f>'landesw Umlage § 2_IST'!M63*'Umlage Gesamt § 2_IST'!$K$1</f>
        <v>91.015846474849468</v>
      </c>
      <c r="M63" s="83">
        <f>'bezirksw Umlage § 2_IST'!F63*'Umlage Gesamt § 2_IST'!$M$1</f>
        <v>1802.4382383529987</v>
      </c>
      <c r="N63" s="83">
        <f>'bezirksw Umlage § 2_IST'!G63*'Umlage Gesamt § 2_IST'!$N$1</f>
        <v>164969.69929877235</v>
      </c>
      <c r="O63" s="83">
        <f>'bezirksw Umlage § 2_IST'!H63*'Umlage Gesamt § 2_IST'!$O$1</f>
        <v>5865.9906356470983</v>
      </c>
      <c r="P63" s="83">
        <f>'bezirksw Umlage § 2_IST'!I63*'Umlage Gesamt § 2_IST'!$P$1</f>
        <v>245408.73343333811</v>
      </c>
      <c r="Q63" s="83">
        <f>'bezirksw Umlage § 2_IST'!J63*'Umlage Gesamt § 2_IST'!$Q$1</f>
        <v>22526.659455773199</v>
      </c>
      <c r="R63" s="83">
        <f>'bezirksw Umlage § 2_IST'!K63*'Umlage Gesamt § 2_IST'!$R$1</f>
        <v>81257.838504654268</v>
      </c>
      <c r="S63" s="83">
        <f>'bezirksw Umlage § 2_IST'!L63*'Umlage Gesamt § 2_IST'!$S$1</f>
        <v>890.82998317301383</v>
      </c>
      <c r="T63" s="83">
        <f>'bezirksw Umlage § 2_IST'!M63*'Umlage Gesamt § 2_IST'!$T$1</f>
        <v>893.47666385702655</v>
      </c>
      <c r="V63" s="83">
        <f t="shared" si="9"/>
        <v>2034.8015748623466</v>
      </c>
      <c r="W63" s="76">
        <f t="shared" si="10"/>
        <v>169.57</v>
      </c>
      <c r="X63" s="83">
        <f t="shared" si="2"/>
        <v>186097.28276728431</v>
      </c>
      <c r="Y63" s="76">
        <f t="shared" si="14"/>
        <v>15508.11</v>
      </c>
      <c r="Z63" s="83">
        <f t="shared" si="3"/>
        <v>6548.9615137538622</v>
      </c>
      <c r="AA63" s="76">
        <f t="shared" si="15"/>
        <v>545.75</v>
      </c>
      <c r="AB63" s="83">
        <f t="shared" si="4"/>
        <v>274776.22428787895</v>
      </c>
      <c r="AC63" s="76">
        <f t="shared" si="16"/>
        <v>22898.02</v>
      </c>
      <c r="AD63" s="83">
        <f t="shared" si="5"/>
        <v>27643.646166277398</v>
      </c>
      <c r="AE63" s="76">
        <f t="shared" si="17"/>
        <v>2303.64</v>
      </c>
      <c r="AF63" s="83">
        <f t="shared" si="6"/>
        <v>89416.907426318969</v>
      </c>
      <c r="AG63" s="76">
        <f t="shared" si="18"/>
        <v>7451.41</v>
      </c>
      <c r="AH63" s="83">
        <f t="shared" si="7"/>
        <v>1027.9265221053315</v>
      </c>
      <c r="AI63" s="76">
        <f t="shared" si="11"/>
        <v>85.66</v>
      </c>
      <c r="AJ63" s="83">
        <f t="shared" si="8"/>
        <v>984.49251033187602</v>
      </c>
      <c r="AK63" s="76">
        <f t="shared" si="12"/>
        <v>82.04</v>
      </c>
      <c r="AM63" s="83">
        <f t="shared" si="19"/>
        <v>588530.24276881316</v>
      </c>
      <c r="AN63" s="83">
        <f t="shared" si="13"/>
        <v>49044.186897401094</v>
      </c>
    </row>
    <row r="64" spans="1:40" x14ac:dyDescent="0.25">
      <c r="A64" s="82">
        <v>61020</v>
      </c>
      <c r="B64" s="82" t="s">
        <v>66</v>
      </c>
      <c r="C64" s="82" t="s">
        <v>57</v>
      </c>
      <c r="D64" s="83">
        <f>'landesw Umlage § 2_IST'!F64*'Umlage Gesamt § 2_IST'!$D$1</f>
        <v>209.01441291425473</v>
      </c>
      <c r="E64" s="83">
        <f>'landesw Umlage § 2_IST'!G64*'Umlage Gesamt § 2_IST'!$E$1</f>
        <v>19004.58790662223</v>
      </c>
      <c r="F64" s="83">
        <f>'landesw Umlage § 2_IST'!H64*'Umlage Gesamt § 2_IST'!$F$1</f>
        <v>614.34286178480454</v>
      </c>
      <c r="G64" s="83">
        <f>'landesw Umlage § 2_IST'!I64*'Umlage Gesamt § 2_IST'!$G$1</f>
        <v>26416.511967582574</v>
      </c>
      <c r="H64" s="83">
        <f>'landesw Umlage § 2_IST'!J64*'Umlage Gesamt § 2_IST'!$H$1</f>
        <v>4602.8086412120047</v>
      </c>
      <c r="I64" s="83">
        <f>'landesw Umlage § 2_IST'!K64*'Umlage Gesamt § 2_IST'!$I$1</f>
        <v>7339.2086127153916</v>
      </c>
      <c r="J64" s="83">
        <f>'landesw Umlage § 2_IST'!L64*'Umlage Gesamt § 2_IST'!$J$1</f>
        <v>123.32045592038524</v>
      </c>
      <c r="K64" s="83">
        <f>'landesw Umlage § 2_IST'!M64*'Umlage Gesamt § 2_IST'!$K$1</f>
        <v>81.870160768970095</v>
      </c>
      <c r="M64" s="83">
        <f>'bezirksw Umlage § 2_IST'!F64*'Umlage Gesamt § 2_IST'!$M$1</f>
        <v>1621.3210563379894</v>
      </c>
      <c r="N64" s="83">
        <f>'bezirksw Umlage § 2_IST'!G64*'Umlage Gesamt § 2_IST'!$N$1</f>
        <v>148392.79451552761</v>
      </c>
      <c r="O64" s="83">
        <f>'bezirksw Umlage § 2_IST'!H64*'Umlage Gesamt § 2_IST'!$O$1</f>
        <v>5276.5492495024919</v>
      </c>
      <c r="P64" s="83">
        <f>'bezirksw Umlage § 2_IST'!I64*'Umlage Gesamt § 2_IST'!$P$1</f>
        <v>220748.94909480042</v>
      </c>
      <c r="Q64" s="83">
        <f>'bezirksw Umlage § 2_IST'!J64*'Umlage Gesamt § 2_IST'!$Q$1</f>
        <v>20263.078383187032</v>
      </c>
      <c r="R64" s="83">
        <f>'bezirksw Umlage § 2_IST'!K64*'Umlage Gesamt § 2_IST'!$R$1</f>
        <v>73092.681766722599</v>
      </c>
      <c r="S64" s="83">
        <f>'bezirksw Umlage § 2_IST'!L64*'Umlage Gesamt § 2_IST'!$S$1</f>
        <v>801.31533974522847</v>
      </c>
      <c r="T64" s="83">
        <f>'bezirksw Umlage § 2_IST'!M64*'Umlage Gesamt § 2_IST'!$T$1</f>
        <v>803.69606993119817</v>
      </c>
      <c r="V64" s="83">
        <f t="shared" si="9"/>
        <v>1830.3354692522441</v>
      </c>
      <c r="W64" s="76">
        <f t="shared" si="10"/>
        <v>152.53</v>
      </c>
      <c r="X64" s="83">
        <f t="shared" si="2"/>
        <v>167397.38242214985</v>
      </c>
      <c r="Y64" s="76">
        <f t="shared" si="14"/>
        <v>13949.78</v>
      </c>
      <c r="Z64" s="83">
        <f t="shared" si="3"/>
        <v>5890.8921112872968</v>
      </c>
      <c r="AA64" s="76">
        <f t="shared" si="15"/>
        <v>490.91</v>
      </c>
      <c r="AB64" s="83">
        <f t="shared" si="4"/>
        <v>247165.46106238299</v>
      </c>
      <c r="AC64" s="76">
        <f t="shared" si="16"/>
        <v>20597.12</v>
      </c>
      <c r="AD64" s="83">
        <f t="shared" si="5"/>
        <v>24865.887024399039</v>
      </c>
      <c r="AE64" s="76">
        <f t="shared" si="17"/>
        <v>2072.16</v>
      </c>
      <c r="AF64" s="83">
        <f t="shared" si="6"/>
        <v>80431.890379437988</v>
      </c>
      <c r="AG64" s="76">
        <f t="shared" si="18"/>
        <v>6702.66</v>
      </c>
      <c r="AH64" s="83">
        <f t="shared" si="7"/>
        <v>924.63579566561373</v>
      </c>
      <c r="AI64" s="76">
        <f t="shared" si="11"/>
        <v>77.05</v>
      </c>
      <c r="AJ64" s="83">
        <f t="shared" si="8"/>
        <v>885.56623070016826</v>
      </c>
      <c r="AK64" s="76">
        <f t="shared" si="12"/>
        <v>73.8</v>
      </c>
      <c r="AM64" s="83">
        <f t="shared" si="19"/>
        <v>529392.05049527506</v>
      </c>
      <c r="AN64" s="83">
        <f t="shared" si="13"/>
        <v>44116.004207939586</v>
      </c>
    </row>
    <row r="65" spans="1:40" x14ac:dyDescent="0.25">
      <c r="A65" s="82">
        <v>61021</v>
      </c>
      <c r="B65" s="82" t="s">
        <v>67</v>
      </c>
      <c r="C65" s="82" t="s">
        <v>57</v>
      </c>
      <c r="D65" s="83">
        <f>'landesw Umlage § 2_IST'!F65*'Umlage Gesamt § 2_IST'!$D$1</f>
        <v>525.66491190504973</v>
      </c>
      <c r="E65" s="83">
        <f>'landesw Umlage § 2_IST'!G65*'Umlage Gesamt § 2_IST'!$E$1</f>
        <v>47795.962433579283</v>
      </c>
      <c r="F65" s="83">
        <f>'landesw Umlage § 2_IST'!H65*'Umlage Gesamt § 2_IST'!$F$1</f>
        <v>1545.0536726961814</v>
      </c>
      <c r="G65" s="83">
        <f>'landesw Umlage § 2_IST'!I65*'Umlage Gesamt § 2_IST'!$G$1</f>
        <v>66436.726743694089</v>
      </c>
      <c r="H65" s="83">
        <f>'landesw Umlage § 2_IST'!J65*'Umlage Gesamt § 2_IST'!$H$1</f>
        <v>11575.924191845521</v>
      </c>
      <c r="I65" s="83">
        <f>'landesw Umlage § 2_IST'!K65*'Umlage Gesamt § 2_IST'!$I$1</f>
        <v>18457.887162252755</v>
      </c>
      <c r="J65" s="83">
        <f>'landesw Umlage § 2_IST'!L65*'Umlage Gesamt § 2_IST'!$J$1</f>
        <v>310.14720800174456</v>
      </c>
      <c r="K65" s="83">
        <f>'landesw Umlage § 2_IST'!M65*'Umlage Gesamt § 2_IST'!$K$1</f>
        <v>205.90097232159755</v>
      </c>
      <c r="M65" s="83">
        <f>'bezirksw Umlage § 2_IST'!F65*'Umlage Gesamt § 2_IST'!$M$1</f>
        <v>4077.5733039967154</v>
      </c>
      <c r="N65" s="83">
        <f>'bezirksw Umlage § 2_IST'!G65*'Umlage Gesamt § 2_IST'!$N$1</f>
        <v>373203.37946431176</v>
      </c>
      <c r="O65" s="83">
        <f>'bezirksw Umlage § 2_IST'!H65*'Umlage Gesamt § 2_IST'!$O$1</f>
        <v>13270.361396274879</v>
      </c>
      <c r="P65" s="83">
        <f>'bezirksw Umlage § 2_IST'!I65*'Umlage Gesamt § 2_IST'!$P$1</f>
        <v>555176.91464968189</v>
      </c>
      <c r="Q65" s="83">
        <f>'bezirksw Umlage § 2_IST'!J65*'Umlage Gesamt § 2_IST'!$Q$1</f>
        <v>50961.027829180348</v>
      </c>
      <c r="R65" s="83">
        <f>'bezirksw Umlage § 2_IST'!K65*'Umlage Gesamt § 2_IST'!$R$1</f>
        <v>183825.87873291908</v>
      </c>
      <c r="S65" s="83">
        <f>'bezirksw Umlage § 2_IST'!L65*'Umlage Gesamt § 2_IST'!$S$1</f>
        <v>2015.2837864254921</v>
      </c>
      <c r="T65" s="83">
        <f>'bezirksw Umlage § 2_IST'!M65*'Umlage Gesamt § 2_IST'!$T$1</f>
        <v>2021.2712506679259</v>
      </c>
      <c r="V65" s="83">
        <f t="shared" si="9"/>
        <v>4603.2382159017652</v>
      </c>
      <c r="W65" s="76">
        <f t="shared" si="10"/>
        <v>383.6</v>
      </c>
      <c r="X65" s="83">
        <f t="shared" si="2"/>
        <v>420999.34189789102</v>
      </c>
      <c r="Y65" s="76">
        <f t="shared" si="14"/>
        <v>35083.279999999999</v>
      </c>
      <c r="Z65" s="83">
        <f t="shared" si="3"/>
        <v>14815.41506897106</v>
      </c>
      <c r="AA65" s="76">
        <f t="shared" si="15"/>
        <v>1234.6199999999999</v>
      </c>
      <c r="AB65" s="83">
        <f t="shared" si="4"/>
        <v>621613.64139337593</v>
      </c>
      <c r="AC65" s="76">
        <f t="shared" si="16"/>
        <v>51801.14</v>
      </c>
      <c r="AD65" s="83">
        <f t="shared" si="5"/>
        <v>62536.952021025871</v>
      </c>
      <c r="AE65" s="76">
        <f t="shared" si="17"/>
        <v>5211.41</v>
      </c>
      <c r="AF65" s="83">
        <f t="shared" si="6"/>
        <v>202283.76589517185</v>
      </c>
      <c r="AG65" s="76">
        <f t="shared" si="18"/>
        <v>16856.98</v>
      </c>
      <c r="AH65" s="83">
        <f t="shared" si="7"/>
        <v>2325.4309944272368</v>
      </c>
      <c r="AI65" s="76">
        <f t="shared" si="11"/>
        <v>193.79</v>
      </c>
      <c r="AJ65" s="83">
        <f t="shared" si="8"/>
        <v>2227.1722229895236</v>
      </c>
      <c r="AK65" s="76">
        <f t="shared" si="12"/>
        <v>185.6</v>
      </c>
      <c r="AM65" s="83">
        <f t="shared" si="19"/>
        <v>1331404.9577097544</v>
      </c>
      <c r="AN65" s="83">
        <f t="shared" si="13"/>
        <v>110950.41314247953</v>
      </c>
    </row>
    <row r="66" spans="1:40" x14ac:dyDescent="0.25">
      <c r="A66" s="82">
        <v>61024</v>
      </c>
      <c r="B66" s="82" t="s">
        <v>68</v>
      </c>
      <c r="C66" s="82" t="s">
        <v>57</v>
      </c>
      <c r="D66" s="83">
        <f>'landesw Umlage § 2_IST'!F66*'Umlage Gesamt § 2_IST'!$D$1</f>
        <v>272.10040289186293</v>
      </c>
      <c r="E66" s="83">
        <f>'landesw Umlage § 2_IST'!G66*'Umlage Gesamt § 2_IST'!$E$1</f>
        <v>24740.667182158053</v>
      </c>
      <c r="F66" s="83">
        <f>'landesw Umlage § 2_IST'!H66*'Umlage Gesamt § 2_IST'!$F$1</f>
        <v>799.76752739037977</v>
      </c>
      <c r="G66" s="83">
        <f>'landesw Umlage § 2_IST'!I66*'Umlage Gesamt § 2_IST'!$G$1</f>
        <v>34389.702839897895</v>
      </c>
      <c r="H66" s="83">
        <f>'landesw Umlage § 2_IST'!J66*'Umlage Gesamt § 2_IST'!$H$1</f>
        <v>5992.0560895564886</v>
      </c>
      <c r="I66" s="83">
        <f>'landesw Umlage § 2_IST'!K66*'Umlage Gesamt § 2_IST'!$I$1</f>
        <v>9554.3727946002</v>
      </c>
      <c r="J66" s="83">
        <f>'landesw Umlage § 2_IST'!L66*'Umlage Gesamt § 2_IST'!$J$1</f>
        <v>160.54177926242218</v>
      </c>
      <c r="K66" s="83">
        <f>'landesw Umlage § 2_IST'!M66*'Umlage Gesamt § 2_IST'!$K$1</f>
        <v>106.58070617932526</v>
      </c>
      <c r="M66" s="83">
        <f>'bezirksw Umlage § 2_IST'!F66*'Umlage Gesamt § 2_IST'!$M$1</f>
        <v>2110.6779503651182</v>
      </c>
      <c r="N66" s="83">
        <f>'bezirksw Umlage § 2_IST'!G66*'Umlage Gesamt § 2_IST'!$N$1</f>
        <v>193181.60222036403</v>
      </c>
      <c r="O66" s="83">
        <f>'bezirksw Umlage § 2_IST'!H66*'Umlage Gesamt § 2_IST'!$O$1</f>
        <v>6869.1491493334561</v>
      </c>
      <c r="P66" s="83">
        <f>'bezirksw Umlage § 2_IST'!I66*'Umlage Gesamt § 2_IST'!$P$1</f>
        <v>287376.72751444043</v>
      </c>
      <c r="Q66" s="83">
        <f>'bezirksw Umlage § 2_IST'!J66*'Umlage Gesamt § 2_IST'!$Q$1</f>
        <v>26379.002840136498</v>
      </c>
      <c r="R66" s="83">
        <f>'bezirksw Umlage § 2_IST'!K66*'Umlage Gesamt § 2_IST'!$R$1</f>
        <v>95153.955556791858</v>
      </c>
      <c r="S66" s="83">
        <f>'bezirksw Umlage § 2_IST'!L66*'Umlage Gesamt § 2_IST'!$S$1</f>
        <v>1043.1731656589338</v>
      </c>
      <c r="T66" s="83">
        <f>'bezirksw Umlage § 2_IST'!M66*'Umlage Gesamt § 2_IST'!$T$1</f>
        <v>1046.2724621799107</v>
      </c>
      <c r="V66" s="83">
        <f t="shared" si="9"/>
        <v>2382.7783532569811</v>
      </c>
      <c r="W66" s="76">
        <f t="shared" si="10"/>
        <v>198.56</v>
      </c>
      <c r="X66" s="83">
        <f t="shared" si="2"/>
        <v>217922.26940252207</v>
      </c>
      <c r="Y66" s="76">
        <f t="shared" si="14"/>
        <v>18160.189999999999</v>
      </c>
      <c r="Z66" s="83">
        <f t="shared" si="3"/>
        <v>7668.9166767238357</v>
      </c>
      <c r="AA66" s="76">
        <f t="shared" si="15"/>
        <v>639.08000000000004</v>
      </c>
      <c r="AB66" s="83">
        <f t="shared" si="4"/>
        <v>321766.43035433831</v>
      </c>
      <c r="AC66" s="76">
        <f t="shared" si="16"/>
        <v>26813.87</v>
      </c>
      <c r="AD66" s="83">
        <f t="shared" si="5"/>
        <v>32371.058929692987</v>
      </c>
      <c r="AE66" s="76">
        <f t="shared" si="17"/>
        <v>2697.59</v>
      </c>
      <c r="AF66" s="83">
        <f t="shared" si="6"/>
        <v>104708.32835139206</v>
      </c>
      <c r="AG66" s="76">
        <f t="shared" si="18"/>
        <v>8725.69</v>
      </c>
      <c r="AH66" s="83">
        <f t="shared" si="7"/>
        <v>1203.7149449213559</v>
      </c>
      <c r="AI66" s="76">
        <f t="shared" si="11"/>
        <v>100.31</v>
      </c>
      <c r="AJ66" s="83">
        <f t="shared" si="8"/>
        <v>1152.853168359236</v>
      </c>
      <c r="AK66" s="76">
        <f t="shared" si="12"/>
        <v>96.07</v>
      </c>
      <c r="AM66" s="83">
        <f t="shared" si="19"/>
        <v>689176.35018120683</v>
      </c>
      <c r="AN66" s="83">
        <f t="shared" si="13"/>
        <v>57431.362515100569</v>
      </c>
    </row>
    <row r="67" spans="1:40" x14ac:dyDescent="0.25">
      <c r="A67" s="82">
        <v>61027</v>
      </c>
      <c r="B67" s="82" t="s">
        <v>69</v>
      </c>
      <c r="C67" s="82" t="s">
        <v>57</v>
      </c>
      <c r="D67" s="83">
        <f>'landesw Umlage § 2_IST'!F67*'Umlage Gesamt § 2_IST'!$D$1</f>
        <v>218.0019622252932</v>
      </c>
      <c r="E67" s="83">
        <f>'landesw Umlage § 2_IST'!G67*'Umlage Gesamt § 2_IST'!$E$1</f>
        <v>19821.778781477366</v>
      </c>
      <c r="F67" s="83">
        <f>'landesw Umlage § 2_IST'!H67*'Umlage Gesamt § 2_IST'!$F$1</f>
        <v>640.75939778914471</v>
      </c>
      <c r="G67" s="83">
        <f>'landesw Umlage § 2_IST'!I67*'Umlage Gesamt § 2_IST'!$G$1</f>
        <v>27552.413079013029</v>
      </c>
      <c r="H67" s="83">
        <f>'landesw Umlage § 2_IST'!J67*'Umlage Gesamt § 2_IST'!$H$1</f>
        <v>4800.7278614962897</v>
      </c>
      <c r="I67" s="83">
        <f>'landesw Umlage § 2_IST'!K67*'Umlage Gesamt § 2_IST'!$I$1</f>
        <v>7654.792109523516</v>
      </c>
      <c r="J67" s="83">
        <f>'landesw Umlage § 2_IST'!L67*'Umlage Gesamt § 2_IST'!$J$1</f>
        <v>128.62319396218189</v>
      </c>
      <c r="K67" s="83">
        <f>'landesw Umlage § 2_IST'!M67*'Umlage Gesamt § 2_IST'!$K$1</f>
        <v>85.39055008927798</v>
      </c>
      <c r="M67" s="83">
        <f>'bezirksw Umlage § 2_IST'!F67*'Umlage Gesamt § 2_IST'!$M$1</f>
        <v>1691.037315325548</v>
      </c>
      <c r="N67" s="83">
        <f>'bezirksw Umlage § 2_IST'!G67*'Umlage Gesamt § 2_IST'!$N$1</f>
        <v>154773.63466676747</v>
      </c>
      <c r="O67" s="83">
        <f>'bezirksw Umlage § 2_IST'!H67*'Umlage Gesamt § 2_IST'!$O$1</f>
        <v>5503.4390888719972</v>
      </c>
      <c r="P67" s="83">
        <f>'bezirksw Umlage § 2_IST'!I67*'Umlage Gesamt § 2_IST'!$P$1</f>
        <v>230241.07950670339</v>
      </c>
      <c r="Q67" s="83">
        <f>'bezirksw Umlage § 2_IST'!J67*'Umlage Gesamt § 2_IST'!$Q$1</f>
        <v>21134.383924384525</v>
      </c>
      <c r="R67" s="83">
        <f>'bezirksw Umlage § 2_IST'!K67*'Umlage Gesamt § 2_IST'!$R$1</f>
        <v>76235.642448213766</v>
      </c>
      <c r="S67" s="83">
        <f>'bezirksw Umlage § 2_IST'!L67*'Umlage Gesamt § 2_IST'!$S$1</f>
        <v>835.77162928640121</v>
      </c>
      <c r="T67" s="83">
        <f>'bezirksw Umlage § 2_IST'!M67*'Umlage Gesamt § 2_IST'!$T$1</f>
        <v>838.25473006798836</v>
      </c>
      <c r="V67" s="83">
        <f t="shared" si="9"/>
        <v>1909.0392775508412</v>
      </c>
      <c r="W67" s="76">
        <f t="shared" si="10"/>
        <v>159.09</v>
      </c>
      <c r="X67" s="83">
        <f t="shared" ref="X67:X130" si="20">E67+N67</f>
        <v>174595.41344824483</v>
      </c>
      <c r="Y67" s="76">
        <f t="shared" si="14"/>
        <v>14549.62</v>
      </c>
      <c r="Z67" s="83">
        <f t="shared" ref="Z67:Z130" si="21">F67+O67</f>
        <v>6144.1984866611419</v>
      </c>
      <c r="AA67" s="76">
        <f t="shared" si="15"/>
        <v>512.02</v>
      </c>
      <c r="AB67" s="83">
        <f t="shared" ref="AB67:AB130" si="22">G67+P67</f>
        <v>257793.49258571642</v>
      </c>
      <c r="AC67" s="76">
        <f t="shared" si="16"/>
        <v>21482.79</v>
      </c>
      <c r="AD67" s="83">
        <f t="shared" ref="AD67:AD130" si="23">H67+Q67</f>
        <v>25935.111785880814</v>
      </c>
      <c r="AE67" s="76">
        <f t="shared" si="17"/>
        <v>2161.2600000000002</v>
      </c>
      <c r="AF67" s="83">
        <f t="shared" ref="AF67:AF130" si="24">I67+R67</f>
        <v>83890.434557737288</v>
      </c>
      <c r="AG67" s="76">
        <f t="shared" si="18"/>
        <v>6990.87</v>
      </c>
      <c r="AH67" s="83">
        <f t="shared" ref="AH67:AH130" si="25">J67+S67</f>
        <v>964.39482324858307</v>
      </c>
      <c r="AI67" s="76">
        <f t="shared" si="11"/>
        <v>80.37</v>
      </c>
      <c r="AJ67" s="83">
        <f t="shared" ref="AJ67:AJ130" si="26">K67+T67</f>
        <v>923.64528015726637</v>
      </c>
      <c r="AK67" s="76">
        <f t="shared" si="12"/>
        <v>76.97</v>
      </c>
      <c r="AM67" s="83">
        <f t="shared" si="19"/>
        <v>552155.73024519719</v>
      </c>
      <c r="AN67" s="83">
        <f t="shared" si="13"/>
        <v>46012.977520433102</v>
      </c>
    </row>
    <row r="68" spans="1:40" x14ac:dyDescent="0.25">
      <c r="A68" s="82">
        <v>61030</v>
      </c>
      <c r="B68" s="82" t="s">
        <v>70</v>
      </c>
      <c r="C68" s="82" t="s">
        <v>57</v>
      </c>
      <c r="D68" s="83">
        <f>'landesw Umlage § 2_IST'!F68*'Umlage Gesamt § 2_IST'!$D$1</f>
        <v>216.92638253597252</v>
      </c>
      <c r="E68" s="83">
        <f>'landesw Umlage § 2_IST'!G68*'Umlage Gesamt § 2_IST'!$E$1</f>
        <v>19723.981943109775</v>
      </c>
      <c r="F68" s="83">
        <f>'landesw Umlage § 2_IST'!H68*'Umlage Gesamt § 2_IST'!$F$1</f>
        <v>637.59801434576491</v>
      </c>
      <c r="G68" s="83">
        <f>'landesw Umlage § 2_IST'!I68*'Umlage Gesamt § 2_IST'!$G$1</f>
        <v>27416.474780123161</v>
      </c>
      <c r="H68" s="83">
        <f>'landesw Umlage § 2_IST'!J68*'Umlage Gesamt § 2_IST'!$H$1</f>
        <v>4777.0419949606248</v>
      </c>
      <c r="I68" s="83">
        <f>'landesw Umlage § 2_IST'!K68*'Umlage Gesamt § 2_IST'!$I$1</f>
        <v>7617.0248397479027</v>
      </c>
      <c r="J68" s="83">
        <f>'landesw Umlage § 2_IST'!L68*'Umlage Gesamt § 2_IST'!$J$1</f>
        <v>127.98859189902106</v>
      </c>
      <c r="K68" s="83">
        <f>'landesw Umlage § 2_IST'!M68*'Umlage Gesamt § 2_IST'!$K$1</f>
        <v>84.969249563363306</v>
      </c>
      <c r="M68" s="83">
        <f>'bezirksw Umlage § 2_IST'!F68*'Umlage Gesamt § 2_IST'!$M$1</f>
        <v>1682.694062945242</v>
      </c>
      <c r="N68" s="83">
        <f>'bezirksw Umlage § 2_IST'!G68*'Umlage Gesamt § 2_IST'!$N$1</f>
        <v>154010.01136635937</v>
      </c>
      <c r="O68" s="83">
        <f>'bezirksw Umlage § 2_IST'!H68*'Umlage Gesamt § 2_IST'!$O$1</f>
        <v>5476.2861804991499</v>
      </c>
      <c r="P68" s="83">
        <f>'bezirksw Umlage § 2_IST'!I68*'Umlage Gesamt § 2_IST'!$P$1</f>
        <v>229105.11437025771</v>
      </c>
      <c r="Q68" s="83">
        <f>'bezirksw Umlage § 2_IST'!J68*'Umlage Gesamt § 2_IST'!$Q$1</f>
        <v>21030.110945080414</v>
      </c>
      <c r="R68" s="83">
        <f>'bezirksw Umlage § 2_IST'!K68*'Umlage Gesamt § 2_IST'!$R$1</f>
        <v>75859.510473149829</v>
      </c>
      <c r="S68" s="83">
        <f>'bezirksw Umlage § 2_IST'!L68*'Umlage Gesamt § 2_IST'!$S$1</f>
        <v>831.64809305675067</v>
      </c>
      <c r="T68" s="83">
        <f>'bezirksw Umlage § 2_IST'!M68*'Umlage Gesamt § 2_IST'!$T$1</f>
        <v>834.11894269738502</v>
      </c>
      <c r="V68" s="83">
        <f t="shared" ref="V68:V131" si="27">D68+M68</f>
        <v>1899.6204454812146</v>
      </c>
      <c r="W68" s="76">
        <f t="shared" ref="W68:W131" si="28">ROUND(V68/12,2)</f>
        <v>158.30000000000001</v>
      </c>
      <c r="X68" s="83">
        <f t="shared" si="20"/>
        <v>173733.99330946914</v>
      </c>
      <c r="Y68" s="76">
        <f t="shared" si="14"/>
        <v>14477.83</v>
      </c>
      <c r="Z68" s="83">
        <f t="shared" si="21"/>
        <v>6113.8841948449144</v>
      </c>
      <c r="AA68" s="76">
        <f t="shared" si="15"/>
        <v>509.49</v>
      </c>
      <c r="AB68" s="83">
        <f t="shared" si="22"/>
        <v>256521.58915038087</v>
      </c>
      <c r="AC68" s="76">
        <f t="shared" si="16"/>
        <v>21376.799999999999</v>
      </c>
      <c r="AD68" s="83">
        <f t="shared" si="23"/>
        <v>25807.15294004104</v>
      </c>
      <c r="AE68" s="76">
        <f t="shared" si="17"/>
        <v>2150.6</v>
      </c>
      <c r="AF68" s="83">
        <f t="shared" si="24"/>
        <v>83476.535312897729</v>
      </c>
      <c r="AG68" s="76">
        <f t="shared" si="18"/>
        <v>6956.38</v>
      </c>
      <c r="AH68" s="83">
        <f t="shared" si="25"/>
        <v>959.63668495577167</v>
      </c>
      <c r="AI68" s="76">
        <f t="shared" ref="AI68:AI131" si="29">ROUND(AH68/12,2)</f>
        <v>79.97</v>
      </c>
      <c r="AJ68" s="83">
        <f t="shared" si="26"/>
        <v>919.08819226074831</v>
      </c>
      <c r="AK68" s="76">
        <f t="shared" ref="AK68:AK131" si="30">ROUND(AJ68/12,2)</f>
        <v>76.59</v>
      </c>
      <c r="AM68" s="83">
        <f t="shared" si="19"/>
        <v>549431.50023033144</v>
      </c>
      <c r="AN68" s="83">
        <f t="shared" ref="AN68:AN131" si="31">AM68/12</f>
        <v>45785.958352527618</v>
      </c>
    </row>
    <row r="69" spans="1:40" x14ac:dyDescent="0.25">
      <c r="A69" s="82">
        <v>61032</v>
      </c>
      <c r="B69" s="82" t="s">
        <v>71</v>
      </c>
      <c r="C69" s="82" t="s">
        <v>57</v>
      </c>
      <c r="D69" s="83">
        <f>'landesw Umlage § 2_IST'!F69*'Umlage Gesamt § 2_IST'!$D$1</f>
        <v>258.92225970888444</v>
      </c>
      <c r="E69" s="83">
        <f>'landesw Umlage § 2_IST'!G69*'Umlage Gesamt § 2_IST'!$E$1</f>
        <v>23542.447513595238</v>
      </c>
      <c r="F69" s="83">
        <f>'landesw Umlage § 2_IST'!H69*'Umlage Gesamt § 2_IST'!$F$1</f>
        <v>761.03384351106683</v>
      </c>
      <c r="G69" s="83">
        <f>'landesw Umlage § 2_IST'!I69*'Umlage Gesamt § 2_IST'!$G$1</f>
        <v>32724.16900302091</v>
      </c>
      <c r="H69" s="83">
        <f>'landesw Umlage § 2_IST'!J69*'Umlage Gesamt § 2_IST'!$H$1</f>
        <v>5701.8537514879372</v>
      </c>
      <c r="I69" s="83">
        <f>'landesw Umlage § 2_IST'!K69*'Umlage Gesamt § 2_IST'!$I$1</f>
        <v>9091.6432603082794</v>
      </c>
      <c r="J69" s="83">
        <f>'landesw Umlage § 2_IST'!L69*'Umlage Gesamt § 2_IST'!$J$1</f>
        <v>152.76655169390176</v>
      </c>
      <c r="K69" s="83">
        <f>'landesw Umlage § 2_IST'!M69*'Umlage Gesamt § 2_IST'!$K$1</f>
        <v>101.41887697346299</v>
      </c>
      <c r="M69" s="83">
        <f>'bezirksw Umlage § 2_IST'!F69*'Umlage Gesamt § 2_IST'!$M$1</f>
        <v>2008.455329790311</v>
      </c>
      <c r="N69" s="83">
        <f>'bezirksw Umlage § 2_IST'!G69*'Umlage Gesamt § 2_IST'!$N$1</f>
        <v>183825.58955988707</v>
      </c>
      <c r="O69" s="83">
        <f>'bezirksw Umlage § 2_IST'!H69*'Umlage Gesamt § 2_IST'!$O$1</f>
        <v>6536.468160723799</v>
      </c>
      <c r="P69" s="83">
        <f>'bezirksw Umlage § 2_IST'!I69*'Umlage Gesamt § 2_IST'!$P$1</f>
        <v>273458.73392680823</v>
      </c>
      <c r="Q69" s="83">
        <f>'bezirksw Umlage § 2_IST'!J69*'Umlage Gesamt § 2_IST'!$Q$1</f>
        <v>25101.436644875601</v>
      </c>
      <c r="R69" s="83">
        <f>'bezirksw Umlage § 2_IST'!K69*'Umlage Gesamt § 2_IST'!$R$1</f>
        <v>90545.537350029728</v>
      </c>
      <c r="S69" s="83">
        <f>'bezirksw Umlage § 2_IST'!L69*'Umlage Gesamt § 2_IST'!$S$1</f>
        <v>992.6510598641928</v>
      </c>
      <c r="T69" s="83">
        <f>'bezirksw Umlage § 2_IST'!M69*'Umlage Gesamt § 2_IST'!$T$1</f>
        <v>995.60025380213096</v>
      </c>
      <c r="V69" s="83">
        <f t="shared" si="27"/>
        <v>2267.3775894991954</v>
      </c>
      <c r="W69" s="76">
        <f t="shared" si="28"/>
        <v>188.95</v>
      </c>
      <c r="X69" s="83">
        <f t="shared" si="20"/>
        <v>207368.03707348229</v>
      </c>
      <c r="Y69" s="76">
        <f t="shared" ref="Y69:Y132" si="32">ROUND(X69/12,2)</f>
        <v>17280.669999999998</v>
      </c>
      <c r="Z69" s="83">
        <f t="shared" si="21"/>
        <v>7297.502004234866</v>
      </c>
      <c r="AA69" s="76">
        <f t="shared" ref="AA69:AA132" si="33">ROUND(Z69/12,2)</f>
        <v>608.13</v>
      </c>
      <c r="AB69" s="83">
        <f t="shared" si="22"/>
        <v>306182.90292982914</v>
      </c>
      <c r="AC69" s="76">
        <f t="shared" ref="AC69:AC132" si="34">ROUND(AB69/12,2)</f>
        <v>25515.24</v>
      </c>
      <c r="AD69" s="83">
        <f t="shared" si="23"/>
        <v>30803.29039636354</v>
      </c>
      <c r="AE69" s="76">
        <f t="shared" ref="AE69:AE132" si="35">ROUND(AD69/12,2)</f>
        <v>2566.94</v>
      </c>
      <c r="AF69" s="83">
        <f t="shared" si="24"/>
        <v>99637.180610338008</v>
      </c>
      <c r="AG69" s="76">
        <f t="shared" ref="AG69:AG132" si="36">ROUND(AF69/12,2)</f>
        <v>8303.1</v>
      </c>
      <c r="AH69" s="83">
        <f t="shared" si="25"/>
        <v>1145.4176115580944</v>
      </c>
      <c r="AI69" s="76">
        <f t="shared" si="29"/>
        <v>95.45</v>
      </c>
      <c r="AJ69" s="83">
        <f t="shared" si="26"/>
        <v>1097.019130775594</v>
      </c>
      <c r="AK69" s="76">
        <f t="shared" si="30"/>
        <v>91.42</v>
      </c>
      <c r="AM69" s="83">
        <f t="shared" ref="AM69:AM132" si="37">SUM(V69+X69+Z69+AB69+AD69+AF69+AH69+AJ69)</f>
        <v>655798.72734608082</v>
      </c>
      <c r="AN69" s="83">
        <f t="shared" si="31"/>
        <v>54649.893945506738</v>
      </c>
    </row>
    <row r="70" spans="1:40" x14ac:dyDescent="0.25">
      <c r="A70" s="82">
        <v>61033</v>
      </c>
      <c r="B70" s="82" t="s">
        <v>72</v>
      </c>
      <c r="C70" s="82" t="s">
        <v>57</v>
      </c>
      <c r="D70" s="83">
        <f>'landesw Umlage § 2_IST'!F70*'Umlage Gesamt § 2_IST'!$D$1</f>
        <v>291.25667264949783</v>
      </c>
      <c r="E70" s="83">
        <f>'landesw Umlage § 2_IST'!G70*'Umlage Gesamt § 2_IST'!$E$1</f>
        <v>26482.446648444387</v>
      </c>
      <c r="F70" s="83">
        <f>'landesw Umlage § 2_IST'!H70*'Umlage Gesamt § 2_IST'!$F$1</f>
        <v>856.07234111083369</v>
      </c>
      <c r="G70" s="83">
        <f>'landesw Umlage § 2_IST'!I70*'Umlage Gesamt § 2_IST'!$G$1</f>
        <v>36810.78865044628</v>
      </c>
      <c r="H70" s="83">
        <f>'landesw Umlage § 2_IST'!J70*'Umlage Gesamt § 2_IST'!$H$1</f>
        <v>6413.9056775559629</v>
      </c>
      <c r="I70" s="83">
        <f>'landesw Umlage § 2_IST'!K70*'Umlage Gesamt § 2_IST'!$I$1</f>
        <v>10227.014733653512</v>
      </c>
      <c r="J70" s="83">
        <f>'landesw Umlage § 2_IST'!L70*'Umlage Gesamt § 2_IST'!$J$1</f>
        <v>171.84415734873411</v>
      </c>
      <c r="K70" s="83">
        <f>'landesw Umlage § 2_IST'!M70*'Umlage Gesamt § 2_IST'!$K$1</f>
        <v>114.08414511889119</v>
      </c>
      <c r="M70" s="83">
        <f>'bezirksw Umlage § 2_IST'!F70*'Umlage Gesamt § 2_IST'!$M$1</f>
        <v>2259.2727916772601</v>
      </c>
      <c r="N70" s="83">
        <f>'bezirksw Umlage § 2_IST'!G70*'Umlage Gesamt § 2_IST'!$N$1</f>
        <v>206781.87199216636</v>
      </c>
      <c r="O70" s="83">
        <f>'bezirksw Umlage § 2_IST'!H70*'Umlage Gesamt § 2_IST'!$O$1</f>
        <v>7352.7473826016212</v>
      </c>
      <c r="P70" s="83">
        <f>'bezirksw Umlage § 2_IST'!I70*'Umlage Gesamt § 2_IST'!$P$1</f>
        <v>307608.47306066367</v>
      </c>
      <c r="Q70" s="83">
        <f>'bezirksw Umlage § 2_IST'!J70*'Umlage Gesamt § 2_IST'!$Q$1</f>
        <v>28236.123553566307</v>
      </c>
      <c r="R70" s="83">
        <f>'bezirksw Umlage § 2_IST'!K70*'Umlage Gesamt § 2_IST'!$R$1</f>
        <v>101852.9343961445</v>
      </c>
      <c r="S70" s="83">
        <f>'bezirksw Umlage § 2_IST'!L70*'Umlage Gesamt § 2_IST'!$S$1</f>
        <v>1116.6140953779181</v>
      </c>
      <c r="T70" s="83">
        <f>'bezirksw Umlage § 2_IST'!M70*'Umlage Gesamt § 2_IST'!$T$1</f>
        <v>1119.9315869459574</v>
      </c>
      <c r="V70" s="83">
        <f t="shared" si="27"/>
        <v>2550.529464326758</v>
      </c>
      <c r="W70" s="76">
        <f t="shared" si="28"/>
        <v>212.54</v>
      </c>
      <c r="X70" s="83">
        <f t="shared" si="20"/>
        <v>233264.31864061076</v>
      </c>
      <c r="Y70" s="76">
        <f t="shared" si="32"/>
        <v>19438.689999999999</v>
      </c>
      <c r="Z70" s="83">
        <f t="shared" si="21"/>
        <v>8208.819723712455</v>
      </c>
      <c r="AA70" s="76">
        <f t="shared" si="33"/>
        <v>684.07</v>
      </c>
      <c r="AB70" s="83">
        <f t="shared" si="22"/>
        <v>344419.26171110995</v>
      </c>
      <c r="AC70" s="76">
        <f t="shared" si="34"/>
        <v>28701.61</v>
      </c>
      <c r="AD70" s="83">
        <f t="shared" si="23"/>
        <v>34650.029231122273</v>
      </c>
      <c r="AE70" s="76">
        <f t="shared" si="35"/>
        <v>2887.5</v>
      </c>
      <c r="AF70" s="83">
        <f t="shared" si="24"/>
        <v>112079.94912979801</v>
      </c>
      <c r="AG70" s="76">
        <f t="shared" si="36"/>
        <v>9340</v>
      </c>
      <c r="AH70" s="83">
        <f t="shared" si="25"/>
        <v>1288.4582527266523</v>
      </c>
      <c r="AI70" s="76">
        <f t="shared" si="29"/>
        <v>107.37</v>
      </c>
      <c r="AJ70" s="83">
        <f t="shared" si="26"/>
        <v>1234.0157320648486</v>
      </c>
      <c r="AK70" s="76">
        <f t="shared" si="30"/>
        <v>102.83</v>
      </c>
      <c r="AM70" s="83">
        <f t="shared" si="37"/>
        <v>737695.38188547164</v>
      </c>
      <c r="AN70" s="83">
        <f t="shared" si="31"/>
        <v>61474.615157122636</v>
      </c>
    </row>
    <row r="71" spans="1:40" x14ac:dyDescent="0.25">
      <c r="A71" s="82">
        <v>61043</v>
      </c>
      <c r="B71" s="82" t="s">
        <v>73</v>
      </c>
      <c r="C71" s="82" t="s">
        <v>57</v>
      </c>
      <c r="D71" s="83">
        <f>'landesw Umlage § 2_IST'!F71*'Umlage Gesamt § 2_IST'!$D$1</f>
        <v>523.54552625390079</v>
      </c>
      <c r="E71" s="83">
        <f>'landesw Umlage § 2_IST'!G71*'Umlage Gesamt § 2_IST'!$E$1</f>
        <v>47603.257775782229</v>
      </c>
      <c r="F71" s="83">
        <f>'landesw Umlage § 2_IST'!H71*'Umlage Gesamt § 2_IST'!$F$1</f>
        <v>1538.8242963196985</v>
      </c>
      <c r="G71" s="83">
        <f>'landesw Umlage § 2_IST'!I71*'Umlage Gesamt § 2_IST'!$G$1</f>
        <v>66168.865902726786</v>
      </c>
      <c r="H71" s="83">
        <f>'landesw Umlage § 2_IST'!J71*'Umlage Gesamt § 2_IST'!$H$1</f>
        <v>11529.252163571704</v>
      </c>
      <c r="I71" s="83">
        <f>'landesw Umlage § 2_IST'!K71*'Umlage Gesamt § 2_IST'!$I$1</f>
        <v>18383.468306597289</v>
      </c>
      <c r="J71" s="83">
        <f>'landesw Umlage § 2_IST'!L71*'Umlage Gesamt § 2_IST'!$J$1</f>
        <v>308.89675067142622</v>
      </c>
      <c r="K71" s="83">
        <f>'landesw Umlage § 2_IST'!M71*'Umlage Gesamt § 2_IST'!$K$1</f>
        <v>205.07081691952871</v>
      </c>
      <c r="M71" s="83">
        <f>'bezirksw Umlage § 2_IST'!F71*'Umlage Gesamt § 2_IST'!$M$1</f>
        <v>4061.1332674710143</v>
      </c>
      <c r="N71" s="83">
        <f>'bezirksw Umlage § 2_IST'!G71*'Umlage Gesamt § 2_IST'!$N$1</f>
        <v>371698.6910792141</v>
      </c>
      <c r="O71" s="83">
        <f>'bezirksw Umlage § 2_IST'!H71*'Umlage Gesamt § 2_IST'!$O$1</f>
        <v>13216.857704299513</v>
      </c>
      <c r="P71" s="83">
        <f>'bezirksw Umlage § 2_IST'!I71*'Umlage Gesamt § 2_IST'!$P$1</f>
        <v>552938.54195234238</v>
      </c>
      <c r="Q71" s="83">
        <f>'bezirksw Umlage § 2_IST'!J71*'Umlage Gesamt § 2_IST'!$Q$1</f>
        <v>50755.562201357592</v>
      </c>
      <c r="R71" s="83">
        <f>'bezirksw Umlage § 2_IST'!K71*'Umlage Gesamt § 2_IST'!$R$1</f>
        <v>183084.72610721985</v>
      </c>
      <c r="S71" s="83">
        <f>'bezirksw Umlage § 2_IST'!L71*'Umlage Gesamt § 2_IST'!$S$1</f>
        <v>2007.1585274568761</v>
      </c>
      <c r="T71" s="83">
        <f>'bezirksw Umlage § 2_IST'!M71*'Umlage Gesamt § 2_IST'!$T$1</f>
        <v>2013.1218513286769</v>
      </c>
      <c r="V71" s="83">
        <f t="shared" si="27"/>
        <v>4584.6787937249155</v>
      </c>
      <c r="W71" s="76">
        <f t="shared" si="28"/>
        <v>382.06</v>
      </c>
      <c r="X71" s="83">
        <f t="shared" si="20"/>
        <v>419301.94885499636</v>
      </c>
      <c r="Y71" s="76">
        <f t="shared" si="32"/>
        <v>34941.83</v>
      </c>
      <c r="Z71" s="83">
        <f t="shared" si="21"/>
        <v>14755.682000619212</v>
      </c>
      <c r="AA71" s="76">
        <f t="shared" si="33"/>
        <v>1229.6400000000001</v>
      </c>
      <c r="AB71" s="83">
        <f t="shared" si="22"/>
        <v>619107.40785506915</v>
      </c>
      <c r="AC71" s="76">
        <f t="shared" si="34"/>
        <v>51592.28</v>
      </c>
      <c r="AD71" s="83">
        <f t="shared" si="23"/>
        <v>62284.814364929298</v>
      </c>
      <c r="AE71" s="76">
        <f t="shared" si="35"/>
        <v>5190.3999999999996</v>
      </c>
      <c r="AF71" s="83">
        <f t="shared" si="24"/>
        <v>201468.19441381714</v>
      </c>
      <c r="AG71" s="76">
        <f t="shared" si="36"/>
        <v>16789.02</v>
      </c>
      <c r="AH71" s="83">
        <f t="shared" si="25"/>
        <v>2316.0552781283022</v>
      </c>
      <c r="AI71" s="76">
        <f t="shared" si="29"/>
        <v>193</v>
      </c>
      <c r="AJ71" s="83">
        <f t="shared" si="26"/>
        <v>2218.1926682482058</v>
      </c>
      <c r="AK71" s="76">
        <f t="shared" si="30"/>
        <v>184.85</v>
      </c>
      <c r="AM71" s="83">
        <f t="shared" si="37"/>
        <v>1326036.9742295323</v>
      </c>
      <c r="AN71" s="83">
        <f t="shared" si="31"/>
        <v>110503.08118579436</v>
      </c>
    </row>
    <row r="72" spans="1:40" x14ac:dyDescent="0.25">
      <c r="A72" s="82">
        <v>61045</v>
      </c>
      <c r="B72" s="82" t="s">
        <v>74</v>
      </c>
      <c r="C72" s="82" t="s">
        <v>57</v>
      </c>
      <c r="D72" s="83">
        <f>'landesw Umlage § 2_IST'!F72*'Umlage Gesamt § 2_IST'!$D$1</f>
        <v>840.4405424126054</v>
      </c>
      <c r="E72" s="83">
        <f>'landesw Umlage § 2_IST'!G72*'Umlage Gesamt § 2_IST'!$E$1</f>
        <v>76416.864970560724</v>
      </c>
      <c r="F72" s="83">
        <f>'landesw Umlage § 2_IST'!H72*'Umlage Gesamt § 2_IST'!$F$1</f>
        <v>2470.2538010981375</v>
      </c>
      <c r="G72" s="83">
        <f>'landesw Umlage § 2_IST'!I72*'Umlage Gesamt § 2_IST'!$G$1</f>
        <v>106219.98424478048</v>
      </c>
      <c r="H72" s="83">
        <f>'landesw Umlage § 2_IST'!J72*'Umlage Gesamt § 2_IST'!$H$1</f>
        <v>18507.752346382909</v>
      </c>
      <c r="I72" s="83">
        <f>'landesw Umlage § 2_IST'!K72*'Umlage Gesamt § 2_IST'!$I$1</f>
        <v>29510.732687511816</v>
      </c>
      <c r="J72" s="83">
        <f>'landesw Umlage § 2_IST'!L72*'Umlage Gesamt § 2_IST'!$J$1</f>
        <v>495.86777016576696</v>
      </c>
      <c r="K72" s="83">
        <f>'landesw Umlage § 2_IST'!M72*'Umlage Gesamt § 2_IST'!$K$1</f>
        <v>329.19740492875746</v>
      </c>
      <c r="M72" s="83">
        <f>'bezirksw Umlage § 2_IST'!F72*'Umlage Gesamt § 2_IST'!$M$1</f>
        <v>6519.2822304205201</v>
      </c>
      <c r="N72" s="83">
        <f>'bezirksw Umlage § 2_IST'!G72*'Umlage Gesamt § 2_IST'!$N$1</f>
        <v>596682.87451504613</v>
      </c>
      <c r="O72" s="83">
        <f>'bezirksw Umlage § 2_IST'!H72*'Umlage Gesamt § 2_IST'!$O$1</f>
        <v>21216.842664041276</v>
      </c>
      <c r="P72" s="83">
        <f>'bezirksw Umlage § 2_IST'!I72*'Umlage Gesamt § 2_IST'!$P$1</f>
        <v>887624.75241530966</v>
      </c>
      <c r="Q72" s="83">
        <f>'bezirksw Umlage § 2_IST'!J72*'Umlage Gesamt § 2_IST'!$Q$1</f>
        <v>81477.216570233039</v>
      </c>
      <c r="R72" s="83">
        <f>'bezirksw Umlage § 2_IST'!K72*'Umlage Gesamt § 2_IST'!$R$1</f>
        <v>293903.43112662336</v>
      </c>
      <c r="S72" s="83">
        <f>'bezirksw Umlage § 2_IST'!L72*'Umlage Gesamt § 2_IST'!$S$1</f>
        <v>3222.0643992397681</v>
      </c>
      <c r="T72" s="83">
        <f>'bezirksw Umlage § 2_IST'!M72*'Umlage Gesamt § 2_IST'!$T$1</f>
        <v>3231.6372422841146</v>
      </c>
      <c r="V72" s="83">
        <f t="shared" si="27"/>
        <v>7359.7227728331254</v>
      </c>
      <c r="W72" s="76">
        <f t="shared" si="28"/>
        <v>613.30999999999995</v>
      </c>
      <c r="X72" s="83">
        <f t="shared" si="20"/>
        <v>673099.7394856069</v>
      </c>
      <c r="Y72" s="76">
        <f t="shared" si="32"/>
        <v>56091.64</v>
      </c>
      <c r="Z72" s="83">
        <f t="shared" si="21"/>
        <v>23687.096465139413</v>
      </c>
      <c r="AA72" s="76">
        <f t="shared" si="33"/>
        <v>1973.92</v>
      </c>
      <c r="AB72" s="83">
        <f t="shared" si="22"/>
        <v>993844.73666009016</v>
      </c>
      <c r="AC72" s="76">
        <f t="shared" si="34"/>
        <v>82820.39</v>
      </c>
      <c r="AD72" s="83">
        <f t="shared" si="23"/>
        <v>99984.968916615951</v>
      </c>
      <c r="AE72" s="76">
        <f t="shared" si="35"/>
        <v>8332.08</v>
      </c>
      <c r="AF72" s="83">
        <f t="shared" si="24"/>
        <v>323414.16381413519</v>
      </c>
      <c r="AG72" s="76">
        <f t="shared" si="36"/>
        <v>26951.18</v>
      </c>
      <c r="AH72" s="83">
        <f t="shared" si="25"/>
        <v>3717.9321694055352</v>
      </c>
      <c r="AI72" s="76">
        <f t="shared" si="29"/>
        <v>309.83</v>
      </c>
      <c r="AJ72" s="83">
        <f t="shared" si="26"/>
        <v>3560.8346472128719</v>
      </c>
      <c r="AK72" s="76">
        <f t="shared" si="30"/>
        <v>296.74</v>
      </c>
      <c r="AM72" s="83">
        <f t="shared" si="37"/>
        <v>2128669.1949310391</v>
      </c>
      <c r="AN72" s="83">
        <f t="shared" si="31"/>
        <v>177389.0995775866</v>
      </c>
    </row>
    <row r="73" spans="1:40" x14ac:dyDescent="0.25">
      <c r="A73" s="82">
        <v>61049</v>
      </c>
      <c r="B73" s="82" t="s">
        <v>75</v>
      </c>
      <c r="C73" s="82" t="s">
        <v>57</v>
      </c>
      <c r="D73" s="83">
        <f>'landesw Umlage § 2_IST'!F73*'Umlage Gesamt § 2_IST'!$D$1</f>
        <v>379.33613239986931</v>
      </c>
      <c r="E73" s="83">
        <f>'landesw Umlage § 2_IST'!G73*'Umlage Gesamt § 2_IST'!$E$1</f>
        <v>34491.051472650593</v>
      </c>
      <c r="F73" s="83">
        <f>'landesw Umlage § 2_IST'!H73*'Umlage Gesamt § 2_IST'!$F$1</f>
        <v>1114.958733743006</v>
      </c>
      <c r="G73" s="83">
        <f>'landesw Umlage § 2_IST'!I73*'Umlage Gesamt § 2_IST'!$G$1</f>
        <v>47942.80615178679</v>
      </c>
      <c r="H73" s="83">
        <f>'landesw Umlage § 2_IST'!J73*'Umlage Gesamt § 2_IST'!$H$1</f>
        <v>8353.546551119116</v>
      </c>
      <c r="I73" s="83">
        <f>'landesw Umlage § 2_IST'!K73*'Umlage Gesamt § 2_IST'!$I$1</f>
        <v>13319.7848473989</v>
      </c>
      <c r="J73" s="83">
        <f>'landesw Umlage § 2_IST'!L73*'Umlage Gesamt § 2_IST'!$J$1</f>
        <v>223.81186130842715</v>
      </c>
      <c r="K73" s="83">
        <f>'landesw Umlage § 2_IST'!M73*'Umlage Gesamt § 2_IST'!$K$1</f>
        <v>148.58453879827439</v>
      </c>
      <c r="M73" s="83">
        <f>'bezirksw Umlage § 2_IST'!F73*'Umlage Gesamt § 2_IST'!$M$1</f>
        <v>2942.5035829564026</v>
      </c>
      <c r="N73" s="83">
        <f>'bezirksw Umlage § 2_IST'!G73*'Umlage Gesamt § 2_IST'!$N$1</f>
        <v>269315.1537383275</v>
      </c>
      <c r="O73" s="83">
        <f>'bezirksw Umlage § 2_IST'!H73*'Umlage Gesamt § 2_IST'!$O$1</f>
        <v>9576.3050825821792</v>
      </c>
      <c r="P73" s="83">
        <f>'bezirksw Umlage § 2_IST'!I73*'Umlage Gesamt § 2_IST'!$P$1</f>
        <v>400632.91049363953</v>
      </c>
      <c r="Q73" s="83">
        <f>'bezirksw Umlage § 2_IST'!J73*'Umlage Gesamt § 2_IST'!$Q$1</f>
        <v>36775.060998051136</v>
      </c>
      <c r="R73" s="83">
        <f>'bezirksw Umlage § 2_IST'!K73*'Umlage Gesamt § 2_IST'!$R$1</f>
        <v>132654.46540998819</v>
      </c>
      <c r="S73" s="83">
        <f>'bezirksw Umlage § 2_IST'!L73*'Umlage Gesamt § 2_IST'!$S$1</f>
        <v>1454.2913934664441</v>
      </c>
      <c r="T73" s="83">
        <f>'bezirksw Umlage § 2_IST'!M73*'Umlage Gesamt § 2_IST'!$T$1</f>
        <v>1458.6121336892911</v>
      </c>
      <c r="V73" s="83">
        <f t="shared" si="27"/>
        <v>3321.8397153562719</v>
      </c>
      <c r="W73" s="76">
        <f t="shared" si="28"/>
        <v>276.82</v>
      </c>
      <c r="X73" s="83">
        <f t="shared" si="20"/>
        <v>303806.20521097811</v>
      </c>
      <c r="Y73" s="76">
        <f t="shared" si="32"/>
        <v>25317.18</v>
      </c>
      <c r="Z73" s="83">
        <f t="shared" si="21"/>
        <v>10691.263816325185</v>
      </c>
      <c r="AA73" s="76">
        <f t="shared" si="33"/>
        <v>890.94</v>
      </c>
      <c r="AB73" s="83">
        <f t="shared" si="22"/>
        <v>448575.71664542635</v>
      </c>
      <c r="AC73" s="76">
        <f t="shared" si="34"/>
        <v>37381.31</v>
      </c>
      <c r="AD73" s="83">
        <f t="shared" si="23"/>
        <v>45128.60754917025</v>
      </c>
      <c r="AE73" s="76">
        <f t="shared" si="35"/>
        <v>3760.72</v>
      </c>
      <c r="AF73" s="83">
        <f t="shared" si="24"/>
        <v>145974.25025738709</v>
      </c>
      <c r="AG73" s="76">
        <f t="shared" si="36"/>
        <v>12164.52</v>
      </c>
      <c r="AH73" s="83">
        <f t="shared" si="25"/>
        <v>1678.1032547748712</v>
      </c>
      <c r="AI73" s="76">
        <f t="shared" si="29"/>
        <v>139.84</v>
      </c>
      <c r="AJ73" s="83">
        <f t="shared" si="26"/>
        <v>1607.1966724875656</v>
      </c>
      <c r="AK73" s="76">
        <f t="shared" si="30"/>
        <v>133.93</v>
      </c>
      <c r="AM73" s="83">
        <f t="shared" si="37"/>
        <v>960783.18312190566</v>
      </c>
      <c r="AN73" s="83">
        <f t="shared" si="31"/>
        <v>80065.265260158805</v>
      </c>
    </row>
    <row r="74" spans="1:40" x14ac:dyDescent="0.25">
      <c r="A74" s="82">
        <v>61050</v>
      </c>
      <c r="B74" s="82" t="s">
        <v>76</v>
      </c>
      <c r="C74" s="82" t="s">
        <v>57</v>
      </c>
      <c r="D74" s="83">
        <f>'landesw Umlage § 2_IST'!F74*'Umlage Gesamt § 2_IST'!$D$1</f>
        <v>467.62672647356413</v>
      </c>
      <c r="E74" s="83">
        <f>'landesw Umlage § 2_IST'!G74*'Umlage Gesamt § 2_IST'!$E$1</f>
        <v>42518.853637134722</v>
      </c>
      <c r="F74" s="83">
        <f>'landesw Umlage § 2_IST'!H74*'Umlage Gesamt § 2_IST'!$F$1</f>
        <v>1374.4657001557273</v>
      </c>
      <c r="G74" s="83">
        <f>'landesw Umlage § 2_IST'!I74*'Umlage Gesamt § 2_IST'!$G$1</f>
        <v>59101.508092257944</v>
      </c>
      <c r="H74" s="83">
        <f>'landesw Umlage § 2_IST'!J74*'Umlage Gesamt § 2_IST'!$H$1</f>
        <v>10297.836916907707</v>
      </c>
      <c r="I74" s="83">
        <f>'landesw Umlage § 2_IST'!K74*'Umlage Gesamt § 2_IST'!$I$1</f>
        <v>16419.968607038696</v>
      </c>
      <c r="J74" s="83">
        <f>'landesw Umlage § 2_IST'!L74*'Umlage Gesamt § 2_IST'!$J$1</f>
        <v>275.90413649098298</v>
      </c>
      <c r="K74" s="83">
        <f>'landesw Umlage § 2_IST'!M74*'Umlage Gesamt § 2_IST'!$K$1</f>
        <v>183.16763299937432</v>
      </c>
      <c r="M74" s="83">
        <f>'bezirksw Umlage § 2_IST'!F74*'Umlage Gesamt § 2_IST'!$M$1</f>
        <v>3627.3721393989467</v>
      </c>
      <c r="N74" s="83">
        <f>'bezirksw Umlage § 2_IST'!G74*'Umlage Gesamt § 2_IST'!$N$1</f>
        <v>331998.33333994873</v>
      </c>
      <c r="O74" s="83">
        <f>'bezirksw Umlage § 2_IST'!H74*'Umlage Gesamt § 2_IST'!$O$1</f>
        <v>11805.192848751683</v>
      </c>
      <c r="P74" s="83">
        <f>'bezirksw Umlage § 2_IST'!I74*'Umlage Gesamt § 2_IST'!$P$1</f>
        <v>493880.33580262656</v>
      </c>
      <c r="Q74" s="83">
        <f>'bezirksw Umlage § 2_IST'!J74*'Umlage Gesamt § 2_IST'!$Q$1</f>
        <v>45334.46703742008</v>
      </c>
      <c r="R74" s="83">
        <f>'bezirksw Umlage § 2_IST'!K74*'Umlage Gesamt § 2_IST'!$R$1</f>
        <v>163529.83044173304</v>
      </c>
      <c r="S74" s="83">
        <f>'bezirksw Umlage § 2_IST'!L74*'Umlage Gesamt § 2_IST'!$S$1</f>
        <v>1792.7781341654909</v>
      </c>
      <c r="T74" s="83">
        <f>'bezirksw Umlage § 2_IST'!M74*'Umlage Gesamt § 2_IST'!$T$1</f>
        <v>1798.104527919679</v>
      </c>
      <c r="V74" s="83">
        <f t="shared" si="27"/>
        <v>4094.998865872511</v>
      </c>
      <c r="W74" s="76">
        <f t="shared" si="28"/>
        <v>341.25</v>
      </c>
      <c r="X74" s="83">
        <f t="shared" si="20"/>
        <v>374517.18697708345</v>
      </c>
      <c r="Y74" s="76">
        <f t="shared" si="32"/>
        <v>31209.77</v>
      </c>
      <c r="Z74" s="83">
        <f t="shared" si="21"/>
        <v>13179.658548907411</v>
      </c>
      <c r="AA74" s="76">
        <f t="shared" si="33"/>
        <v>1098.3</v>
      </c>
      <c r="AB74" s="83">
        <f t="shared" si="22"/>
        <v>552981.84389488446</v>
      </c>
      <c r="AC74" s="76">
        <f t="shared" si="34"/>
        <v>46081.82</v>
      </c>
      <c r="AD74" s="83">
        <f t="shared" si="23"/>
        <v>55632.303954327785</v>
      </c>
      <c r="AE74" s="76">
        <f t="shared" si="35"/>
        <v>4636.03</v>
      </c>
      <c r="AF74" s="83">
        <f t="shared" si="24"/>
        <v>179949.79904877173</v>
      </c>
      <c r="AG74" s="76">
        <f t="shared" si="36"/>
        <v>14995.82</v>
      </c>
      <c r="AH74" s="83">
        <f t="shared" si="25"/>
        <v>2068.682270656474</v>
      </c>
      <c r="AI74" s="76">
        <f t="shared" si="29"/>
        <v>172.39</v>
      </c>
      <c r="AJ74" s="83">
        <f t="shared" si="26"/>
        <v>1981.2721609190532</v>
      </c>
      <c r="AK74" s="76">
        <f t="shared" si="30"/>
        <v>165.11</v>
      </c>
      <c r="AM74" s="83">
        <f t="shared" si="37"/>
        <v>1184405.7457214231</v>
      </c>
      <c r="AN74" s="83">
        <f t="shared" si="31"/>
        <v>98700.478810118584</v>
      </c>
    </row>
    <row r="75" spans="1:40" x14ac:dyDescent="0.25">
      <c r="A75" s="82">
        <v>61051</v>
      </c>
      <c r="B75" s="82" t="s">
        <v>77</v>
      </c>
      <c r="C75" s="82" t="s">
        <v>57</v>
      </c>
      <c r="D75" s="83">
        <f>'landesw Umlage § 2_IST'!F75*'Umlage Gesamt § 2_IST'!$D$1</f>
        <v>430.63453616394008</v>
      </c>
      <c r="E75" s="83">
        <f>'landesw Umlage § 2_IST'!G75*'Umlage Gesamt § 2_IST'!$E$1</f>
        <v>39155.347155473311</v>
      </c>
      <c r="F75" s="83">
        <f>'landesw Umlage § 2_IST'!H75*'Umlage Gesamt § 2_IST'!$F$1</f>
        <v>1265.7368917370202</v>
      </c>
      <c r="G75" s="83">
        <f>'landesw Umlage § 2_IST'!I75*'Umlage Gesamt § 2_IST'!$G$1</f>
        <v>54426.210229319848</v>
      </c>
      <c r="H75" s="83">
        <f>'landesw Umlage § 2_IST'!J75*'Umlage Gesamt § 2_IST'!$H$1</f>
        <v>9483.2137967100261</v>
      </c>
      <c r="I75" s="83">
        <f>'landesw Umlage § 2_IST'!K75*'Umlage Gesamt § 2_IST'!$I$1</f>
        <v>15121.046690898032</v>
      </c>
      <c r="J75" s="83">
        <f>'landesw Umlage § 2_IST'!L75*'Umlage Gesamt § 2_IST'!$J$1</f>
        <v>254.07839868242357</v>
      </c>
      <c r="K75" s="83">
        <f>'landesw Umlage § 2_IST'!M75*'Umlage Gesamt § 2_IST'!$K$1</f>
        <v>168.67793094668534</v>
      </c>
      <c r="M75" s="83">
        <f>'bezirksw Umlage § 2_IST'!F75*'Umlage Gesamt § 2_IST'!$M$1</f>
        <v>3340.4243819078879</v>
      </c>
      <c r="N75" s="83">
        <f>'bezirksw Umlage § 2_IST'!G75*'Umlage Gesamt § 2_IST'!$N$1</f>
        <v>305735.19474219438</v>
      </c>
      <c r="O75" s="83">
        <f>'bezirksw Umlage § 2_IST'!H75*'Umlage Gesamt § 2_IST'!$O$1</f>
        <v>10871.328474069664</v>
      </c>
      <c r="P75" s="83">
        <f>'bezirksw Umlage § 2_IST'!I75*'Umlage Gesamt § 2_IST'!$P$1</f>
        <v>454811.32127053128</v>
      </c>
      <c r="Q75" s="83">
        <f>'bezirksw Umlage § 2_IST'!J75*'Umlage Gesamt § 2_IST'!$Q$1</f>
        <v>41748.227976876507</v>
      </c>
      <c r="R75" s="83">
        <f>'bezirksw Umlage § 2_IST'!K75*'Umlage Gesamt § 2_IST'!$R$1</f>
        <v>150593.60103795212</v>
      </c>
      <c r="S75" s="83">
        <f>'bezirksw Umlage § 2_IST'!L75*'Umlage Gesamt § 2_IST'!$S$1</f>
        <v>1650.9582035081876</v>
      </c>
      <c r="T75" s="83">
        <f>'bezirksw Umlage § 2_IST'!M75*'Umlage Gesamt § 2_IST'!$T$1</f>
        <v>1655.8632462996009</v>
      </c>
      <c r="V75" s="83">
        <f t="shared" si="27"/>
        <v>3771.058918071828</v>
      </c>
      <c r="W75" s="76">
        <f t="shared" si="28"/>
        <v>314.25</v>
      </c>
      <c r="X75" s="83">
        <f t="shared" si="20"/>
        <v>344890.54189766769</v>
      </c>
      <c r="Y75" s="76">
        <f t="shared" si="32"/>
        <v>28740.880000000001</v>
      </c>
      <c r="Z75" s="83">
        <f t="shared" si="21"/>
        <v>12137.065365806684</v>
      </c>
      <c r="AA75" s="76">
        <f t="shared" si="33"/>
        <v>1011.42</v>
      </c>
      <c r="AB75" s="83">
        <f t="shared" si="22"/>
        <v>509237.53149985115</v>
      </c>
      <c r="AC75" s="76">
        <f t="shared" si="34"/>
        <v>42436.46</v>
      </c>
      <c r="AD75" s="83">
        <f t="shared" si="23"/>
        <v>51231.441773586535</v>
      </c>
      <c r="AE75" s="76">
        <f t="shared" si="35"/>
        <v>4269.29</v>
      </c>
      <c r="AF75" s="83">
        <f t="shared" si="24"/>
        <v>165714.64772885016</v>
      </c>
      <c r="AG75" s="76">
        <f t="shared" si="36"/>
        <v>13809.55</v>
      </c>
      <c r="AH75" s="83">
        <f t="shared" si="25"/>
        <v>1905.0366021906111</v>
      </c>
      <c r="AI75" s="76">
        <f t="shared" si="29"/>
        <v>158.75</v>
      </c>
      <c r="AJ75" s="83">
        <f t="shared" si="26"/>
        <v>1824.5411772462862</v>
      </c>
      <c r="AK75" s="76">
        <f t="shared" si="30"/>
        <v>152.05000000000001</v>
      </c>
      <c r="AM75" s="83">
        <f t="shared" si="37"/>
        <v>1090711.8649632712</v>
      </c>
      <c r="AN75" s="83">
        <f t="shared" si="31"/>
        <v>90892.655413605928</v>
      </c>
    </row>
    <row r="76" spans="1:40" x14ac:dyDescent="0.25">
      <c r="A76" s="82">
        <v>61052</v>
      </c>
      <c r="B76" s="82" t="s">
        <v>78</v>
      </c>
      <c r="C76" s="82" t="s">
        <v>57</v>
      </c>
      <c r="D76" s="83">
        <f>'landesw Umlage § 2_IST'!F76*'Umlage Gesamt § 2_IST'!$D$1</f>
        <v>360.09834143378151</v>
      </c>
      <c r="E76" s="83">
        <f>'landesw Umlage § 2_IST'!G76*'Umlage Gesamt § 2_IST'!$E$1</f>
        <v>32741.859709046123</v>
      </c>
      <c r="F76" s="83">
        <f>'landesw Umlage § 2_IST'!H76*'Umlage Gesamt § 2_IST'!$F$1</f>
        <v>1058.414309883716</v>
      </c>
      <c r="G76" s="83">
        <f>'landesw Umlage § 2_IST'!I76*'Umlage Gesamt § 2_IST'!$G$1</f>
        <v>45511.417195399408</v>
      </c>
      <c r="H76" s="83">
        <f>'landesw Umlage § 2_IST'!J76*'Umlage Gesamt § 2_IST'!$H$1</f>
        <v>7929.9017447063416</v>
      </c>
      <c r="I76" s="83">
        <f>'landesw Umlage § 2_IST'!K76*'Umlage Gesamt § 2_IST'!$I$1</f>
        <v>12644.280420793393</v>
      </c>
      <c r="J76" s="83">
        <f>'landesw Umlage § 2_IST'!L76*'Umlage Gesamt § 2_IST'!$J$1</f>
        <v>212.46138494767843</v>
      </c>
      <c r="K76" s="83">
        <f>'landesw Umlage § 2_IST'!M76*'Umlage Gesamt § 2_IST'!$K$1</f>
        <v>141.04916830743855</v>
      </c>
      <c r="M76" s="83">
        <f>'bezirksw Umlage § 2_IST'!F76*'Umlage Gesamt § 2_IST'!$M$1</f>
        <v>2793.2763830908007</v>
      </c>
      <c r="N76" s="83">
        <f>'bezirksw Umlage § 2_IST'!G76*'Umlage Gesamt § 2_IST'!$N$1</f>
        <v>255657.00680979743</v>
      </c>
      <c r="O76" s="83">
        <f>'bezirksw Umlage § 2_IST'!H76*'Umlage Gesamt § 2_IST'!$O$1</f>
        <v>9090.6488540529117</v>
      </c>
      <c r="P76" s="83">
        <f>'bezirksw Umlage § 2_IST'!I76*'Umlage Gesamt § 2_IST'!$P$1</f>
        <v>380315.06695616303</v>
      </c>
      <c r="Q76" s="83">
        <f>'bezirksw Umlage § 2_IST'!J76*'Umlage Gesamt § 2_IST'!$Q$1</f>
        <v>34910.037142375113</v>
      </c>
      <c r="R76" s="83">
        <f>'bezirksw Umlage § 2_IST'!K76*'Umlage Gesamt § 2_IST'!$R$1</f>
        <v>125926.97847081794</v>
      </c>
      <c r="S76" s="83">
        <f>'bezirksw Umlage § 2_IST'!L76*'Umlage Gesamt § 2_IST'!$S$1</f>
        <v>1380.5379293440328</v>
      </c>
      <c r="T76" s="83">
        <f>'bezirksw Umlage § 2_IST'!M76*'Umlage Gesamt § 2_IST'!$T$1</f>
        <v>1384.6395459714024</v>
      </c>
      <c r="V76" s="83">
        <f t="shared" si="27"/>
        <v>3153.3747245245822</v>
      </c>
      <c r="W76" s="76">
        <f t="shared" si="28"/>
        <v>262.77999999999997</v>
      </c>
      <c r="X76" s="83">
        <f t="shared" si="20"/>
        <v>288398.86651884357</v>
      </c>
      <c r="Y76" s="76">
        <f t="shared" si="32"/>
        <v>24033.24</v>
      </c>
      <c r="Z76" s="83">
        <f t="shared" si="21"/>
        <v>10149.063163936627</v>
      </c>
      <c r="AA76" s="76">
        <f t="shared" si="33"/>
        <v>845.76</v>
      </c>
      <c r="AB76" s="83">
        <f t="shared" si="22"/>
        <v>425826.48415156244</v>
      </c>
      <c r="AC76" s="76">
        <f t="shared" si="34"/>
        <v>35485.54</v>
      </c>
      <c r="AD76" s="83">
        <f t="shared" si="23"/>
        <v>42839.938887081458</v>
      </c>
      <c r="AE76" s="76">
        <f t="shared" si="35"/>
        <v>3569.99</v>
      </c>
      <c r="AF76" s="83">
        <f t="shared" si="24"/>
        <v>138571.25889161133</v>
      </c>
      <c r="AG76" s="76">
        <f t="shared" si="36"/>
        <v>11547.6</v>
      </c>
      <c r="AH76" s="83">
        <f t="shared" si="25"/>
        <v>1592.9993142917112</v>
      </c>
      <c r="AI76" s="76">
        <f t="shared" si="29"/>
        <v>132.75</v>
      </c>
      <c r="AJ76" s="83">
        <f t="shared" si="26"/>
        <v>1525.688714278841</v>
      </c>
      <c r="AK76" s="76">
        <f t="shared" si="30"/>
        <v>127.14</v>
      </c>
      <c r="AM76" s="83">
        <f t="shared" si="37"/>
        <v>912057.67436613061</v>
      </c>
      <c r="AN76" s="83">
        <f t="shared" si="31"/>
        <v>76004.806197177546</v>
      </c>
    </row>
    <row r="77" spans="1:40" x14ac:dyDescent="0.25">
      <c r="A77" s="82">
        <v>61053</v>
      </c>
      <c r="B77" s="82" t="s">
        <v>57</v>
      </c>
      <c r="C77" s="82" t="s">
        <v>57</v>
      </c>
      <c r="D77" s="83">
        <f>'landesw Umlage § 2_IST'!F77*'Umlage Gesamt § 2_IST'!$D$1</f>
        <v>2207.1720087424515</v>
      </c>
      <c r="E77" s="83">
        <f>'landesw Umlage § 2_IST'!G77*'Umlage Gesamt § 2_IST'!$E$1</f>
        <v>200686.61237438116</v>
      </c>
      <c r="F77" s="83">
        <f>'landesw Umlage § 2_IST'!H77*'Umlage Gesamt § 2_IST'!$F$1</f>
        <v>6487.4012724587437</v>
      </c>
      <c r="G77" s="83">
        <f>'landesw Umlage § 2_IST'!I77*'Umlage Gesamt § 2_IST'!$G$1</f>
        <v>278955.81443647802</v>
      </c>
      <c r="H77" s="83">
        <f>'landesw Umlage § 2_IST'!J77*'Umlage Gesamt § 2_IST'!$H$1</f>
        <v>48605.21460139058</v>
      </c>
      <c r="I77" s="83">
        <f>'landesw Umlage § 2_IST'!K77*'Umlage Gesamt § 2_IST'!$I$1</f>
        <v>77501.333953234614</v>
      </c>
      <c r="J77" s="83">
        <f>'landesw Umlage § 2_IST'!L77*'Umlage Gesamt § 2_IST'!$J$1</f>
        <v>1302.2521012677419</v>
      </c>
      <c r="K77" s="83">
        <f>'landesw Umlage § 2_IST'!M77*'Umlage Gesamt § 2_IST'!$K$1</f>
        <v>864.5409887338509</v>
      </c>
      <c r="M77" s="83">
        <f>'bezirksw Umlage § 2_IST'!F77*'Umlage Gesamt § 2_IST'!$M$1</f>
        <v>17120.993728800884</v>
      </c>
      <c r="N77" s="83">
        <f>'bezirksw Umlage § 2_IST'!G77*'Umlage Gesamt § 2_IST'!$N$1</f>
        <v>1567013.5747437996</v>
      </c>
      <c r="O77" s="83">
        <f>'bezirksw Umlage § 2_IST'!H77*'Umlage Gesamt § 2_IST'!$O$1</f>
        <v>55719.850338888362</v>
      </c>
      <c r="P77" s="83">
        <f>'bezirksw Umlage § 2_IST'!I77*'Umlage Gesamt § 2_IST'!$P$1</f>
        <v>2331087.577205671</v>
      </c>
      <c r="Q77" s="83">
        <f>'bezirksw Umlage § 2_IST'!J77*'Umlage Gesamt § 2_IST'!$Q$1</f>
        <v>213976.15023166899</v>
      </c>
      <c r="R77" s="83">
        <f>'bezirksw Umlage § 2_IST'!K77*'Umlage Gesamt § 2_IST'!$R$1</f>
        <v>771851.65840985568</v>
      </c>
      <c r="S77" s="83">
        <f>'bezirksw Umlage § 2_IST'!L77*'Umlage Gesamt § 2_IST'!$S$1</f>
        <v>8461.8125774282198</v>
      </c>
      <c r="T77" s="83">
        <f>'bezirksw Umlage § 2_IST'!M77*'Umlage Gesamt § 2_IST'!$T$1</f>
        <v>8486.9528582039566</v>
      </c>
      <c r="V77" s="83">
        <f t="shared" si="27"/>
        <v>19328.165737543335</v>
      </c>
      <c r="W77" s="76">
        <f t="shared" si="28"/>
        <v>1610.68</v>
      </c>
      <c r="X77" s="83">
        <f t="shared" si="20"/>
        <v>1767700.1871181808</v>
      </c>
      <c r="Y77" s="76">
        <f t="shared" si="32"/>
        <v>147308.35</v>
      </c>
      <c r="Z77" s="83">
        <f t="shared" si="21"/>
        <v>62207.251611347107</v>
      </c>
      <c r="AA77" s="76">
        <f t="shared" si="33"/>
        <v>5183.9399999999996</v>
      </c>
      <c r="AB77" s="83">
        <f t="shared" si="22"/>
        <v>2610043.3916421491</v>
      </c>
      <c r="AC77" s="76">
        <f t="shared" si="34"/>
        <v>217503.62</v>
      </c>
      <c r="AD77" s="83">
        <f t="shared" si="23"/>
        <v>262581.36483305955</v>
      </c>
      <c r="AE77" s="76">
        <f t="shared" si="35"/>
        <v>21881.78</v>
      </c>
      <c r="AF77" s="83">
        <f t="shared" si="24"/>
        <v>849352.99236309028</v>
      </c>
      <c r="AG77" s="76">
        <f t="shared" si="36"/>
        <v>70779.42</v>
      </c>
      <c r="AH77" s="83">
        <f t="shared" si="25"/>
        <v>9764.0646786959624</v>
      </c>
      <c r="AI77" s="76">
        <f t="shared" si="29"/>
        <v>813.67</v>
      </c>
      <c r="AJ77" s="83">
        <f t="shared" si="26"/>
        <v>9351.4938469378067</v>
      </c>
      <c r="AK77" s="76">
        <f t="shared" si="30"/>
        <v>779.29</v>
      </c>
      <c r="AM77" s="83">
        <f t="shared" si="37"/>
        <v>5590328.9118310045</v>
      </c>
      <c r="AN77" s="83">
        <f t="shared" si="31"/>
        <v>465860.74265258369</v>
      </c>
    </row>
    <row r="78" spans="1:40" x14ac:dyDescent="0.25">
      <c r="A78" s="82">
        <v>61054</v>
      </c>
      <c r="B78" s="82" t="s">
        <v>79</v>
      </c>
      <c r="C78" s="82" t="s">
        <v>57</v>
      </c>
      <c r="D78" s="83">
        <f>'landesw Umlage § 2_IST'!F78*'Umlage Gesamt § 2_IST'!$D$1</f>
        <v>486.96358055846804</v>
      </c>
      <c r="E78" s="83">
        <f>'landesw Umlage § 2_IST'!G78*'Umlage Gesamt § 2_IST'!$E$1</f>
        <v>44277.052692263234</v>
      </c>
      <c r="F78" s="83">
        <f>'landesw Umlage § 2_IST'!H78*'Umlage Gesamt § 2_IST'!$F$1</f>
        <v>1431.3012939829741</v>
      </c>
      <c r="G78" s="83">
        <f>'landesw Umlage § 2_IST'!I78*'Umlage Gesamt § 2_IST'!$G$1</f>
        <v>61545.417247741949</v>
      </c>
      <c r="H78" s="83">
        <f>'landesw Umlage § 2_IST'!J78*'Umlage Gesamt § 2_IST'!$H$1</f>
        <v>10723.663240723778</v>
      </c>
      <c r="I78" s="83">
        <f>'landesw Umlage § 2_IST'!K78*'Umlage Gesamt § 2_IST'!$I$1</f>
        <v>17098.951477473413</v>
      </c>
      <c r="J78" s="83">
        <f>'landesw Umlage § 2_IST'!L78*'Umlage Gesamt § 2_IST'!$J$1</f>
        <v>287.31306101713312</v>
      </c>
      <c r="K78" s="83">
        <f>'landesw Umlage § 2_IST'!M78*'Umlage Gesamt § 2_IST'!$K$1</f>
        <v>190.74180614190612</v>
      </c>
      <c r="M78" s="83">
        <f>'bezirksw Umlage § 2_IST'!F78*'Umlage Gesamt § 2_IST'!$M$1</f>
        <v>3777.3677701024199</v>
      </c>
      <c r="N78" s="83">
        <f>'bezirksw Umlage § 2_IST'!G78*'Umlage Gesamt § 2_IST'!$N$1</f>
        <v>345726.81155726203</v>
      </c>
      <c r="O78" s="83">
        <f>'bezirksw Umlage § 2_IST'!H78*'Umlage Gesamt § 2_IST'!$O$1</f>
        <v>12293.349916423835</v>
      </c>
      <c r="P78" s="83">
        <f>'bezirksw Umlage § 2_IST'!I78*'Umlage Gesamt § 2_IST'!$P$1</f>
        <v>514302.80408376438</v>
      </c>
      <c r="Q78" s="83">
        <f>'bezirksw Umlage § 2_IST'!J78*'Umlage Gesamt § 2_IST'!$Q$1</f>
        <v>47209.094650623949</v>
      </c>
      <c r="R78" s="83">
        <f>'bezirksw Umlage § 2_IST'!K78*'Umlage Gesamt § 2_IST'!$R$1</f>
        <v>170291.95991544187</v>
      </c>
      <c r="S78" s="83">
        <f>'bezirksw Umlage § 2_IST'!L78*'Umlage Gesamt § 2_IST'!$S$1</f>
        <v>1866.911384521796</v>
      </c>
      <c r="T78" s="83">
        <f>'bezirksw Umlage § 2_IST'!M78*'Umlage Gesamt § 2_IST'!$T$1</f>
        <v>1872.4580302269371</v>
      </c>
      <c r="V78" s="83">
        <f t="shared" si="27"/>
        <v>4264.3313506608883</v>
      </c>
      <c r="W78" s="76">
        <f t="shared" si="28"/>
        <v>355.36</v>
      </c>
      <c r="X78" s="83">
        <f t="shared" si="20"/>
        <v>390003.86424952524</v>
      </c>
      <c r="Y78" s="76">
        <f t="shared" si="32"/>
        <v>32500.32</v>
      </c>
      <c r="Z78" s="83">
        <f t="shared" si="21"/>
        <v>13724.65121040681</v>
      </c>
      <c r="AA78" s="76">
        <f t="shared" si="33"/>
        <v>1143.72</v>
      </c>
      <c r="AB78" s="83">
        <f t="shared" si="22"/>
        <v>575848.22133150627</v>
      </c>
      <c r="AC78" s="76">
        <f t="shared" si="34"/>
        <v>47987.35</v>
      </c>
      <c r="AD78" s="83">
        <f t="shared" si="23"/>
        <v>57932.757891347726</v>
      </c>
      <c r="AE78" s="76">
        <f t="shared" si="35"/>
        <v>4827.7299999999996</v>
      </c>
      <c r="AF78" s="83">
        <f t="shared" si="24"/>
        <v>187390.9113929153</v>
      </c>
      <c r="AG78" s="76">
        <f t="shared" si="36"/>
        <v>15615.91</v>
      </c>
      <c r="AH78" s="83">
        <f t="shared" si="25"/>
        <v>2154.2244455389291</v>
      </c>
      <c r="AI78" s="76">
        <f t="shared" si="29"/>
        <v>179.52</v>
      </c>
      <c r="AJ78" s="83">
        <f t="shared" si="26"/>
        <v>2063.1998363688431</v>
      </c>
      <c r="AK78" s="76">
        <f t="shared" si="30"/>
        <v>171.93</v>
      </c>
      <c r="AM78" s="83">
        <f t="shared" si="37"/>
        <v>1233382.16170827</v>
      </c>
      <c r="AN78" s="83">
        <f t="shared" si="31"/>
        <v>102781.84680902249</v>
      </c>
    </row>
    <row r="79" spans="1:40" x14ac:dyDescent="0.25">
      <c r="A79" s="82">
        <v>61055</v>
      </c>
      <c r="B79" s="82" t="s">
        <v>80</v>
      </c>
      <c r="C79" s="82" t="s">
        <v>57</v>
      </c>
      <c r="D79" s="83">
        <f>'landesw Umlage § 2_IST'!F79*'Umlage Gesamt § 2_IST'!$D$1</f>
        <v>196.19708045228725</v>
      </c>
      <c r="E79" s="83">
        <f>'landesw Umlage § 2_IST'!G79*'Umlage Gesamt § 2_IST'!$E$1</f>
        <v>17839.174870719329</v>
      </c>
      <c r="F79" s="83">
        <f>'landesw Umlage § 2_IST'!H79*'Umlage Gesamt § 2_IST'!$F$1</f>
        <v>576.66968606767023</v>
      </c>
      <c r="G79" s="83">
        <f>'landesw Umlage § 2_IST'!I79*'Umlage Gesamt § 2_IST'!$G$1</f>
        <v>24796.579582762057</v>
      </c>
      <c r="H79" s="83">
        <f>'landesw Umlage § 2_IST'!J79*'Umlage Gesamt § 2_IST'!$H$1</f>
        <v>4320.5518925473407</v>
      </c>
      <c r="I79" s="83">
        <f>'landesw Umlage § 2_IST'!K79*'Umlage Gesamt § 2_IST'!$I$1</f>
        <v>6889.1483729198762</v>
      </c>
      <c r="J79" s="83">
        <f>'landesw Umlage § 2_IST'!L79*'Umlage Gesamt § 2_IST'!$J$1</f>
        <v>115.75811004741705</v>
      </c>
      <c r="K79" s="83">
        <f>'landesw Umlage § 2_IST'!M79*'Umlage Gesamt § 2_IST'!$K$1</f>
        <v>76.849659767820938</v>
      </c>
      <c r="M79" s="83">
        <f>'bezirksw Umlage § 2_IST'!F79*'Umlage Gesamt § 2_IST'!$M$1</f>
        <v>1521.8972380618907</v>
      </c>
      <c r="N79" s="83">
        <f>'bezirksw Umlage § 2_IST'!G79*'Umlage Gesamt § 2_IST'!$N$1</f>
        <v>139292.94462600723</v>
      </c>
      <c r="O79" s="83">
        <f>'bezirksw Umlage § 2_IST'!H79*'Umlage Gesamt § 2_IST'!$O$1</f>
        <v>4952.9768937024955</v>
      </c>
      <c r="P79" s="83">
        <f>'bezirksw Umlage § 2_IST'!I79*'Umlage Gesamt § 2_IST'!$P$1</f>
        <v>207212.02294828286</v>
      </c>
      <c r="Q79" s="83">
        <f>'bezirksw Umlage § 2_IST'!J79*'Umlage Gesamt § 2_IST'!$Q$1</f>
        <v>19020.491287306897</v>
      </c>
      <c r="R79" s="83">
        <f>'bezirksw Umlage § 2_IST'!K79*'Umlage Gesamt § 2_IST'!$R$1</f>
        <v>68610.439658733594</v>
      </c>
      <c r="S79" s="83">
        <f>'bezirksw Umlage § 2_IST'!L79*'Umlage Gesamt § 2_IST'!$S$1</f>
        <v>752.17650298662443</v>
      </c>
      <c r="T79" s="83">
        <f>'bezirksw Umlage § 2_IST'!M79*'Umlage Gesamt § 2_IST'!$T$1</f>
        <v>754.41124032037715</v>
      </c>
      <c r="V79" s="83">
        <f t="shared" si="27"/>
        <v>1718.094318514178</v>
      </c>
      <c r="W79" s="76">
        <f t="shared" si="28"/>
        <v>143.16999999999999</v>
      </c>
      <c r="X79" s="83">
        <f t="shared" si="20"/>
        <v>157132.11949672655</v>
      </c>
      <c r="Y79" s="76">
        <f t="shared" si="32"/>
        <v>13094.34</v>
      </c>
      <c r="Z79" s="83">
        <f t="shared" si="21"/>
        <v>5529.6465797701658</v>
      </c>
      <c r="AA79" s="76">
        <f t="shared" si="33"/>
        <v>460.8</v>
      </c>
      <c r="AB79" s="83">
        <f t="shared" si="22"/>
        <v>232008.60253104492</v>
      </c>
      <c r="AC79" s="76">
        <f t="shared" si="34"/>
        <v>19334.05</v>
      </c>
      <c r="AD79" s="83">
        <f t="shared" si="23"/>
        <v>23341.043179854238</v>
      </c>
      <c r="AE79" s="76">
        <f t="shared" si="35"/>
        <v>1945.09</v>
      </c>
      <c r="AF79" s="83">
        <f t="shared" si="24"/>
        <v>75499.588031653475</v>
      </c>
      <c r="AG79" s="76">
        <f t="shared" si="36"/>
        <v>6291.63</v>
      </c>
      <c r="AH79" s="83">
        <f t="shared" si="25"/>
        <v>867.93461303404149</v>
      </c>
      <c r="AI79" s="76">
        <f t="shared" si="29"/>
        <v>72.33</v>
      </c>
      <c r="AJ79" s="83">
        <f t="shared" si="26"/>
        <v>831.26090008819813</v>
      </c>
      <c r="AK79" s="76">
        <f t="shared" si="30"/>
        <v>69.27</v>
      </c>
      <c r="AM79" s="83">
        <f t="shared" si="37"/>
        <v>496928.28965068568</v>
      </c>
      <c r="AN79" s="83">
        <f t="shared" si="31"/>
        <v>41410.690804223806</v>
      </c>
    </row>
    <row r="80" spans="1:40" x14ac:dyDescent="0.25">
      <c r="A80" s="82">
        <v>61057</v>
      </c>
      <c r="B80" s="82" t="s">
        <v>81</v>
      </c>
      <c r="C80" s="82" t="s">
        <v>57</v>
      </c>
      <c r="D80" s="83">
        <f>'landesw Umlage § 2_IST'!F80*'Umlage Gesamt § 2_IST'!$D$1</f>
        <v>370.41891438720597</v>
      </c>
      <c r="E80" s="83">
        <f>'landesw Umlage § 2_IST'!G80*'Umlage Gesamt § 2_IST'!$E$1</f>
        <v>33680.255455087456</v>
      </c>
      <c r="F80" s="83">
        <f>'landesw Umlage § 2_IST'!H80*'Umlage Gesamt § 2_IST'!$F$1</f>
        <v>1088.7489180816046</v>
      </c>
      <c r="G80" s="83">
        <f>'landesw Umlage § 2_IST'!I80*'Umlage Gesamt § 2_IST'!$G$1</f>
        <v>46815.793937343471</v>
      </c>
      <c r="H80" s="83">
        <f>'landesw Umlage § 2_IST'!J80*'Umlage Gesamt § 2_IST'!$H$1</f>
        <v>8157.1761307639608</v>
      </c>
      <c r="I80" s="83">
        <f>'landesw Umlage § 2_IST'!K80*'Umlage Gesamt § 2_IST'!$I$1</f>
        <v>13006.670922251318</v>
      </c>
      <c r="J80" s="83">
        <f>'landesw Umlage § 2_IST'!L80*'Umlage Gesamt § 2_IST'!$J$1</f>
        <v>218.55061938960196</v>
      </c>
      <c r="K80" s="83">
        <f>'landesw Umlage § 2_IST'!M80*'Umlage Gesamt § 2_IST'!$K$1</f>
        <v>145.09169798347278</v>
      </c>
      <c r="M80" s="83">
        <f>'bezirksw Umlage § 2_IST'!F80*'Umlage Gesamt § 2_IST'!$M$1</f>
        <v>2873.3328825903063</v>
      </c>
      <c r="N80" s="83">
        <f>'bezirksw Umlage § 2_IST'!G80*'Umlage Gesamt § 2_IST'!$N$1</f>
        <v>262984.2463059001</v>
      </c>
      <c r="O80" s="83">
        <f>'bezirksw Umlage § 2_IST'!H80*'Umlage Gesamt § 2_IST'!$O$1</f>
        <v>9351.1907502434296</v>
      </c>
      <c r="P80" s="83">
        <f>'bezirksw Umlage § 2_IST'!I80*'Umlage Gesamt § 2_IST'!$P$1</f>
        <v>391215.05993635667</v>
      </c>
      <c r="Q80" s="83">
        <f>'bezirksw Umlage § 2_IST'!J80*'Umlage Gesamt § 2_IST'!$Q$1</f>
        <v>35910.57378383835</v>
      </c>
      <c r="R80" s="83">
        <f>'bezirksw Umlage § 2_IST'!K80*'Umlage Gesamt § 2_IST'!$R$1</f>
        <v>129536.09969847399</v>
      </c>
      <c r="S80" s="83">
        <f>'bezirksw Umlage § 2_IST'!L80*'Umlage Gesamt § 2_IST'!$S$1</f>
        <v>1420.1047386718251</v>
      </c>
      <c r="T80" s="83">
        <f>'bezirksw Umlage § 2_IST'!M80*'Umlage Gesamt § 2_IST'!$T$1</f>
        <v>1424.3239093913942</v>
      </c>
      <c r="V80" s="83">
        <f t="shared" si="27"/>
        <v>3243.7517969775122</v>
      </c>
      <c r="W80" s="76">
        <f t="shared" si="28"/>
        <v>270.31</v>
      </c>
      <c r="X80" s="83">
        <f t="shared" si="20"/>
        <v>296664.50176098756</v>
      </c>
      <c r="Y80" s="76">
        <f t="shared" si="32"/>
        <v>24722.04</v>
      </c>
      <c r="Z80" s="83">
        <f t="shared" si="21"/>
        <v>10439.939668325034</v>
      </c>
      <c r="AA80" s="76">
        <f t="shared" si="33"/>
        <v>869.99</v>
      </c>
      <c r="AB80" s="83">
        <f t="shared" si="22"/>
        <v>438030.85387370014</v>
      </c>
      <c r="AC80" s="76">
        <f t="shared" si="34"/>
        <v>36502.57</v>
      </c>
      <c r="AD80" s="83">
        <f t="shared" si="23"/>
        <v>44067.749914602311</v>
      </c>
      <c r="AE80" s="76">
        <f t="shared" si="35"/>
        <v>3672.31</v>
      </c>
      <c r="AF80" s="83">
        <f t="shared" si="24"/>
        <v>142542.77062072532</v>
      </c>
      <c r="AG80" s="76">
        <f t="shared" si="36"/>
        <v>11878.56</v>
      </c>
      <c r="AH80" s="83">
        <f t="shared" si="25"/>
        <v>1638.655358061427</v>
      </c>
      <c r="AI80" s="76">
        <f t="shared" si="29"/>
        <v>136.55000000000001</v>
      </c>
      <c r="AJ80" s="83">
        <f t="shared" si="26"/>
        <v>1569.415607374867</v>
      </c>
      <c r="AK80" s="76">
        <f t="shared" si="30"/>
        <v>130.78</v>
      </c>
      <c r="AM80" s="83">
        <f t="shared" si="37"/>
        <v>938197.6386007542</v>
      </c>
      <c r="AN80" s="83">
        <f t="shared" si="31"/>
        <v>78183.136550062845</v>
      </c>
    </row>
    <row r="81" spans="1:40" x14ac:dyDescent="0.25">
      <c r="A81" s="82">
        <v>61059</v>
      </c>
      <c r="B81" s="82" t="s">
        <v>82</v>
      </c>
      <c r="C81" s="82" t="s">
        <v>57</v>
      </c>
      <c r="D81" s="83">
        <f>'landesw Umlage § 2_IST'!F81*'Umlage Gesamt § 2_IST'!$D$1</f>
        <v>801.16527890989789</v>
      </c>
      <c r="E81" s="83">
        <f>'landesw Umlage § 2_IST'!G81*'Umlage Gesamt § 2_IST'!$E$1</f>
        <v>72845.770578619631</v>
      </c>
      <c r="F81" s="83">
        <f>'landesw Umlage § 2_IST'!H81*'Umlage Gesamt § 2_IST'!$F$1</f>
        <v>2354.814499850027</v>
      </c>
      <c r="G81" s="83">
        <f>'landesw Umlage § 2_IST'!I81*'Umlage Gesamt § 2_IST'!$G$1</f>
        <v>101256.13771437466</v>
      </c>
      <c r="H81" s="83">
        <f>'landesw Umlage § 2_IST'!J81*'Umlage Gesamt § 2_IST'!$H$1</f>
        <v>17642.852554470945</v>
      </c>
      <c r="I81" s="83">
        <f>'landesw Umlage § 2_IST'!K81*'Umlage Gesamt § 2_IST'!$I$1</f>
        <v>28131.644288072166</v>
      </c>
      <c r="J81" s="83">
        <f>'landesw Umlage § 2_IST'!L81*'Umlage Gesamt § 2_IST'!$J$1</f>
        <v>472.6949978482229</v>
      </c>
      <c r="K81" s="83">
        <f>'landesw Umlage § 2_IST'!M81*'Umlage Gesamt § 2_IST'!$K$1</f>
        <v>313.81343167840834</v>
      </c>
      <c r="M81" s="83">
        <f>'bezirksw Umlage § 2_IST'!F81*'Umlage Gesamt § 2_IST'!$M$1</f>
        <v>6214.624715073548</v>
      </c>
      <c r="N81" s="83">
        <f>'bezirksw Umlage § 2_IST'!G81*'Umlage Gesamt § 2_IST'!$N$1</f>
        <v>568798.83520292747</v>
      </c>
      <c r="O81" s="83">
        <f>'bezirksw Umlage § 2_IST'!H81*'Umlage Gesamt § 2_IST'!$O$1</f>
        <v>20225.34232074083</v>
      </c>
      <c r="P81" s="83">
        <f>'bezirksw Umlage § 2_IST'!I81*'Umlage Gesamt § 2_IST'!$P$1</f>
        <v>846144.4878595788</v>
      </c>
      <c r="Q81" s="83">
        <f>'bezirksw Umlage § 2_IST'!J81*'Umlage Gesamt § 2_IST'!$Q$1</f>
        <v>77669.64305518473</v>
      </c>
      <c r="R81" s="83">
        <f>'bezirksw Umlage § 2_IST'!K81*'Umlage Gesamt § 2_IST'!$R$1</f>
        <v>280168.8072962311</v>
      </c>
      <c r="S81" s="83">
        <f>'bezirksw Umlage § 2_IST'!L81*'Umlage Gesamt § 2_IST'!$S$1</f>
        <v>3071.4916675393638</v>
      </c>
      <c r="T81" s="83">
        <f>'bezirksw Umlage § 2_IST'!M81*'Umlage Gesamt § 2_IST'!$T$1</f>
        <v>3080.6171548053262</v>
      </c>
      <c r="V81" s="83">
        <f t="shared" si="27"/>
        <v>7015.789993983446</v>
      </c>
      <c r="W81" s="76">
        <f t="shared" si="28"/>
        <v>584.65</v>
      </c>
      <c r="X81" s="83">
        <f t="shared" si="20"/>
        <v>641644.60578154714</v>
      </c>
      <c r="Y81" s="76">
        <f t="shared" si="32"/>
        <v>53470.38</v>
      </c>
      <c r="Z81" s="83">
        <f t="shared" si="21"/>
        <v>22580.156820590859</v>
      </c>
      <c r="AA81" s="76">
        <f t="shared" si="33"/>
        <v>1881.68</v>
      </c>
      <c r="AB81" s="83">
        <f t="shared" si="22"/>
        <v>947400.6255739535</v>
      </c>
      <c r="AC81" s="76">
        <f t="shared" si="34"/>
        <v>78950.05</v>
      </c>
      <c r="AD81" s="83">
        <f t="shared" si="23"/>
        <v>95312.495609655671</v>
      </c>
      <c r="AE81" s="76">
        <f t="shared" si="35"/>
        <v>7942.71</v>
      </c>
      <c r="AF81" s="83">
        <f t="shared" si="24"/>
        <v>308300.45158430329</v>
      </c>
      <c r="AG81" s="76">
        <f t="shared" si="36"/>
        <v>25691.7</v>
      </c>
      <c r="AH81" s="83">
        <f t="shared" si="25"/>
        <v>3544.1866653875868</v>
      </c>
      <c r="AI81" s="76">
        <f t="shared" si="29"/>
        <v>295.35000000000002</v>
      </c>
      <c r="AJ81" s="83">
        <f t="shared" si="26"/>
        <v>3394.4305864837347</v>
      </c>
      <c r="AK81" s="76">
        <f t="shared" si="30"/>
        <v>282.87</v>
      </c>
      <c r="AM81" s="83">
        <f t="shared" si="37"/>
        <v>2029192.7426159054</v>
      </c>
      <c r="AN81" s="83">
        <f t="shared" si="31"/>
        <v>169099.3952179921</v>
      </c>
    </row>
    <row r="82" spans="1:40" x14ac:dyDescent="0.25">
      <c r="A82" s="82">
        <v>61060</v>
      </c>
      <c r="B82" s="82" t="s">
        <v>83</v>
      </c>
      <c r="C82" s="82" t="s">
        <v>57</v>
      </c>
      <c r="D82" s="83">
        <f>'landesw Umlage § 2_IST'!F82*'Umlage Gesamt § 2_IST'!$D$1</f>
        <v>590.13564005662454</v>
      </c>
      <c r="E82" s="83">
        <f>'landesw Umlage § 2_IST'!G82*'Umlage Gesamt § 2_IST'!$E$1</f>
        <v>53657.948712311103</v>
      </c>
      <c r="F82" s="83">
        <f>'landesw Umlage § 2_IST'!H82*'Umlage Gesamt § 2_IST'!$F$1</f>
        <v>1734.5484117515061</v>
      </c>
      <c r="G82" s="83">
        <f>'landesw Umlage § 2_IST'!I82*'Umlage Gesamt § 2_IST'!$G$1</f>
        <v>74584.929243363367</v>
      </c>
      <c r="H82" s="83">
        <f>'landesw Umlage § 2_IST'!J82*'Umlage Gesamt § 2_IST'!$H$1</f>
        <v>12995.665636963156</v>
      </c>
      <c r="I82" s="83">
        <f>'landesw Umlage § 2_IST'!K82*'Umlage Gesamt § 2_IST'!$I$1</f>
        <v>20721.67422229717</v>
      </c>
      <c r="J82" s="83">
        <f>'landesw Umlage § 2_IST'!L82*'Umlage Gesamt § 2_IST'!$J$1</f>
        <v>348.18553980058095</v>
      </c>
      <c r="K82" s="83">
        <f>'landesw Umlage § 2_IST'!M82*'Umlage Gesamt § 2_IST'!$K$1</f>
        <v>231.1539144755308</v>
      </c>
      <c r="M82" s="83">
        <f>'bezirksw Umlage § 2_IST'!F82*'Umlage Gesamt § 2_IST'!$M$1</f>
        <v>4577.6715872307605</v>
      </c>
      <c r="N82" s="83">
        <f>'bezirksw Umlage § 2_IST'!G82*'Umlage Gesamt § 2_IST'!$N$1</f>
        <v>418975.30199095496</v>
      </c>
      <c r="O82" s="83">
        <f>'bezirksw Umlage § 2_IST'!H82*'Umlage Gesamt § 2_IST'!$O$1</f>
        <v>14897.91888142604</v>
      </c>
      <c r="P82" s="83">
        <f>'bezirksw Umlage § 2_IST'!I82*'Umlage Gesamt § 2_IST'!$P$1</f>
        <v>623267.17353855143</v>
      </c>
      <c r="Q82" s="83">
        <f>'bezirksw Umlage § 2_IST'!J82*'Umlage Gesamt § 2_IST'!$Q$1</f>
        <v>57211.196895236215</v>
      </c>
      <c r="R82" s="83">
        <f>'bezirksw Umlage § 2_IST'!K82*'Umlage Gesamt § 2_IST'!$R$1</f>
        <v>206371.39772535866</v>
      </c>
      <c r="S82" s="83">
        <f>'bezirksw Umlage § 2_IST'!L82*'Umlage Gesamt § 2_IST'!$S$1</f>
        <v>2262.4503942784859</v>
      </c>
      <c r="T82" s="83">
        <f>'bezirksw Umlage § 2_IST'!M82*'Umlage Gesamt § 2_IST'!$T$1</f>
        <v>2269.1721973948852</v>
      </c>
      <c r="V82" s="83">
        <f t="shared" si="27"/>
        <v>5167.8072272873851</v>
      </c>
      <c r="W82" s="76">
        <f t="shared" si="28"/>
        <v>430.65</v>
      </c>
      <c r="X82" s="83">
        <f t="shared" si="20"/>
        <v>472633.25070326607</v>
      </c>
      <c r="Y82" s="76">
        <f t="shared" si="32"/>
        <v>39386.1</v>
      </c>
      <c r="Z82" s="83">
        <f t="shared" si="21"/>
        <v>16632.467293177546</v>
      </c>
      <c r="AA82" s="76">
        <f t="shared" si="33"/>
        <v>1386.04</v>
      </c>
      <c r="AB82" s="83">
        <f t="shared" si="22"/>
        <v>697852.10278191476</v>
      </c>
      <c r="AC82" s="76">
        <f t="shared" si="34"/>
        <v>58154.34</v>
      </c>
      <c r="AD82" s="83">
        <f t="shared" si="23"/>
        <v>70206.862532199375</v>
      </c>
      <c r="AE82" s="76">
        <f t="shared" si="35"/>
        <v>5850.57</v>
      </c>
      <c r="AF82" s="83">
        <f t="shared" si="24"/>
        <v>227093.07194765584</v>
      </c>
      <c r="AG82" s="76">
        <f t="shared" si="36"/>
        <v>18924.419999999998</v>
      </c>
      <c r="AH82" s="83">
        <f t="shared" si="25"/>
        <v>2610.6359340790668</v>
      </c>
      <c r="AI82" s="76">
        <f t="shared" si="29"/>
        <v>217.55</v>
      </c>
      <c r="AJ82" s="83">
        <f t="shared" si="26"/>
        <v>2500.3261118704158</v>
      </c>
      <c r="AK82" s="76">
        <f t="shared" si="30"/>
        <v>208.36</v>
      </c>
      <c r="AM82" s="83">
        <f t="shared" si="37"/>
        <v>1494696.5245314504</v>
      </c>
      <c r="AN82" s="83">
        <f t="shared" si="31"/>
        <v>124558.0437109542</v>
      </c>
    </row>
    <row r="83" spans="1:40" x14ac:dyDescent="0.25">
      <c r="A83" s="82">
        <v>61061</v>
      </c>
      <c r="B83" s="82" t="s">
        <v>84</v>
      </c>
      <c r="C83" s="82" t="s">
        <v>57</v>
      </c>
      <c r="D83" s="83">
        <f>'landesw Umlage § 2_IST'!F83*'Umlage Gesamt § 2_IST'!$D$1</f>
        <v>922.67720719280987</v>
      </c>
      <c r="E83" s="83">
        <f>'landesw Umlage § 2_IST'!G83*'Umlage Gesamt § 2_IST'!$E$1</f>
        <v>83894.214992369831</v>
      </c>
      <c r="F83" s="83">
        <f>'landesw Umlage § 2_IST'!H83*'Umlage Gesamt § 2_IST'!$F$1</f>
        <v>2711.9668355262188</v>
      </c>
      <c r="G83" s="83">
        <f>'landesw Umlage § 2_IST'!I83*'Umlage Gesamt § 2_IST'!$G$1</f>
        <v>116613.55380321828</v>
      </c>
      <c r="H83" s="83">
        <f>'landesw Umlage § 2_IST'!J83*'Umlage Gesamt § 2_IST'!$H$1</f>
        <v>20318.726173484785</v>
      </c>
      <c r="I83" s="83">
        <f>'landesw Umlage § 2_IST'!K83*'Umlage Gesamt § 2_IST'!$I$1</f>
        <v>32398.342350504114</v>
      </c>
      <c r="J83" s="83">
        <f>'landesw Umlage § 2_IST'!L83*'Umlage Gesamt § 2_IST'!$J$1</f>
        <v>544.38817051838328</v>
      </c>
      <c r="K83" s="83">
        <f>'landesw Umlage § 2_IST'!M83*'Umlage Gesamt § 2_IST'!$K$1</f>
        <v>361.40919775579681</v>
      </c>
      <c r="M83" s="83">
        <f>'bezirksw Umlage § 2_IST'!F83*'Umlage Gesamt § 2_IST'!$M$1</f>
        <v>7157.1905657937932</v>
      </c>
      <c r="N83" s="83">
        <f>'bezirksw Umlage § 2_IST'!G83*'Umlage Gesamt § 2_IST'!$N$1</f>
        <v>655067.97977272735</v>
      </c>
      <c r="O83" s="83">
        <f>'bezirksw Umlage § 2_IST'!H83*'Umlage Gesamt § 2_IST'!$O$1</f>
        <v>23292.899553025232</v>
      </c>
      <c r="P83" s="83">
        <f>'bezirksw Umlage § 2_IST'!I83*'Umlage Gesamt § 2_IST'!$P$1</f>
        <v>974478.3673128566</v>
      </c>
      <c r="Q83" s="83">
        <f>'bezirksw Umlage § 2_IST'!J83*'Umlage Gesamt § 2_IST'!$Q$1</f>
        <v>89449.719332981578</v>
      </c>
      <c r="R83" s="83">
        <f>'bezirksw Umlage § 2_IST'!K83*'Umlage Gesamt § 2_IST'!$R$1</f>
        <v>322661.72719112498</v>
      </c>
      <c r="S83" s="83">
        <f>'bezirksw Umlage § 2_IST'!L83*'Umlage Gesamt § 2_IST'!$S$1</f>
        <v>3537.3417050440216</v>
      </c>
      <c r="T83" s="83">
        <f>'bezirksw Umlage § 2_IST'!M83*'Umlage Gesamt § 2_IST'!$T$1</f>
        <v>3547.8512457424004</v>
      </c>
      <c r="V83" s="83">
        <f t="shared" si="27"/>
        <v>8079.8677729866031</v>
      </c>
      <c r="W83" s="76">
        <f t="shared" si="28"/>
        <v>673.32</v>
      </c>
      <c r="X83" s="83">
        <f t="shared" si="20"/>
        <v>738962.19476509723</v>
      </c>
      <c r="Y83" s="76">
        <f t="shared" si="32"/>
        <v>61580.18</v>
      </c>
      <c r="Z83" s="83">
        <f t="shared" si="21"/>
        <v>26004.866388551451</v>
      </c>
      <c r="AA83" s="76">
        <f t="shared" si="33"/>
        <v>2167.0700000000002</v>
      </c>
      <c r="AB83" s="83">
        <f t="shared" si="22"/>
        <v>1091091.9211160748</v>
      </c>
      <c r="AC83" s="76">
        <f t="shared" si="34"/>
        <v>90924.33</v>
      </c>
      <c r="AD83" s="83">
        <f t="shared" si="23"/>
        <v>109768.44550646636</v>
      </c>
      <c r="AE83" s="76">
        <f t="shared" si="35"/>
        <v>9147.3700000000008</v>
      </c>
      <c r="AF83" s="83">
        <f t="shared" si="24"/>
        <v>355060.06954162911</v>
      </c>
      <c r="AG83" s="76">
        <f t="shared" si="36"/>
        <v>29588.34</v>
      </c>
      <c r="AH83" s="83">
        <f t="shared" si="25"/>
        <v>4081.7298755624051</v>
      </c>
      <c r="AI83" s="76">
        <f t="shared" si="29"/>
        <v>340.14</v>
      </c>
      <c r="AJ83" s="83">
        <f t="shared" si="26"/>
        <v>3909.2604434981972</v>
      </c>
      <c r="AK83" s="76">
        <f t="shared" si="30"/>
        <v>325.77</v>
      </c>
      <c r="AM83" s="83">
        <f t="shared" si="37"/>
        <v>2336958.3554098662</v>
      </c>
      <c r="AN83" s="83">
        <f t="shared" si="31"/>
        <v>194746.52961748885</v>
      </c>
    </row>
    <row r="84" spans="1:40" x14ac:dyDescent="0.25">
      <c r="A84" s="82">
        <v>61101</v>
      </c>
      <c r="B84" s="82" t="s">
        <v>85</v>
      </c>
      <c r="C84" s="82" t="s">
        <v>86</v>
      </c>
      <c r="D84" s="83">
        <f>'landesw Umlage § 2_IST'!F84*'Umlage Gesamt § 2_IST'!$D$1</f>
        <v>580.6191726898885</v>
      </c>
      <c r="E84" s="83">
        <f>'landesw Umlage § 2_IST'!G84*'Umlage Gesamt § 2_IST'!$E$1</f>
        <v>52792.666083663709</v>
      </c>
      <c r="F84" s="83">
        <f>'landesw Umlage § 2_IST'!H84*'Umlage Gesamt § 2_IST'!$F$1</f>
        <v>1706.5772603144005</v>
      </c>
      <c r="G84" s="83">
        <f>'landesw Umlage § 2_IST'!I84*'Umlage Gesamt § 2_IST'!$G$1</f>
        <v>73382.180253102953</v>
      </c>
      <c r="H84" s="83">
        <f>'landesw Umlage § 2_IST'!J84*'Umlage Gesamt § 2_IST'!$H$1</f>
        <v>12786.098853416061</v>
      </c>
      <c r="I84" s="83">
        <f>'landesw Umlage § 2_IST'!K84*'Umlage Gesamt § 2_IST'!$I$1</f>
        <v>20387.518609357565</v>
      </c>
      <c r="J84" s="83">
        <f>'landesw Umlage § 2_IST'!L84*'Umlage Gesamt § 2_IST'!$J$1</f>
        <v>342.57073516555892</v>
      </c>
      <c r="K84" s="83">
        <f>'landesw Umlage § 2_IST'!M84*'Umlage Gesamt § 2_IST'!$K$1</f>
        <v>227.42634993869208</v>
      </c>
      <c r="M84" s="83">
        <f>'bezirksw Umlage § 2_IST'!F84*'Umlage Gesamt § 2_IST'!$M$1</f>
        <v>3563.6707717858317</v>
      </c>
      <c r="N84" s="83">
        <f>'bezirksw Umlage § 2_IST'!G84*'Umlage Gesamt § 2_IST'!$N$1</f>
        <v>496555.3567918496</v>
      </c>
      <c r="O84" s="83">
        <f>'bezirksw Umlage § 2_IST'!H84*'Umlage Gesamt § 2_IST'!$O$1</f>
        <v>12541.820407986061</v>
      </c>
      <c r="P84" s="83">
        <f>'bezirksw Umlage § 2_IST'!I84*'Umlage Gesamt § 2_IST'!$P$1</f>
        <v>480968.10945776978</v>
      </c>
      <c r="Q84" s="83">
        <f>'bezirksw Umlage § 2_IST'!J84*'Umlage Gesamt § 2_IST'!$Q$1</f>
        <v>92024.938269714708</v>
      </c>
      <c r="R84" s="83">
        <f>'bezirksw Umlage § 2_IST'!K84*'Umlage Gesamt § 2_IST'!$R$1</f>
        <v>154612.71750016161</v>
      </c>
      <c r="S84" s="83">
        <f>'bezirksw Umlage § 2_IST'!L84*'Umlage Gesamt § 2_IST'!$S$1</f>
        <v>1321.8564410682475</v>
      </c>
      <c r="T84" s="83">
        <f>'bezirksw Umlage § 2_IST'!M84*'Umlage Gesamt § 2_IST'!$T$1</f>
        <v>1884.4171920556832</v>
      </c>
      <c r="V84" s="83">
        <f t="shared" si="27"/>
        <v>4144.2899444757204</v>
      </c>
      <c r="W84" s="76">
        <f t="shared" si="28"/>
        <v>345.36</v>
      </c>
      <c r="X84" s="83">
        <f t="shared" si="20"/>
        <v>549348.0228755133</v>
      </c>
      <c r="Y84" s="76">
        <f t="shared" si="32"/>
        <v>45779</v>
      </c>
      <c r="Z84" s="83">
        <f t="shared" si="21"/>
        <v>14248.397668300462</v>
      </c>
      <c r="AA84" s="76">
        <f t="shared" si="33"/>
        <v>1187.3699999999999</v>
      </c>
      <c r="AB84" s="83">
        <f t="shared" si="22"/>
        <v>554350.28971087269</v>
      </c>
      <c r="AC84" s="76">
        <f t="shared" si="34"/>
        <v>46195.86</v>
      </c>
      <c r="AD84" s="83">
        <f t="shared" si="23"/>
        <v>104811.03712313077</v>
      </c>
      <c r="AE84" s="76">
        <f t="shared" si="35"/>
        <v>8734.25</v>
      </c>
      <c r="AF84" s="83">
        <f t="shared" si="24"/>
        <v>175000.23610951917</v>
      </c>
      <c r="AG84" s="76">
        <f t="shared" si="36"/>
        <v>14583.35</v>
      </c>
      <c r="AH84" s="83">
        <f t="shared" si="25"/>
        <v>1664.4271762338064</v>
      </c>
      <c r="AI84" s="76">
        <f t="shared" si="29"/>
        <v>138.69999999999999</v>
      </c>
      <c r="AJ84" s="83">
        <f t="shared" si="26"/>
        <v>2111.8435419943753</v>
      </c>
      <c r="AK84" s="76">
        <f t="shared" si="30"/>
        <v>175.99</v>
      </c>
      <c r="AM84" s="83">
        <f t="shared" si="37"/>
        <v>1405678.5441500405</v>
      </c>
      <c r="AN84" s="83">
        <f t="shared" si="31"/>
        <v>117139.87867917004</v>
      </c>
    </row>
    <row r="85" spans="1:40" x14ac:dyDescent="0.25">
      <c r="A85" s="82">
        <v>61105</v>
      </c>
      <c r="B85" s="82" t="s">
        <v>87</v>
      </c>
      <c r="C85" s="82" t="s">
        <v>86</v>
      </c>
      <c r="D85" s="83">
        <f>'landesw Umlage § 2_IST'!F85*'Umlage Gesamt § 2_IST'!$D$1</f>
        <v>146.53993916893049</v>
      </c>
      <c r="E85" s="83">
        <f>'landesw Umlage § 2_IST'!G85*'Umlage Gesamt § 2_IST'!$E$1</f>
        <v>13324.110605279135</v>
      </c>
      <c r="F85" s="83">
        <f>'landesw Umlage § 2_IST'!H85*'Umlage Gesamt § 2_IST'!$F$1</f>
        <v>430.7155872152403</v>
      </c>
      <c r="G85" s="83">
        <f>'landesw Umlage § 2_IST'!I85*'Umlage Gesamt § 2_IST'!$G$1</f>
        <v>18520.608233715102</v>
      </c>
      <c r="H85" s="83">
        <f>'landesw Umlage § 2_IST'!J85*'Umlage Gesamt § 2_IST'!$H$1</f>
        <v>3227.0276909857748</v>
      </c>
      <c r="I85" s="83">
        <f>'landesw Umlage § 2_IST'!K85*'Umlage Gesamt § 2_IST'!$I$1</f>
        <v>5145.5168505370384</v>
      </c>
      <c r="J85" s="83">
        <f>'landesw Umlage § 2_IST'!L85*'Umlage Gesamt § 2_IST'!$J$1</f>
        <v>86.45993286726862</v>
      </c>
      <c r="K85" s="83">
        <f>'landesw Umlage § 2_IST'!M85*'Umlage Gesamt § 2_IST'!$K$1</f>
        <v>57.399143970789908</v>
      </c>
      <c r="M85" s="83">
        <f>'bezirksw Umlage § 2_IST'!F85*'Umlage Gesamt § 2_IST'!$M$1</f>
        <v>899.41931420599451</v>
      </c>
      <c r="N85" s="83">
        <f>'bezirksw Umlage § 2_IST'!G85*'Umlage Gesamt § 2_IST'!$N$1</f>
        <v>125323.43952952526</v>
      </c>
      <c r="O85" s="83">
        <f>'bezirksw Umlage § 2_IST'!H85*'Umlage Gesamt § 2_IST'!$O$1</f>
        <v>3165.3753201766008</v>
      </c>
      <c r="P85" s="83">
        <f>'bezirksw Umlage § 2_IST'!I85*'Umlage Gesamt § 2_IST'!$P$1</f>
        <v>121389.44219773699</v>
      </c>
      <c r="Q85" s="83">
        <f>'bezirksw Umlage § 2_IST'!J85*'Umlage Gesamt § 2_IST'!$Q$1</f>
        <v>23225.77257239688</v>
      </c>
      <c r="R85" s="83">
        <f>'bezirksw Umlage § 2_IST'!K85*'Umlage Gesamt § 2_IST'!$R$1</f>
        <v>39022.029038847984</v>
      </c>
      <c r="S85" s="83">
        <f>'bezirksw Umlage § 2_IST'!L85*'Umlage Gesamt § 2_IST'!$S$1</f>
        <v>333.61757857014237</v>
      </c>
      <c r="T85" s="83">
        <f>'bezirksw Umlage § 2_IST'!M85*'Umlage Gesamt § 2_IST'!$T$1</f>
        <v>475.59983149267396</v>
      </c>
      <c r="V85" s="83">
        <f t="shared" si="27"/>
        <v>1045.9592533749251</v>
      </c>
      <c r="W85" s="76">
        <f t="shared" si="28"/>
        <v>87.16</v>
      </c>
      <c r="X85" s="83">
        <f t="shared" si="20"/>
        <v>138647.55013480439</v>
      </c>
      <c r="Y85" s="76">
        <f t="shared" si="32"/>
        <v>11553.96</v>
      </c>
      <c r="Z85" s="83">
        <f t="shared" si="21"/>
        <v>3596.090907391841</v>
      </c>
      <c r="AA85" s="76">
        <f t="shared" si="33"/>
        <v>299.67</v>
      </c>
      <c r="AB85" s="83">
        <f t="shared" si="22"/>
        <v>139910.05043145211</v>
      </c>
      <c r="AC85" s="76">
        <f t="shared" si="34"/>
        <v>11659.17</v>
      </c>
      <c r="AD85" s="83">
        <f t="shared" si="23"/>
        <v>26452.800263382655</v>
      </c>
      <c r="AE85" s="76">
        <f t="shared" si="35"/>
        <v>2204.4</v>
      </c>
      <c r="AF85" s="83">
        <f t="shared" si="24"/>
        <v>44167.545889385023</v>
      </c>
      <c r="AG85" s="76">
        <f t="shared" si="36"/>
        <v>3680.63</v>
      </c>
      <c r="AH85" s="83">
        <f t="shared" si="25"/>
        <v>420.07751143741098</v>
      </c>
      <c r="AI85" s="76">
        <f t="shared" si="29"/>
        <v>35.01</v>
      </c>
      <c r="AJ85" s="83">
        <f t="shared" si="26"/>
        <v>532.99897546346392</v>
      </c>
      <c r="AK85" s="76">
        <f t="shared" si="30"/>
        <v>44.42</v>
      </c>
      <c r="AM85" s="83">
        <f t="shared" si="37"/>
        <v>354773.07336669182</v>
      </c>
      <c r="AN85" s="83">
        <f t="shared" si="31"/>
        <v>29564.422780557652</v>
      </c>
    </row>
    <row r="86" spans="1:40" x14ac:dyDescent="0.25">
      <c r="A86" s="82">
        <v>61106</v>
      </c>
      <c r="B86" s="82" t="s">
        <v>88</v>
      </c>
      <c r="C86" s="82" t="s">
        <v>86</v>
      </c>
      <c r="D86" s="83">
        <f>'landesw Umlage § 2_IST'!F86*'Umlage Gesamt § 2_IST'!$D$1</f>
        <v>228.18853605833078</v>
      </c>
      <c r="E86" s="83">
        <f>'landesw Umlage § 2_IST'!G86*'Umlage Gesamt § 2_IST'!$E$1</f>
        <v>20747.990688005928</v>
      </c>
      <c r="F86" s="83">
        <f>'landesw Umlage § 2_IST'!H86*'Umlage Gesamt § 2_IST'!$F$1</f>
        <v>670.70015083634132</v>
      </c>
      <c r="G86" s="83">
        <f>'landesw Umlage § 2_IST'!I86*'Umlage Gesamt § 2_IST'!$G$1</f>
        <v>28839.854197628578</v>
      </c>
      <c r="H86" s="83">
        <f>'landesw Umlage § 2_IST'!J86*'Umlage Gesamt § 2_IST'!$H$1</f>
        <v>5025.051387368565</v>
      </c>
      <c r="I86" s="83">
        <f>'landesw Umlage § 2_IST'!K86*'Umlage Gesamt § 2_IST'!$I$1</f>
        <v>8012.4774450327013</v>
      </c>
      <c r="J86" s="83">
        <f>'landesw Umlage § 2_IST'!L86*'Umlage Gesamt § 2_IST'!$J$1</f>
        <v>134.63336767145714</v>
      </c>
      <c r="K86" s="83">
        <f>'landesw Umlage § 2_IST'!M86*'Umlage Gesamt § 2_IST'!$K$1</f>
        <v>89.380592812972338</v>
      </c>
      <c r="M86" s="83">
        <f>'bezirksw Umlage § 2_IST'!F86*'Umlage Gesamt § 2_IST'!$M$1</f>
        <v>1400.5545367031805</v>
      </c>
      <c r="N86" s="83">
        <f>'bezirksw Umlage § 2_IST'!G86*'Umlage Gesamt § 2_IST'!$N$1</f>
        <v>195150.70336606461</v>
      </c>
      <c r="O86" s="83">
        <f>'bezirksw Umlage § 2_IST'!H86*'Umlage Gesamt § 2_IST'!$O$1</f>
        <v>4929.0477700663023</v>
      </c>
      <c r="P86" s="83">
        <f>'bezirksw Umlage § 2_IST'!I86*'Umlage Gesamt § 2_IST'!$P$1</f>
        <v>189024.77553308464</v>
      </c>
      <c r="Q86" s="83">
        <f>'bezirksw Umlage § 2_IST'!J86*'Umlage Gesamt § 2_IST'!$Q$1</f>
        <v>36166.625100132798</v>
      </c>
      <c r="R86" s="83">
        <f>'bezirksw Umlage § 2_IST'!K86*'Umlage Gesamt § 2_IST'!$R$1</f>
        <v>60764.182999526631</v>
      </c>
      <c r="S86" s="83">
        <f>'bezirksw Umlage § 2_IST'!L86*'Umlage Gesamt § 2_IST'!$S$1</f>
        <v>519.50142254041953</v>
      </c>
      <c r="T86" s="83">
        <f>'bezirksw Umlage § 2_IST'!M86*'Umlage Gesamt § 2_IST'!$T$1</f>
        <v>740.59283710220018</v>
      </c>
      <c r="V86" s="83">
        <f t="shared" si="27"/>
        <v>1628.7430727615113</v>
      </c>
      <c r="W86" s="76">
        <f t="shared" si="28"/>
        <v>135.72999999999999</v>
      </c>
      <c r="X86" s="83">
        <f t="shared" si="20"/>
        <v>215898.69405407054</v>
      </c>
      <c r="Y86" s="76">
        <f t="shared" si="32"/>
        <v>17991.560000000001</v>
      </c>
      <c r="Z86" s="83">
        <f t="shared" si="21"/>
        <v>5599.7479209026433</v>
      </c>
      <c r="AA86" s="76">
        <f t="shared" si="33"/>
        <v>466.65</v>
      </c>
      <c r="AB86" s="83">
        <f t="shared" si="22"/>
        <v>217864.6297307132</v>
      </c>
      <c r="AC86" s="76">
        <f t="shared" si="34"/>
        <v>18155.39</v>
      </c>
      <c r="AD86" s="83">
        <f t="shared" si="23"/>
        <v>41191.676487501361</v>
      </c>
      <c r="AE86" s="76">
        <f t="shared" si="35"/>
        <v>3432.64</v>
      </c>
      <c r="AF86" s="83">
        <f t="shared" si="24"/>
        <v>68776.660444559326</v>
      </c>
      <c r="AG86" s="76">
        <f t="shared" si="36"/>
        <v>5731.39</v>
      </c>
      <c r="AH86" s="83">
        <f t="shared" si="25"/>
        <v>654.13479021187663</v>
      </c>
      <c r="AI86" s="76">
        <f t="shared" si="29"/>
        <v>54.51</v>
      </c>
      <c r="AJ86" s="83">
        <f t="shared" si="26"/>
        <v>829.97342991517257</v>
      </c>
      <c r="AK86" s="76">
        <f t="shared" si="30"/>
        <v>69.16</v>
      </c>
      <c r="AM86" s="83">
        <f t="shared" si="37"/>
        <v>552444.25993063569</v>
      </c>
      <c r="AN86" s="83">
        <f t="shared" si="31"/>
        <v>46037.021660886305</v>
      </c>
    </row>
    <row r="87" spans="1:40" x14ac:dyDescent="0.25">
      <c r="A87" s="82">
        <v>61107</v>
      </c>
      <c r="B87" s="82" t="s">
        <v>89</v>
      </c>
      <c r="C87" s="82" t="s">
        <v>86</v>
      </c>
      <c r="D87" s="83">
        <f>'landesw Umlage § 2_IST'!F87*'Umlage Gesamt § 2_IST'!$D$1</f>
        <v>173.92718178869106</v>
      </c>
      <c r="E87" s="83">
        <f>'landesw Umlage § 2_IST'!G87*'Umlage Gesamt § 2_IST'!$E$1</f>
        <v>15814.289405057652</v>
      </c>
      <c r="F87" s="83">
        <f>'landesw Umlage § 2_IST'!H87*'Umlage Gesamt § 2_IST'!$F$1</f>
        <v>511.21317957180548</v>
      </c>
      <c r="G87" s="83">
        <f>'landesw Umlage § 2_IST'!I87*'Umlage Gesamt § 2_IST'!$G$1</f>
        <v>21981.974425341265</v>
      </c>
      <c r="H87" s="83">
        <f>'landesw Umlage § 2_IST'!J87*'Umlage Gesamt § 2_IST'!$H$1</f>
        <v>3830.1355591542592</v>
      </c>
      <c r="I87" s="83">
        <f>'landesw Umlage § 2_IST'!K87*'Umlage Gesamt § 2_IST'!$I$1</f>
        <v>6107.1763079445545</v>
      </c>
      <c r="J87" s="83">
        <f>'landesw Umlage § 2_IST'!L87*'Umlage Gesamt § 2_IST'!$J$1</f>
        <v>102.61866182370959</v>
      </c>
      <c r="K87" s="83">
        <f>'landesw Umlage § 2_IST'!M87*'Umlage Gesamt § 2_IST'!$K$1</f>
        <v>68.12662407628109</v>
      </c>
      <c r="M87" s="83">
        <f>'bezirksw Umlage § 2_IST'!F87*'Umlage Gesamt § 2_IST'!$M$1</f>
        <v>1067.5142043414535</v>
      </c>
      <c r="N87" s="83">
        <f>'bezirksw Umlage § 2_IST'!G87*'Umlage Gesamt § 2_IST'!$N$1</f>
        <v>148745.47357569271</v>
      </c>
      <c r="O87" s="83">
        <f>'bezirksw Umlage § 2_IST'!H87*'Umlage Gesamt § 2_IST'!$O$1</f>
        <v>3756.9608112579222</v>
      </c>
      <c r="P87" s="83">
        <f>'bezirksw Umlage § 2_IST'!I87*'Umlage Gesamt § 2_IST'!$P$1</f>
        <v>144076.24092169668</v>
      </c>
      <c r="Q87" s="83">
        <f>'bezirksw Umlage § 2_IST'!J87*'Umlage Gesamt § 2_IST'!$Q$1</f>
        <v>27566.499558357558</v>
      </c>
      <c r="R87" s="83">
        <f>'bezirksw Umlage § 2_IST'!K87*'Umlage Gesamt § 2_IST'!$R$1</f>
        <v>46314.960801091125</v>
      </c>
      <c r="S87" s="83">
        <f>'bezirksw Umlage § 2_IST'!L87*'Umlage Gesamt § 2_IST'!$S$1</f>
        <v>395.96826343008757</v>
      </c>
      <c r="T87" s="83">
        <f>'bezirksw Umlage § 2_IST'!M87*'Umlage Gesamt § 2_IST'!$T$1</f>
        <v>564.48596075461865</v>
      </c>
      <c r="V87" s="83">
        <f t="shared" si="27"/>
        <v>1241.4413861301446</v>
      </c>
      <c r="W87" s="76">
        <f t="shared" si="28"/>
        <v>103.45</v>
      </c>
      <c r="X87" s="83">
        <f t="shared" si="20"/>
        <v>164559.76298075035</v>
      </c>
      <c r="Y87" s="76">
        <f t="shared" si="32"/>
        <v>13713.31</v>
      </c>
      <c r="Z87" s="83">
        <f t="shared" si="21"/>
        <v>4268.1739908297277</v>
      </c>
      <c r="AA87" s="76">
        <f t="shared" si="33"/>
        <v>355.68</v>
      </c>
      <c r="AB87" s="83">
        <f t="shared" si="22"/>
        <v>166058.21534703794</v>
      </c>
      <c r="AC87" s="76">
        <f t="shared" si="34"/>
        <v>13838.18</v>
      </c>
      <c r="AD87" s="83">
        <f t="shared" si="23"/>
        <v>31396.635117511818</v>
      </c>
      <c r="AE87" s="76">
        <f t="shared" si="35"/>
        <v>2616.39</v>
      </c>
      <c r="AF87" s="83">
        <f t="shared" si="24"/>
        <v>52422.137109035677</v>
      </c>
      <c r="AG87" s="76">
        <f t="shared" si="36"/>
        <v>4368.51</v>
      </c>
      <c r="AH87" s="83">
        <f t="shared" si="25"/>
        <v>498.58692525379718</v>
      </c>
      <c r="AI87" s="76">
        <f t="shared" si="29"/>
        <v>41.55</v>
      </c>
      <c r="AJ87" s="83">
        <f t="shared" si="26"/>
        <v>632.61258483089978</v>
      </c>
      <c r="AK87" s="76">
        <f t="shared" si="30"/>
        <v>52.72</v>
      </c>
      <c r="AM87" s="83">
        <f t="shared" si="37"/>
        <v>421077.56544138043</v>
      </c>
      <c r="AN87" s="83">
        <f t="shared" si="31"/>
        <v>35089.797120115036</v>
      </c>
    </row>
    <row r="88" spans="1:40" x14ac:dyDescent="0.25">
      <c r="A88" s="82">
        <v>61108</v>
      </c>
      <c r="B88" s="82" t="s">
        <v>86</v>
      </c>
      <c r="C88" s="82" t="s">
        <v>86</v>
      </c>
      <c r="D88" s="83">
        <f>'landesw Umlage § 2_IST'!F88*'Umlage Gesamt § 2_IST'!$D$1</f>
        <v>5536.0965151370792</v>
      </c>
      <c r="E88" s="83">
        <f>'landesw Umlage § 2_IST'!G88*'Umlage Gesamt § 2_IST'!$E$1</f>
        <v>503368.31520144525</v>
      </c>
      <c r="F88" s="83">
        <f>'landesw Umlage § 2_IST'!H88*'Umlage Gesamt § 2_IST'!$F$1</f>
        <v>16271.898807387197</v>
      </c>
      <c r="G88" s="83">
        <f>'landesw Umlage § 2_IST'!I88*'Umlage Gesamt § 2_IST'!$G$1</f>
        <v>699685.52793440875</v>
      </c>
      <c r="H88" s="83">
        <f>'landesw Umlage § 2_IST'!J88*'Umlage Gesamt § 2_IST'!$H$1</f>
        <v>121913.08973946252</v>
      </c>
      <c r="I88" s="83">
        <f>'landesw Umlage § 2_IST'!K88*'Umlage Gesamt § 2_IST'!$I$1</f>
        <v>194391.22239568157</v>
      </c>
      <c r="J88" s="83">
        <f>'landesw Umlage § 2_IST'!L88*'Umlage Gesamt § 2_IST'!$J$1</f>
        <v>3266.3486538894063</v>
      </c>
      <c r="K88" s="83">
        <f>'landesw Umlage § 2_IST'!M88*'Umlage Gesamt § 2_IST'!$K$1</f>
        <v>2168.4682190445096</v>
      </c>
      <c r="M88" s="83">
        <f>'bezirksw Umlage § 2_IST'!F88*'Umlage Gesamt § 2_IST'!$M$1</f>
        <v>33978.942254662106</v>
      </c>
      <c r="N88" s="83">
        <f>'bezirksw Umlage § 2_IST'!G88*'Umlage Gesamt § 2_IST'!$N$1</f>
        <v>4734563.5652583763</v>
      </c>
      <c r="O88" s="83">
        <f>'bezirksw Umlage § 2_IST'!H88*'Umlage Gesamt § 2_IST'!$O$1</f>
        <v>119583.93990411868</v>
      </c>
      <c r="P88" s="83">
        <f>'bezirksw Umlage § 2_IST'!I88*'Umlage Gesamt § 2_IST'!$P$1</f>
        <v>4585942.042398558</v>
      </c>
      <c r="Q88" s="83">
        <f>'bezirksw Umlage § 2_IST'!J88*'Umlage Gesamt § 2_IST'!$Q$1</f>
        <v>877440.7805041204</v>
      </c>
      <c r="R88" s="83">
        <f>'bezirksw Umlage § 2_IST'!K88*'Umlage Gesamt § 2_IST'!$R$1</f>
        <v>1474203.6894563348</v>
      </c>
      <c r="S88" s="83">
        <f>'bezirksw Umlage § 2_IST'!L88*'Umlage Gesamt § 2_IST'!$S$1</f>
        <v>12603.656890982422</v>
      </c>
      <c r="T88" s="83">
        <f>'bezirksw Umlage § 2_IST'!M88*'Umlage Gesamt § 2_IST'!$T$1</f>
        <v>17967.569692321922</v>
      </c>
      <c r="V88" s="83">
        <f t="shared" si="27"/>
        <v>39515.038769799183</v>
      </c>
      <c r="W88" s="76">
        <f t="shared" si="28"/>
        <v>3292.92</v>
      </c>
      <c r="X88" s="83">
        <f t="shared" si="20"/>
        <v>5237931.8804598218</v>
      </c>
      <c r="Y88" s="76">
        <f t="shared" si="32"/>
        <v>436494.32</v>
      </c>
      <c r="Z88" s="83">
        <f t="shared" si="21"/>
        <v>135855.83871150587</v>
      </c>
      <c r="AA88" s="76">
        <f t="shared" si="33"/>
        <v>11321.32</v>
      </c>
      <c r="AB88" s="83">
        <f t="shared" si="22"/>
        <v>5285627.5703329667</v>
      </c>
      <c r="AC88" s="76">
        <f t="shared" si="34"/>
        <v>440468.96</v>
      </c>
      <c r="AD88" s="83">
        <f t="shared" si="23"/>
        <v>999353.87024358287</v>
      </c>
      <c r="AE88" s="76">
        <f t="shared" si="35"/>
        <v>83279.490000000005</v>
      </c>
      <c r="AF88" s="83">
        <f t="shared" si="24"/>
        <v>1668594.9118520163</v>
      </c>
      <c r="AG88" s="76">
        <f t="shared" si="36"/>
        <v>139049.57999999999</v>
      </c>
      <c r="AH88" s="83">
        <f t="shared" si="25"/>
        <v>15870.005544871829</v>
      </c>
      <c r="AI88" s="76">
        <f t="shared" si="29"/>
        <v>1322.5</v>
      </c>
      <c r="AJ88" s="83">
        <f t="shared" si="26"/>
        <v>20136.037911366431</v>
      </c>
      <c r="AK88" s="76">
        <f t="shared" si="30"/>
        <v>1678</v>
      </c>
      <c r="AM88" s="83">
        <f t="shared" si="37"/>
        <v>13402885.153825931</v>
      </c>
      <c r="AN88" s="83">
        <f t="shared" si="31"/>
        <v>1116907.096152161</v>
      </c>
    </row>
    <row r="89" spans="1:40" x14ac:dyDescent="0.25">
      <c r="A89" s="82">
        <v>61109</v>
      </c>
      <c r="B89" s="82" t="s">
        <v>90</v>
      </c>
      <c r="C89" s="82" t="s">
        <v>86</v>
      </c>
      <c r="D89" s="83">
        <f>'landesw Umlage § 2_IST'!F89*'Umlage Gesamt § 2_IST'!$D$1</f>
        <v>240.18704120156491</v>
      </c>
      <c r="E89" s="83">
        <f>'landesw Umlage § 2_IST'!G89*'Umlage Gesamt § 2_IST'!$E$1</f>
        <v>21838.952036380488</v>
      </c>
      <c r="F89" s="83">
        <f>'landesw Umlage § 2_IST'!H89*'Umlage Gesamt § 2_IST'!$F$1</f>
        <v>705.96659913556982</v>
      </c>
      <c r="G89" s="83">
        <f>'landesw Umlage § 2_IST'!I89*'Umlage Gesamt § 2_IST'!$G$1</f>
        <v>30356.298208785713</v>
      </c>
      <c r="H89" s="83">
        <f>'landesw Umlage § 2_IST'!J89*'Umlage Gesamt § 2_IST'!$H$1</f>
        <v>5289.2763390591499</v>
      </c>
      <c r="I89" s="83">
        <f>'landesw Umlage § 2_IST'!K89*'Umlage Gesamt § 2_IST'!$I$1</f>
        <v>8433.7858661082337</v>
      </c>
      <c r="J89" s="83">
        <f>'landesw Umlage § 2_IST'!L89*'Umlage Gesamt § 2_IST'!$J$1</f>
        <v>141.71259777810886</v>
      </c>
      <c r="K89" s="83">
        <f>'landesw Umlage § 2_IST'!M89*'Umlage Gesamt § 2_IST'!$K$1</f>
        <v>94.080362227758471</v>
      </c>
      <c r="M89" s="83">
        <f>'bezirksw Umlage § 2_IST'!F89*'Umlage Gesamt § 2_IST'!$M$1</f>
        <v>1474.1978542084794</v>
      </c>
      <c r="N89" s="83">
        <f>'bezirksw Umlage § 2_IST'!G89*'Umlage Gesamt § 2_IST'!$N$1</f>
        <v>205412.0283146805</v>
      </c>
      <c r="O89" s="83">
        <f>'bezirksw Umlage § 2_IST'!H89*'Umlage Gesamt § 2_IST'!$O$1</f>
        <v>5188.2247035002829</v>
      </c>
      <c r="P89" s="83">
        <f>'bezirksw Umlage § 2_IST'!I89*'Umlage Gesamt § 2_IST'!$P$1</f>
        <v>198963.98974870428</v>
      </c>
      <c r="Q89" s="83">
        <f>'bezirksw Umlage § 2_IST'!J89*'Umlage Gesamt § 2_IST'!$Q$1</f>
        <v>38068.322024847883</v>
      </c>
      <c r="R89" s="83">
        <f>'bezirksw Umlage § 2_IST'!K89*'Umlage Gesamt § 2_IST'!$R$1</f>
        <v>63959.257453476719</v>
      </c>
      <c r="S89" s="83">
        <f>'bezirksw Umlage § 2_IST'!L89*'Umlage Gesamt § 2_IST'!$S$1</f>
        <v>546.81760852390516</v>
      </c>
      <c r="T89" s="83">
        <f>'bezirksw Umlage § 2_IST'!M89*'Umlage Gesamt § 2_IST'!$T$1</f>
        <v>779.5343506352973</v>
      </c>
      <c r="V89" s="83">
        <f t="shared" si="27"/>
        <v>1714.3848954100442</v>
      </c>
      <c r="W89" s="76">
        <f t="shared" si="28"/>
        <v>142.87</v>
      </c>
      <c r="X89" s="83">
        <f t="shared" si="20"/>
        <v>227250.98035106098</v>
      </c>
      <c r="Y89" s="76">
        <f t="shared" si="32"/>
        <v>18937.580000000002</v>
      </c>
      <c r="Z89" s="83">
        <f t="shared" si="21"/>
        <v>5894.1913026358525</v>
      </c>
      <c r="AA89" s="76">
        <f t="shared" si="33"/>
        <v>491.18</v>
      </c>
      <c r="AB89" s="83">
        <f t="shared" si="22"/>
        <v>229320.28795748999</v>
      </c>
      <c r="AC89" s="76">
        <f t="shared" si="34"/>
        <v>19110.02</v>
      </c>
      <c r="AD89" s="83">
        <f t="shared" si="23"/>
        <v>43357.598363907033</v>
      </c>
      <c r="AE89" s="76">
        <f t="shared" si="35"/>
        <v>3613.13</v>
      </c>
      <c r="AF89" s="83">
        <f t="shared" si="24"/>
        <v>72393.043319584947</v>
      </c>
      <c r="AG89" s="76">
        <f t="shared" si="36"/>
        <v>6032.75</v>
      </c>
      <c r="AH89" s="83">
        <f t="shared" si="25"/>
        <v>688.53020630201399</v>
      </c>
      <c r="AI89" s="76">
        <f t="shared" si="29"/>
        <v>57.38</v>
      </c>
      <c r="AJ89" s="83">
        <f t="shared" si="26"/>
        <v>873.61471286305573</v>
      </c>
      <c r="AK89" s="76">
        <f t="shared" si="30"/>
        <v>72.8</v>
      </c>
      <c r="AM89" s="83">
        <f t="shared" si="37"/>
        <v>581492.63110925397</v>
      </c>
      <c r="AN89" s="83">
        <f t="shared" si="31"/>
        <v>48457.719259104495</v>
      </c>
    </row>
    <row r="90" spans="1:40" x14ac:dyDescent="0.25">
      <c r="A90" s="82">
        <v>61110</v>
      </c>
      <c r="B90" s="82" t="s">
        <v>91</v>
      </c>
      <c r="C90" s="82" t="s">
        <v>86</v>
      </c>
      <c r="D90" s="83">
        <f>'landesw Umlage § 2_IST'!F90*'Umlage Gesamt § 2_IST'!$D$1</f>
        <v>446.95049146673318</v>
      </c>
      <c r="E90" s="83">
        <f>'landesw Umlage § 2_IST'!G90*'Umlage Gesamt § 2_IST'!$E$1</f>
        <v>40638.871676625138</v>
      </c>
      <c r="F90" s="83">
        <f>'landesw Umlage § 2_IST'!H90*'Umlage Gesamt § 2_IST'!$F$1</f>
        <v>1313.6933485847251</v>
      </c>
      <c r="G90" s="83">
        <f>'landesw Umlage § 2_IST'!I90*'Umlage Gesamt § 2_IST'!$G$1</f>
        <v>56488.319834630136</v>
      </c>
      <c r="H90" s="83">
        <f>'landesw Umlage § 2_IST'!J90*'Umlage Gesamt § 2_IST'!$H$1</f>
        <v>9842.5154305554079</v>
      </c>
      <c r="I90" s="83">
        <f>'landesw Umlage § 2_IST'!K90*'Umlage Gesamt § 2_IST'!$I$1</f>
        <v>15693.955506196155</v>
      </c>
      <c r="J90" s="83">
        <f>'landesw Umlage § 2_IST'!L90*'Umlage Gesamt § 2_IST'!$J$1</f>
        <v>263.7049647103965</v>
      </c>
      <c r="K90" s="83">
        <f>'landesw Umlage § 2_IST'!M90*'Umlage Gesamt § 2_IST'!$K$1</f>
        <v>175.06882937858913</v>
      </c>
      <c r="M90" s="83">
        <f>'bezirksw Umlage § 2_IST'!F90*'Umlage Gesamt § 2_IST'!$M$1</f>
        <v>2743.251476688703</v>
      </c>
      <c r="N90" s="83">
        <f>'bezirksw Umlage § 2_IST'!G90*'Umlage Gesamt § 2_IST'!$N$1</f>
        <v>382239.63519904832</v>
      </c>
      <c r="O90" s="83">
        <f>'bezirksw Umlage § 2_IST'!H90*'Umlage Gesamt § 2_IST'!$O$1</f>
        <v>9654.4741525971585</v>
      </c>
      <c r="P90" s="83">
        <f>'bezirksw Umlage § 2_IST'!I90*'Umlage Gesamt § 2_IST'!$P$1</f>
        <v>370240.84462466009</v>
      </c>
      <c r="Q90" s="83">
        <f>'bezirksw Umlage § 2_IST'!J90*'Umlage Gesamt § 2_IST'!$Q$1</f>
        <v>70839.189130278377</v>
      </c>
      <c r="R90" s="83">
        <f>'bezirksw Umlage § 2_IST'!K90*'Umlage Gesamt § 2_IST'!$R$1</f>
        <v>119018.16771492199</v>
      </c>
      <c r="S90" s="83">
        <f>'bezirksw Umlage § 2_IST'!L90*'Umlage Gesamt § 2_IST'!$S$1</f>
        <v>1017.5419858198024</v>
      </c>
      <c r="T90" s="83">
        <f>'bezirksw Umlage § 2_IST'!M90*'Umlage Gesamt § 2_IST'!$T$1</f>
        <v>1450.5914198728915</v>
      </c>
      <c r="V90" s="83">
        <f t="shared" si="27"/>
        <v>3190.2019681554361</v>
      </c>
      <c r="W90" s="76">
        <f t="shared" si="28"/>
        <v>265.85000000000002</v>
      </c>
      <c r="X90" s="83">
        <f t="shared" si="20"/>
        <v>422878.50687567348</v>
      </c>
      <c r="Y90" s="76">
        <f t="shared" si="32"/>
        <v>35239.879999999997</v>
      </c>
      <c r="Z90" s="83">
        <f t="shared" si="21"/>
        <v>10968.167501181884</v>
      </c>
      <c r="AA90" s="76">
        <f t="shared" si="33"/>
        <v>914.01</v>
      </c>
      <c r="AB90" s="83">
        <f t="shared" si="22"/>
        <v>426729.16445929022</v>
      </c>
      <c r="AC90" s="76">
        <f t="shared" si="34"/>
        <v>35560.76</v>
      </c>
      <c r="AD90" s="83">
        <f t="shared" si="23"/>
        <v>80681.704560833779</v>
      </c>
      <c r="AE90" s="76">
        <f t="shared" si="35"/>
        <v>6723.48</v>
      </c>
      <c r="AF90" s="83">
        <f t="shared" si="24"/>
        <v>134712.12322111815</v>
      </c>
      <c r="AG90" s="76">
        <f t="shared" si="36"/>
        <v>11226.01</v>
      </c>
      <c r="AH90" s="83">
        <f t="shared" si="25"/>
        <v>1281.246950530199</v>
      </c>
      <c r="AI90" s="76">
        <f t="shared" si="29"/>
        <v>106.77</v>
      </c>
      <c r="AJ90" s="83">
        <f t="shared" si="26"/>
        <v>1625.6602492514805</v>
      </c>
      <c r="AK90" s="76">
        <f t="shared" si="30"/>
        <v>135.47</v>
      </c>
      <c r="AM90" s="83">
        <f t="shared" si="37"/>
        <v>1082066.7757860345</v>
      </c>
      <c r="AN90" s="83">
        <f t="shared" si="31"/>
        <v>90172.231315502882</v>
      </c>
    </row>
    <row r="91" spans="1:40" x14ac:dyDescent="0.25">
      <c r="A91" s="82">
        <v>61111</v>
      </c>
      <c r="B91" s="82" t="s">
        <v>92</v>
      </c>
      <c r="C91" s="82" t="s">
        <v>86</v>
      </c>
      <c r="D91" s="83">
        <f>'landesw Umlage § 2_IST'!F91*'Umlage Gesamt § 2_IST'!$D$1</f>
        <v>194.2425353324866</v>
      </c>
      <c r="E91" s="83">
        <f>'landesw Umlage § 2_IST'!G91*'Umlage Gesamt § 2_IST'!$E$1</f>
        <v>17661.458300704853</v>
      </c>
      <c r="F91" s="83">
        <f>'landesw Umlage § 2_IST'!H91*'Umlage Gesamt § 2_IST'!$F$1</f>
        <v>570.92481505306489</v>
      </c>
      <c r="G91" s="83">
        <f>'landesw Umlage § 2_IST'!I91*'Umlage Gesamt § 2_IST'!$G$1</f>
        <v>24549.552290105566</v>
      </c>
      <c r="H91" s="83">
        <f>'landesw Umlage § 2_IST'!J91*'Umlage Gesamt § 2_IST'!$H$1</f>
        <v>4277.509898257942</v>
      </c>
      <c r="I91" s="83">
        <f>'landesw Umlage § 2_IST'!K91*'Umlage Gesamt § 2_IST'!$I$1</f>
        <v>6820.5176302970376</v>
      </c>
      <c r="J91" s="83">
        <f>'landesw Umlage § 2_IST'!L91*'Umlage Gesamt § 2_IST'!$J$1</f>
        <v>114.60491017028866</v>
      </c>
      <c r="K91" s="83">
        <f>'landesw Umlage § 2_IST'!M91*'Umlage Gesamt § 2_IST'!$K$1</f>
        <v>76.084071782967797</v>
      </c>
      <c r="M91" s="83">
        <f>'bezirksw Umlage § 2_IST'!F91*'Umlage Gesamt § 2_IST'!$M$1</f>
        <v>1192.203906383359</v>
      </c>
      <c r="N91" s="83">
        <f>'bezirksw Umlage § 2_IST'!G91*'Umlage Gesamt § 2_IST'!$N$1</f>
        <v>166119.50823003895</v>
      </c>
      <c r="O91" s="83">
        <f>'bezirksw Umlage § 2_IST'!H91*'Umlage Gesamt § 2_IST'!$O$1</f>
        <v>4195.7880626740789</v>
      </c>
      <c r="P91" s="83">
        <f>'bezirksw Umlage § 2_IST'!I91*'Umlage Gesamt § 2_IST'!$P$1</f>
        <v>160904.89151836635</v>
      </c>
      <c r="Q91" s="83">
        <f>'bezirksw Umlage § 2_IST'!J91*'Umlage Gesamt § 2_IST'!$Q$1</f>
        <v>30786.371108816566</v>
      </c>
      <c r="R91" s="83">
        <f>'bezirksw Umlage § 2_IST'!K91*'Umlage Gesamt § 2_IST'!$R$1</f>
        <v>51724.723630367174</v>
      </c>
      <c r="S91" s="83">
        <f>'bezirksw Umlage § 2_IST'!L91*'Umlage Gesamt § 2_IST'!$S$1</f>
        <v>442.2188562412685</v>
      </c>
      <c r="T91" s="83">
        <f>'bezirksw Umlage § 2_IST'!M91*'Umlage Gesamt § 2_IST'!$T$1</f>
        <v>630.42005883695094</v>
      </c>
      <c r="V91" s="83">
        <f t="shared" si="27"/>
        <v>1386.4464417158456</v>
      </c>
      <c r="W91" s="76">
        <f t="shared" si="28"/>
        <v>115.54</v>
      </c>
      <c r="X91" s="83">
        <f t="shared" si="20"/>
        <v>183780.96653074381</v>
      </c>
      <c r="Y91" s="76">
        <f t="shared" si="32"/>
        <v>15315.08</v>
      </c>
      <c r="Z91" s="83">
        <f t="shared" si="21"/>
        <v>4766.7128777271437</v>
      </c>
      <c r="AA91" s="76">
        <f t="shared" si="33"/>
        <v>397.23</v>
      </c>
      <c r="AB91" s="83">
        <f t="shared" si="22"/>
        <v>185454.4438084719</v>
      </c>
      <c r="AC91" s="76">
        <f t="shared" si="34"/>
        <v>15454.54</v>
      </c>
      <c r="AD91" s="83">
        <f t="shared" si="23"/>
        <v>35063.881007074509</v>
      </c>
      <c r="AE91" s="76">
        <f t="shared" si="35"/>
        <v>2921.99</v>
      </c>
      <c r="AF91" s="83">
        <f t="shared" si="24"/>
        <v>58545.24126066421</v>
      </c>
      <c r="AG91" s="76">
        <f t="shared" si="36"/>
        <v>4878.7700000000004</v>
      </c>
      <c r="AH91" s="83">
        <f t="shared" si="25"/>
        <v>556.82376641155713</v>
      </c>
      <c r="AI91" s="76">
        <f t="shared" si="29"/>
        <v>46.4</v>
      </c>
      <c r="AJ91" s="83">
        <f t="shared" si="26"/>
        <v>706.50413061991878</v>
      </c>
      <c r="AK91" s="76">
        <f t="shared" si="30"/>
        <v>58.88</v>
      </c>
      <c r="AM91" s="83">
        <f t="shared" si="37"/>
        <v>470261.01982342888</v>
      </c>
      <c r="AN91" s="83">
        <f t="shared" si="31"/>
        <v>39188.418318619071</v>
      </c>
    </row>
    <row r="92" spans="1:40" x14ac:dyDescent="0.25">
      <c r="A92" s="82">
        <v>61112</v>
      </c>
      <c r="B92" s="82" t="s">
        <v>93</v>
      </c>
      <c r="C92" s="82" t="s">
        <v>86</v>
      </c>
      <c r="D92" s="83">
        <f>'landesw Umlage § 2_IST'!F92*'Umlage Gesamt § 2_IST'!$D$1</f>
        <v>69.184698972580264</v>
      </c>
      <c r="E92" s="83">
        <f>'landesw Umlage § 2_IST'!G92*'Umlage Gesamt § 2_IST'!$E$1</f>
        <v>6290.6030023727972</v>
      </c>
      <c r="F92" s="83">
        <f>'landesw Umlage § 2_IST'!H92*'Umlage Gesamt § 2_IST'!$F$1</f>
        <v>203.35021573833527</v>
      </c>
      <c r="G92" s="83">
        <f>'landesw Umlage § 2_IST'!I92*'Umlage Gesamt § 2_IST'!$G$1</f>
        <v>8743.9827852087856</v>
      </c>
      <c r="H92" s="83">
        <f>'landesw Umlage § 2_IST'!J92*'Umlage Gesamt § 2_IST'!$H$1</f>
        <v>1523.5501027447372</v>
      </c>
      <c r="I92" s="83">
        <f>'landesw Umlage § 2_IST'!K92*'Umlage Gesamt § 2_IST'!$I$1</f>
        <v>2429.3106465150067</v>
      </c>
      <c r="J92" s="83">
        <f>'landesw Umlage § 2_IST'!L92*'Umlage Gesamt § 2_IST'!$J$1</f>
        <v>40.819618614115839</v>
      </c>
      <c r="K92" s="83">
        <f>'landesw Umlage § 2_IST'!M92*'Umlage Gesamt § 2_IST'!$K$1</f>
        <v>27.099386825355388</v>
      </c>
      <c r="M92" s="83">
        <f>'bezirksw Umlage § 2_IST'!F92*'Umlage Gesamt § 2_IST'!$M$1</f>
        <v>424.63546017807772</v>
      </c>
      <c r="N92" s="83">
        <f>'bezirksw Umlage § 2_IST'!G92*'Umlage Gesamt § 2_IST'!$N$1</f>
        <v>59167.927100497189</v>
      </c>
      <c r="O92" s="83">
        <f>'bezirksw Umlage § 2_IST'!H92*'Umlage Gesamt § 2_IST'!$O$1</f>
        <v>1494.4426748341696</v>
      </c>
      <c r="P92" s="83">
        <f>'bezirksw Umlage § 2_IST'!I92*'Umlage Gesamt § 2_IST'!$P$1</f>
        <v>57310.601222635683</v>
      </c>
      <c r="Q92" s="83">
        <f>'bezirksw Umlage § 2_IST'!J92*'Umlage Gesamt § 2_IST'!$Q$1</f>
        <v>10965.3934138358</v>
      </c>
      <c r="R92" s="83">
        <f>'bezirksw Umlage § 2_IST'!K92*'Umlage Gesamt § 2_IST'!$R$1</f>
        <v>18423.150355206246</v>
      </c>
      <c r="S92" s="83">
        <f>'bezirksw Umlage § 2_IST'!L92*'Umlage Gesamt § 2_IST'!$S$1</f>
        <v>157.50812970331944</v>
      </c>
      <c r="T92" s="83">
        <f>'bezirksw Umlage § 2_IST'!M92*'Umlage Gesamt § 2_IST'!$T$1</f>
        <v>224.54104566877646</v>
      </c>
      <c r="V92" s="83">
        <f t="shared" si="27"/>
        <v>493.82015915065801</v>
      </c>
      <c r="W92" s="76">
        <f t="shared" si="28"/>
        <v>41.15</v>
      </c>
      <c r="X92" s="83">
        <f t="shared" si="20"/>
        <v>65458.530102869983</v>
      </c>
      <c r="Y92" s="76">
        <f t="shared" si="32"/>
        <v>5454.88</v>
      </c>
      <c r="Z92" s="83">
        <f t="shared" si="21"/>
        <v>1697.7928905725048</v>
      </c>
      <c r="AA92" s="76">
        <f t="shared" si="33"/>
        <v>141.47999999999999</v>
      </c>
      <c r="AB92" s="83">
        <f t="shared" si="22"/>
        <v>66054.584007844474</v>
      </c>
      <c r="AC92" s="76">
        <f t="shared" si="34"/>
        <v>5504.55</v>
      </c>
      <c r="AD92" s="83">
        <f t="shared" si="23"/>
        <v>12488.943516580537</v>
      </c>
      <c r="AE92" s="76">
        <f t="shared" si="35"/>
        <v>1040.75</v>
      </c>
      <c r="AF92" s="83">
        <f t="shared" si="24"/>
        <v>20852.461001721254</v>
      </c>
      <c r="AG92" s="76">
        <f t="shared" si="36"/>
        <v>1737.71</v>
      </c>
      <c r="AH92" s="83">
        <f t="shared" si="25"/>
        <v>198.32774831743529</v>
      </c>
      <c r="AI92" s="76">
        <f t="shared" si="29"/>
        <v>16.53</v>
      </c>
      <c r="AJ92" s="83">
        <f t="shared" si="26"/>
        <v>251.64043249413186</v>
      </c>
      <c r="AK92" s="76">
        <f t="shared" si="30"/>
        <v>20.97</v>
      </c>
      <c r="AM92" s="83">
        <f t="shared" si="37"/>
        <v>167496.09985955097</v>
      </c>
      <c r="AN92" s="83">
        <f t="shared" si="31"/>
        <v>13958.008321629248</v>
      </c>
    </row>
    <row r="93" spans="1:40" x14ac:dyDescent="0.25">
      <c r="A93" s="82">
        <v>61113</v>
      </c>
      <c r="B93" s="82" t="s">
        <v>94</v>
      </c>
      <c r="C93" s="82" t="s">
        <v>86</v>
      </c>
      <c r="D93" s="83">
        <f>'landesw Umlage § 2_IST'!F93*'Umlage Gesamt § 2_IST'!$D$1</f>
        <v>430.03655488705192</v>
      </c>
      <c r="E93" s="83">
        <f>'landesw Umlage § 2_IST'!G93*'Umlage Gesamt § 2_IST'!$E$1</f>
        <v>39100.975844018365</v>
      </c>
      <c r="F93" s="83">
        <f>'landesw Umlage § 2_IST'!H93*'Umlage Gesamt § 2_IST'!$F$1</f>
        <v>1263.979283140488</v>
      </c>
      <c r="G93" s="83">
        <f>'landesw Umlage § 2_IST'!I93*'Umlage Gesamt § 2_IST'!$G$1</f>
        <v>54350.633720805163</v>
      </c>
      <c r="H93" s="83">
        <f>'landesw Umlage § 2_IST'!J93*'Umlage Gesamt § 2_IST'!$H$1</f>
        <v>9470.0453584661391</v>
      </c>
      <c r="I93" s="83">
        <f>'landesw Umlage § 2_IST'!K93*'Umlage Gesamt § 2_IST'!$I$1</f>
        <v>15100.049529619109</v>
      </c>
      <c r="J93" s="83">
        <f>'landesw Umlage § 2_IST'!L93*'Umlage Gesamt § 2_IST'!$J$1</f>
        <v>253.72558414361018</v>
      </c>
      <c r="K93" s="83">
        <f>'landesw Umlage § 2_IST'!M93*'Umlage Gesamt § 2_IST'!$K$1</f>
        <v>168.44370392572029</v>
      </c>
      <c r="M93" s="83">
        <f>'bezirksw Umlage § 2_IST'!F93*'Umlage Gesamt § 2_IST'!$M$1</f>
        <v>2639.4386777664695</v>
      </c>
      <c r="N93" s="83">
        <f>'bezirksw Umlage § 2_IST'!G93*'Umlage Gesamt § 2_IST'!$N$1</f>
        <v>367774.54997947341</v>
      </c>
      <c r="O93" s="83">
        <f>'bezirksw Umlage § 2_IST'!H93*'Umlage Gesamt § 2_IST'!$O$1</f>
        <v>9289.1201220168969</v>
      </c>
      <c r="P93" s="83">
        <f>'bezirksw Umlage § 2_IST'!I93*'Umlage Gesamt § 2_IST'!$P$1</f>
        <v>356229.8293450065</v>
      </c>
      <c r="Q93" s="83">
        <f>'bezirksw Umlage § 2_IST'!J93*'Umlage Gesamt § 2_IST'!$Q$1</f>
        <v>68158.423418681094</v>
      </c>
      <c r="R93" s="83">
        <f>'bezirksw Umlage § 2_IST'!K93*'Umlage Gesamt § 2_IST'!$R$1</f>
        <v>114514.16608835732</v>
      </c>
      <c r="S93" s="83">
        <f>'bezirksw Umlage § 2_IST'!L93*'Umlage Gesamt § 2_IST'!$S$1</f>
        <v>979.03516919490107</v>
      </c>
      <c r="T93" s="83">
        <f>'bezirksw Umlage § 2_IST'!M93*'Umlage Gesamt § 2_IST'!$T$1</f>
        <v>1395.6967240459692</v>
      </c>
      <c r="V93" s="83">
        <f t="shared" si="27"/>
        <v>3069.4752326535213</v>
      </c>
      <c r="W93" s="76">
        <f t="shared" si="28"/>
        <v>255.79</v>
      </c>
      <c r="X93" s="83">
        <f t="shared" si="20"/>
        <v>406875.52582349174</v>
      </c>
      <c r="Y93" s="76">
        <f t="shared" si="32"/>
        <v>33906.29</v>
      </c>
      <c r="Z93" s="83">
        <f t="shared" si="21"/>
        <v>10553.099405157385</v>
      </c>
      <c r="AA93" s="76">
        <f t="shared" si="33"/>
        <v>879.42</v>
      </c>
      <c r="AB93" s="83">
        <f t="shared" si="22"/>
        <v>410580.46306581167</v>
      </c>
      <c r="AC93" s="76">
        <f t="shared" si="34"/>
        <v>34215.040000000001</v>
      </c>
      <c r="AD93" s="83">
        <f t="shared" si="23"/>
        <v>77628.468777147238</v>
      </c>
      <c r="AE93" s="76">
        <f t="shared" si="35"/>
        <v>6469.04</v>
      </c>
      <c r="AF93" s="83">
        <f t="shared" si="24"/>
        <v>129614.21561797643</v>
      </c>
      <c r="AG93" s="76">
        <f t="shared" si="36"/>
        <v>10801.18</v>
      </c>
      <c r="AH93" s="83">
        <f t="shared" si="25"/>
        <v>1232.7607533385112</v>
      </c>
      <c r="AI93" s="76">
        <f t="shared" si="29"/>
        <v>102.73</v>
      </c>
      <c r="AJ93" s="83">
        <f t="shared" si="26"/>
        <v>1564.1404279716894</v>
      </c>
      <c r="AK93" s="76">
        <f t="shared" si="30"/>
        <v>130.35</v>
      </c>
      <c r="AM93" s="83">
        <f t="shared" si="37"/>
        <v>1041118.149103548</v>
      </c>
      <c r="AN93" s="83">
        <f t="shared" si="31"/>
        <v>86759.845758629002</v>
      </c>
    </row>
    <row r="94" spans="1:40" x14ac:dyDescent="0.25">
      <c r="A94" s="82">
        <v>61114</v>
      </c>
      <c r="B94" s="82" t="s">
        <v>95</v>
      </c>
      <c r="C94" s="82" t="s">
        <v>86</v>
      </c>
      <c r="D94" s="83">
        <f>'landesw Umlage § 2_IST'!F94*'Umlage Gesamt § 2_IST'!$D$1</f>
        <v>394.22809404022854</v>
      </c>
      <c r="E94" s="83">
        <f>'landesw Umlage § 2_IST'!G94*'Umlage Gesamt § 2_IST'!$E$1</f>
        <v>35845.099694255085</v>
      </c>
      <c r="F94" s="83">
        <f>'landesw Umlage § 2_IST'!H94*'Umlage Gesamt § 2_IST'!$F$1</f>
        <v>1158.7297359632257</v>
      </c>
      <c r="G94" s="83">
        <f>'landesw Umlage § 2_IST'!I94*'Umlage Gesamt § 2_IST'!$G$1</f>
        <v>49824.942782501879</v>
      </c>
      <c r="H94" s="83">
        <f>'landesw Umlage § 2_IST'!J94*'Umlage Gesamt § 2_IST'!$H$1</f>
        <v>8681.4897238751619</v>
      </c>
      <c r="I94" s="83">
        <f>'landesw Umlage § 2_IST'!K94*'Umlage Gesamt § 2_IST'!$I$1</f>
        <v>13842.692390506887</v>
      </c>
      <c r="J94" s="83">
        <f>'landesw Umlage § 2_IST'!L94*'Umlage Gesamt § 2_IST'!$J$1</f>
        <v>232.59825777473867</v>
      </c>
      <c r="K94" s="83">
        <f>'landesw Umlage § 2_IST'!M94*'Umlage Gesamt § 2_IST'!$K$1</f>
        <v>154.41766425915685</v>
      </c>
      <c r="M94" s="83">
        <f>'bezirksw Umlage § 2_IST'!F94*'Umlage Gesamt § 2_IST'!$M$1</f>
        <v>2419.6568116057756</v>
      </c>
      <c r="N94" s="83">
        <f>'bezirksw Umlage § 2_IST'!G94*'Umlage Gesamt § 2_IST'!$N$1</f>
        <v>337150.54738309648</v>
      </c>
      <c r="O94" s="83">
        <f>'bezirksw Umlage § 2_IST'!H94*'Umlage Gesamt § 2_IST'!$O$1</f>
        <v>8515.6298444798031</v>
      </c>
      <c r="P94" s="83">
        <f>'bezirksw Umlage § 2_IST'!I94*'Umlage Gesamt § 2_IST'!$P$1</f>
        <v>326567.1372979976</v>
      </c>
      <c r="Q94" s="83">
        <f>'bezirksw Umlage § 2_IST'!J94*'Umlage Gesamt § 2_IST'!$Q$1</f>
        <v>62482.979764803618</v>
      </c>
      <c r="R94" s="83">
        <f>'bezirksw Umlage § 2_IST'!K94*'Umlage Gesamt § 2_IST'!$R$1</f>
        <v>104978.75337476002</v>
      </c>
      <c r="S94" s="83">
        <f>'bezirksw Umlage § 2_IST'!L94*'Umlage Gesamt § 2_IST'!$S$1</f>
        <v>897.51246577498705</v>
      </c>
      <c r="T94" s="83">
        <f>'bezirksw Umlage § 2_IST'!M94*'Umlage Gesamt § 2_IST'!$T$1</f>
        <v>1279.4792747871118</v>
      </c>
      <c r="V94" s="83">
        <f t="shared" si="27"/>
        <v>2813.884905646004</v>
      </c>
      <c r="W94" s="76">
        <f t="shared" si="28"/>
        <v>234.49</v>
      </c>
      <c r="X94" s="83">
        <f t="shared" si="20"/>
        <v>372995.64707735158</v>
      </c>
      <c r="Y94" s="76">
        <f t="shared" si="32"/>
        <v>31082.97</v>
      </c>
      <c r="Z94" s="83">
        <f t="shared" si="21"/>
        <v>9674.3595804430297</v>
      </c>
      <c r="AA94" s="76">
        <f t="shared" si="33"/>
        <v>806.2</v>
      </c>
      <c r="AB94" s="83">
        <f t="shared" si="22"/>
        <v>376392.08008049947</v>
      </c>
      <c r="AC94" s="76">
        <f t="shared" si="34"/>
        <v>31366.01</v>
      </c>
      <c r="AD94" s="83">
        <f t="shared" si="23"/>
        <v>71164.469488678777</v>
      </c>
      <c r="AE94" s="76">
        <f t="shared" si="35"/>
        <v>5930.37</v>
      </c>
      <c r="AF94" s="83">
        <f t="shared" si="24"/>
        <v>118821.44576526691</v>
      </c>
      <c r="AG94" s="76">
        <f t="shared" si="36"/>
        <v>9901.7900000000009</v>
      </c>
      <c r="AH94" s="83">
        <f t="shared" si="25"/>
        <v>1130.1107235497257</v>
      </c>
      <c r="AI94" s="76">
        <f t="shared" si="29"/>
        <v>94.18</v>
      </c>
      <c r="AJ94" s="83">
        <f t="shared" si="26"/>
        <v>1433.8969390462687</v>
      </c>
      <c r="AK94" s="76">
        <f t="shared" si="30"/>
        <v>119.49</v>
      </c>
      <c r="AM94" s="83">
        <f t="shared" si="37"/>
        <v>954425.89456048165</v>
      </c>
      <c r="AN94" s="83">
        <f t="shared" si="31"/>
        <v>79535.491213373476</v>
      </c>
    </row>
    <row r="95" spans="1:40" x14ac:dyDescent="0.25">
      <c r="A95" s="82">
        <v>61115</v>
      </c>
      <c r="B95" s="82" t="s">
        <v>96</v>
      </c>
      <c r="C95" s="82" t="s">
        <v>86</v>
      </c>
      <c r="D95" s="83">
        <f>'landesw Umlage § 2_IST'!F95*'Umlage Gesamt § 2_IST'!$D$1</f>
        <v>248.48766856150334</v>
      </c>
      <c r="E95" s="83">
        <f>'landesw Umlage § 2_IST'!G95*'Umlage Gesamt § 2_IST'!$E$1</f>
        <v>22593.68468922763</v>
      </c>
      <c r="F95" s="83">
        <f>'landesw Umlage § 2_IST'!H95*'Umlage Gesamt § 2_IST'!$F$1</f>
        <v>730.36410883747635</v>
      </c>
      <c r="G95" s="83">
        <f>'landesw Umlage § 2_IST'!I95*'Umlage Gesamt § 2_IST'!$G$1</f>
        <v>31405.381948681726</v>
      </c>
      <c r="H95" s="83">
        <f>'landesw Umlage § 2_IST'!J95*'Umlage Gesamt § 2_IST'!$H$1</f>
        <v>5472.0685150010013</v>
      </c>
      <c r="I95" s="83">
        <f>'landesw Umlage § 2_IST'!K95*'Umlage Gesamt § 2_IST'!$I$1</f>
        <v>8725.2491913478789</v>
      </c>
      <c r="J95" s="83">
        <f>'landesw Umlage § 2_IST'!L95*'Umlage Gesamt § 2_IST'!$J$1</f>
        <v>146.61004545255588</v>
      </c>
      <c r="K95" s="83">
        <f>'landesw Umlage § 2_IST'!M95*'Umlage Gesamt § 2_IST'!$K$1</f>
        <v>97.331686798950855</v>
      </c>
      <c r="M95" s="83">
        <f>'bezirksw Umlage § 2_IST'!F95*'Umlage Gesamt § 2_IST'!$M$1</f>
        <v>1525.1446787390184</v>
      </c>
      <c r="N95" s="83">
        <f>'bezirksw Umlage § 2_IST'!G95*'Umlage Gesamt § 2_IST'!$N$1</f>
        <v>212510.86551155665</v>
      </c>
      <c r="O95" s="83">
        <f>'bezirksw Umlage § 2_IST'!H95*'Umlage Gesamt § 2_IST'!$O$1</f>
        <v>5367.5246345371215</v>
      </c>
      <c r="P95" s="83">
        <f>'bezirksw Umlage § 2_IST'!I95*'Umlage Gesamt § 2_IST'!$P$1</f>
        <v>205839.98908942079</v>
      </c>
      <c r="Q95" s="83">
        <f>'bezirksw Umlage § 2_IST'!J95*'Umlage Gesamt § 2_IST'!$Q$1</f>
        <v>39383.925705069829</v>
      </c>
      <c r="R95" s="83">
        <f>'bezirksw Umlage § 2_IST'!K95*'Umlage Gesamt § 2_IST'!$R$1</f>
        <v>66169.626338008442</v>
      </c>
      <c r="S95" s="83">
        <f>'bezirksw Umlage § 2_IST'!L95*'Umlage Gesamt § 2_IST'!$S$1</f>
        <v>565.71508600438494</v>
      </c>
      <c r="T95" s="83">
        <f>'bezirksw Umlage § 2_IST'!M95*'Umlage Gesamt § 2_IST'!$T$1</f>
        <v>806.47428930361639</v>
      </c>
      <c r="V95" s="83">
        <f t="shared" si="27"/>
        <v>1773.6323473005218</v>
      </c>
      <c r="W95" s="76">
        <f t="shared" si="28"/>
        <v>147.80000000000001</v>
      </c>
      <c r="X95" s="83">
        <f t="shared" si="20"/>
        <v>235104.55020078429</v>
      </c>
      <c r="Y95" s="76">
        <f t="shared" si="32"/>
        <v>19592.05</v>
      </c>
      <c r="Z95" s="83">
        <f t="shared" si="21"/>
        <v>6097.8887433745977</v>
      </c>
      <c r="AA95" s="76">
        <f t="shared" si="33"/>
        <v>508.16</v>
      </c>
      <c r="AB95" s="83">
        <f t="shared" si="22"/>
        <v>237245.37103810252</v>
      </c>
      <c r="AC95" s="76">
        <f t="shared" si="34"/>
        <v>19770.45</v>
      </c>
      <c r="AD95" s="83">
        <f t="shared" si="23"/>
        <v>44855.994220070832</v>
      </c>
      <c r="AE95" s="76">
        <f t="shared" si="35"/>
        <v>3738</v>
      </c>
      <c r="AF95" s="83">
        <f t="shared" si="24"/>
        <v>74894.875529356315</v>
      </c>
      <c r="AG95" s="76">
        <f t="shared" si="36"/>
        <v>6241.24</v>
      </c>
      <c r="AH95" s="83">
        <f t="shared" si="25"/>
        <v>712.32513145694088</v>
      </c>
      <c r="AI95" s="76">
        <f t="shared" si="29"/>
        <v>59.36</v>
      </c>
      <c r="AJ95" s="83">
        <f t="shared" si="26"/>
        <v>903.80597610256723</v>
      </c>
      <c r="AK95" s="76">
        <f t="shared" si="30"/>
        <v>75.319999999999993</v>
      </c>
      <c r="AM95" s="83">
        <f t="shared" si="37"/>
        <v>601588.44318654865</v>
      </c>
      <c r="AN95" s="83">
        <f t="shared" si="31"/>
        <v>50132.370265545724</v>
      </c>
    </row>
    <row r="96" spans="1:40" x14ac:dyDescent="0.25">
      <c r="A96" s="82">
        <v>61116</v>
      </c>
      <c r="B96" s="82" t="s">
        <v>97</v>
      </c>
      <c r="C96" s="82" t="s">
        <v>86</v>
      </c>
      <c r="D96" s="83">
        <f>'landesw Umlage § 2_IST'!F96*'Umlage Gesamt § 2_IST'!$D$1</f>
        <v>296.13118140857296</v>
      </c>
      <c r="E96" s="83">
        <f>'landesw Umlage § 2_IST'!G96*'Umlage Gesamt § 2_IST'!$E$1</f>
        <v>26925.660247553682</v>
      </c>
      <c r="F96" s="83">
        <f>'landesw Umlage § 2_IST'!H96*'Umlage Gesamt § 2_IST'!$F$1</f>
        <v>870.39967681506482</v>
      </c>
      <c r="G96" s="83">
        <f>'landesw Umlage § 2_IST'!I96*'Umlage Gesamt § 2_IST'!$G$1</f>
        <v>37426.858696405354</v>
      </c>
      <c r="H96" s="83">
        <f>'landesw Umlage § 2_IST'!J96*'Umlage Gesamt § 2_IST'!$H$1</f>
        <v>6521.2496196559687</v>
      </c>
      <c r="I96" s="83">
        <f>'landesw Umlage § 2_IST'!K96*'Umlage Gesamt § 2_IST'!$I$1</f>
        <v>10398.175354438246</v>
      </c>
      <c r="J96" s="83">
        <f>'landesw Umlage § 2_IST'!L96*'Umlage Gesamt § 2_IST'!$J$1</f>
        <v>174.72016304698067</v>
      </c>
      <c r="K96" s="83">
        <f>'landesw Umlage § 2_IST'!M96*'Umlage Gesamt § 2_IST'!$K$1</f>
        <v>115.99347189789637</v>
      </c>
      <c r="M96" s="83">
        <f>'bezirksw Umlage § 2_IST'!F96*'Umlage Gesamt § 2_IST'!$M$1</f>
        <v>1817.5666347893539</v>
      </c>
      <c r="N96" s="83">
        <f>'bezirksw Umlage § 2_IST'!G96*'Umlage Gesamt § 2_IST'!$N$1</f>
        <v>253256.40515846972</v>
      </c>
      <c r="O96" s="83">
        <f>'bezirksw Umlage § 2_IST'!H96*'Umlage Gesamt § 2_IST'!$O$1</f>
        <v>6396.661131985632</v>
      </c>
      <c r="P96" s="83">
        <f>'bezirksw Umlage § 2_IST'!I96*'Umlage Gesamt § 2_IST'!$P$1</f>
        <v>245306.49550156965</v>
      </c>
      <c r="Q96" s="83">
        <f>'bezirksw Umlage § 2_IST'!J96*'Umlage Gesamt § 2_IST'!$Q$1</f>
        <v>46935.159861516928</v>
      </c>
      <c r="R96" s="83">
        <f>'bezirksw Umlage § 2_IST'!K96*'Umlage Gesamt § 2_IST'!$R$1</f>
        <v>78856.587670016786</v>
      </c>
      <c r="S96" s="83">
        <f>'bezirksw Umlage § 2_IST'!L96*'Umlage Gesamt § 2_IST'!$S$1</f>
        <v>674.18185268081629</v>
      </c>
      <c r="T96" s="83">
        <f>'bezirksw Umlage § 2_IST'!M96*'Umlage Gesamt § 2_IST'!$T$1</f>
        <v>961.10275994644826</v>
      </c>
      <c r="V96" s="83">
        <f t="shared" si="27"/>
        <v>2113.6978161979268</v>
      </c>
      <c r="W96" s="76">
        <f t="shared" si="28"/>
        <v>176.14</v>
      </c>
      <c r="X96" s="83">
        <f t="shared" si="20"/>
        <v>280182.06540602341</v>
      </c>
      <c r="Y96" s="76">
        <f t="shared" si="32"/>
        <v>23348.51</v>
      </c>
      <c r="Z96" s="83">
        <f t="shared" si="21"/>
        <v>7267.0608088006966</v>
      </c>
      <c r="AA96" s="76">
        <f t="shared" si="33"/>
        <v>605.59</v>
      </c>
      <c r="AB96" s="83">
        <f t="shared" si="22"/>
        <v>282733.35419797502</v>
      </c>
      <c r="AC96" s="76">
        <f t="shared" si="34"/>
        <v>23561.11</v>
      </c>
      <c r="AD96" s="83">
        <f t="shared" si="23"/>
        <v>53456.409481172894</v>
      </c>
      <c r="AE96" s="76">
        <f t="shared" si="35"/>
        <v>4454.7</v>
      </c>
      <c r="AF96" s="83">
        <f t="shared" si="24"/>
        <v>89254.763024455038</v>
      </c>
      <c r="AG96" s="76">
        <f t="shared" si="36"/>
        <v>7437.9</v>
      </c>
      <c r="AH96" s="83">
        <f t="shared" si="25"/>
        <v>848.90201572779699</v>
      </c>
      <c r="AI96" s="76">
        <f t="shared" si="29"/>
        <v>70.739999999999995</v>
      </c>
      <c r="AJ96" s="83">
        <f t="shared" si="26"/>
        <v>1077.0962318443446</v>
      </c>
      <c r="AK96" s="76">
        <f t="shared" si="30"/>
        <v>89.76</v>
      </c>
      <c r="AM96" s="83">
        <f t="shared" si="37"/>
        <v>716933.34898219723</v>
      </c>
      <c r="AN96" s="83">
        <f t="shared" si="31"/>
        <v>59744.445748516438</v>
      </c>
    </row>
    <row r="97" spans="1:40" x14ac:dyDescent="0.25">
      <c r="A97" s="82">
        <v>61118</v>
      </c>
      <c r="B97" s="82" t="s">
        <v>98</v>
      </c>
      <c r="C97" s="82" t="s">
        <v>86</v>
      </c>
      <c r="D97" s="83">
        <f>'landesw Umlage § 2_IST'!F97*'Umlage Gesamt § 2_IST'!$D$1</f>
        <v>138.7890565278602</v>
      </c>
      <c r="E97" s="83">
        <f>'landesw Umlage § 2_IST'!G97*'Umlage Gesamt § 2_IST'!$E$1</f>
        <v>12619.36336583129</v>
      </c>
      <c r="F97" s="83">
        <f>'landesw Umlage § 2_IST'!H97*'Umlage Gesamt § 2_IST'!$F$1</f>
        <v>407.93390744167021</v>
      </c>
      <c r="G97" s="83">
        <f>'landesw Umlage § 2_IST'!I97*'Umlage Gesamt § 2_IST'!$G$1</f>
        <v>17541.00457293235</v>
      </c>
      <c r="H97" s="83">
        <f>'landesw Umlage § 2_IST'!J97*'Umlage Gesamt § 2_IST'!$H$1</f>
        <v>3056.3417124452708</v>
      </c>
      <c r="I97" s="83">
        <f>'landesw Umlage § 2_IST'!K97*'Umlage Gesamt § 2_IST'!$I$1</f>
        <v>4873.3569365753838</v>
      </c>
      <c r="J97" s="83">
        <f>'landesw Umlage § 2_IST'!L97*'Umlage Gesamt § 2_IST'!$J$1</f>
        <v>81.886839711849191</v>
      </c>
      <c r="K97" s="83">
        <f>'landesw Umlage § 2_IST'!M97*'Umlage Gesamt § 2_IST'!$K$1</f>
        <v>54.363152341896026</v>
      </c>
      <c r="M97" s="83">
        <f>'bezirksw Umlage § 2_IST'!F97*'Umlage Gesamt § 2_IST'!$M$1</f>
        <v>851.8466620740312</v>
      </c>
      <c r="N97" s="83">
        <f>'bezirksw Umlage § 2_IST'!G97*'Umlage Gesamt § 2_IST'!$N$1</f>
        <v>118694.75333327377</v>
      </c>
      <c r="O97" s="83">
        <f>'bezirksw Umlage § 2_IST'!H97*'Umlage Gesamt § 2_IST'!$O$1</f>
        <v>2997.9502976143485</v>
      </c>
      <c r="P97" s="83">
        <f>'bezirksw Umlage § 2_IST'!I97*'Umlage Gesamt § 2_IST'!$P$1</f>
        <v>114968.83546297501</v>
      </c>
      <c r="Q97" s="83">
        <f>'bezirksw Umlage § 2_IST'!J97*'Umlage Gesamt § 2_IST'!$Q$1</f>
        <v>21997.300399706051</v>
      </c>
      <c r="R97" s="83">
        <f>'bezirksw Umlage § 2_IST'!K97*'Umlage Gesamt § 2_IST'!$R$1</f>
        <v>36958.051332757364</v>
      </c>
      <c r="S97" s="83">
        <f>'bezirksw Umlage § 2_IST'!L97*'Umlage Gesamt § 2_IST'!$S$1</f>
        <v>315.97166774773996</v>
      </c>
      <c r="T97" s="83">
        <f>'bezirksw Umlage § 2_IST'!M97*'Umlage Gesamt § 2_IST'!$T$1</f>
        <v>450.44410603708354</v>
      </c>
      <c r="V97" s="83">
        <f t="shared" si="27"/>
        <v>990.63571860189143</v>
      </c>
      <c r="W97" s="76">
        <f t="shared" si="28"/>
        <v>82.55</v>
      </c>
      <c r="X97" s="83">
        <f t="shared" si="20"/>
        <v>131314.11669910507</v>
      </c>
      <c r="Y97" s="76">
        <f t="shared" si="32"/>
        <v>10942.84</v>
      </c>
      <c r="Z97" s="83">
        <f t="shared" si="21"/>
        <v>3405.8842050560188</v>
      </c>
      <c r="AA97" s="76">
        <f t="shared" si="33"/>
        <v>283.82</v>
      </c>
      <c r="AB97" s="83">
        <f t="shared" si="22"/>
        <v>132509.84003590737</v>
      </c>
      <c r="AC97" s="76">
        <f t="shared" si="34"/>
        <v>11042.49</v>
      </c>
      <c r="AD97" s="83">
        <f t="shared" si="23"/>
        <v>25053.642112151323</v>
      </c>
      <c r="AE97" s="76">
        <f t="shared" si="35"/>
        <v>2087.8000000000002</v>
      </c>
      <c r="AF97" s="83">
        <f t="shared" si="24"/>
        <v>41831.408269332751</v>
      </c>
      <c r="AG97" s="76">
        <f t="shared" si="36"/>
        <v>3485.95</v>
      </c>
      <c r="AH97" s="83">
        <f t="shared" si="25"/>
        <v>397.85850745958913</v>
      </c>
      <c r="AI97" s="76">
        <f t="shared" si="29"/>
        <v>33.15</v>
      </c>
      <c r="AJ97" s="83">
        <f t="shared" si="26"/>
        <v>504.80725837897955</v>
      </c>
      <c r="AK97" s="76">
        <f t="shared" si="30"/>
        <v>42.07</v>
      </c>
      <c r="AM97" s="83">
        <f t="shared" si="37"/>
        <v>336008.19280599302</v>
      </c>
      <c r="AN97" s="83">
        <f t="shared" si="31"/>
        <v>28000.682733832753</v>
      </c>
    </row>
    <row r="98" spans="1:40" x14ac:dyDescent="0.25">
      <c r="A98" s="82">
        <v>61119</v>
      </c>
      <c r="B98" s="82" t="s">
        <v>99</v>
      </c>
      <c r="C98" s="82" t="s">
        <v>86</v>
      </c>
      <c r="D98" s="83">
        <f>'landesw Umlage § 2_IST'!F98*'Umlage Gesamt § 2_IST'!$D$1</f>
        <v>78.338841527811738</v>
      </c>
      <c r="E98" s="83">
        <f>'landesw Umlage § 2_IST'!G98*'Umlage Gesamt § 2_IST'!$E$1</f>
        <v>7122.9413300268661</v>
      </c>
      <c r="F98" s="83">
        <f>'landesw Umlage § 2_IST'!H98*'Umlage Gesamt § 2_IST'!$F$1</f>
        <v>230.25640874270977</v>
      </c>
      <c r="G98" s="83">
        <f>'landesw Umlage § 2_IST'!I98*'Umlage Gesamt § 2_IST'!$G$1</f>
        <v>9900.9389634529762</v>
      </c>
      <c r="H98" s="83">
        <f>'landesw Umlage § 2_IST'!J98*'Umlage Gesamt § 2_IST'!$H$1</f>
        <v>1725.1379543604589</v>
      </c>
      <c r="I98" s="83">
        <f>'landesw Umlage § 2_IST'!K98*'Umlage Gesamt § 2_IST'!$I$1</f>
        <v>2750.743800079114</v>
      </c>
      <c r="J98" s="83">
        <f>'landesw Umlage § 2_IST'!L98*'Umlage Gesamt § 2_IST'!$J$1</f>
        <v>46.22064822605202</v>
      </c>
      <c r="K98" s="83">
        <f>'landesw Umlage § 2_IST'!M98*'Umlage Gesamt § 2_IST'!$K$1</f>
        <v>30.685030093919472</v>
      </c>
      <c r="M98" s="83">
        <f>'bezirksw Umlage § 2_IST'!F98*'Umlage Gesamt § 2_IST'!$M$1</f>
        <v>480.82091150188882</v>
      </c>
      <c r="N98" s="83">
        <f>'bezirksw Umlage § 2_IST'!G98*'Umlage Gesamt § 2_IST'!$N$1</f>
        <v>66996.704957724796</v>
      </c>
      <c r="O98" s="83">
        <f>'bezirksw Umlage § 2_IST'!H98*'Umlage Gesamt § 2_IST'!$O$1</f>
        <v>1692.1791901216798</v>
      </c>
      <c r="P98" s="83">
        <f>'bezirksw Umlage § 2_IST'!I98*'Umlage Gesamt § 2_IST'!$P$1</f>
        <v>64893.627835585947</v>
      </c>
      <c r="Q98" s="83">
        <f>'bezirksw Umlage § 2_IST'!J98*'Umlage Gesamt § 2_IST'!$Q$1</f>
        <v>12416.274547599667</v>
      </c>
      <c r="R98" s="83">
        <f>'bezirksw Umlage § 2_IST'!K98*'Umlage Gesamt § 2_IST'!$R$1</f>
        <v>20860.801268956129</v>
      </c>
      <c r="S98" s="83">
        <f>'bezirksw Umlage § 2_IST'!L98*'Umlage Gesamt § 2_IST'!$S$1</f>
        <v>178.34874756137384</v>
      </c>
      <c r="T98" s="83">
        <f>'bezirksw Umlage § 2_IST'!M98*'Umlage Gesamt § 2_IST'!$T$1</f>
        <v>254.25109387419479</v>
      </c>
      <c r="V98" s="83">
        <f t="shared" si="27"/>
        <v>559.1597530297006</v>
      </c>
      <c r="W98" s="76">
        <f t="shared" si="28"/>
        <v>46.6</v>
      </c>
      <c r="X98" s="83">
        <f t="shared" si="20"/>
        <v>74119.646287751661</v>
      </c>
      <c r="Y98" s="76">
        <f t="shared" si="32"/>
        <v>6176.64</v>
      </c>
      <c r="Z98" s="83">
        <f t="shared" si="21"/>
        <v>1922.4355988643895</v>
      </c>
      <c r="AA98" s="76">
        <f t="shared" si="33"/>
        <v>160.19999999999999</v>
      </c>
      <c r="AB98" s="83">
        <f t="shared" si="22"/>
        <v>74794.566799038919</v>
      </c>
      <c r="AC98" s="76">
        <f t="shared" si="34"/>
        <v>6232.88</v>
      </c>
      <c r="AD98" s="83">
        <f t="shared" si="23"/>
        <v>14141.412501960127</v>
      </c>
      <c r="AE98" s="76">
        <f t="shared" si="35"/>
        <v>1178.45</v>
      </c>
      <c r="AF98" s="83">
        <f t="shared" si="24"/>
        <v>23611.545069035245</v>
      </c>
      <c r="AG98" s="76">
        <f t="shared" si="36"/>
        <v>1967.63</v>
      </c>
      <c r="AH98" s="83">
        <f t="shared" si="25"/>
        <v>224.56939578742586</v>
      </c>
      <c r="AI98" s="76">
        <f t="shared" si="29"/>
        <v>18.71</v>
      </c>
      <c r="AJ98" s="83">
        <f t="shared" si="26"/>
        <v>284.93612396811426</v>
      </c>
      <c r="AK98" s="76">
        <f t="shared" si="30"/>
        <v>23.74</v>
      </c>
      <c r="AM98" s="83">
        <f t="shared" si="37"/>
        <v>189658.27152943559</v>
      </c>
      <c r="AN98" s="83">
        <f t="shared" si="31"/>
        <v>15804.855960786299</v>
      </c>
    </row>
    <row r="99" spans="1:40" x14ac:dyDescent="0.25">
      <c r="A99" s="82">
        <v>61120</v>
      </c>
      <c r="B99" s="82" t="s">
        <v>100</v>
      </c>
      <c r="C99" s="82" t="s">
        <v>86</v>
      </c>
      <c r="D99" s="83">
        <f>'landesw Umlage § 2_IST'!F99*'Umlage Gesamt § 2_IST'!$D$1</f>
        <v>1639.5100835686944</v>
      </c>
      <c r="E99" s="83">
        <f>'landesw Umlage § 2_IST'!G99*'Umlage Gesamt § 2_IST'!$E$1</f>
        <v>149072.08107106487</v>
      </c>
      <c r="F99" s="83">
        <f>'landesw Umlage § 2_IST'!H99*'Umlage Gesamt § 2_IST'!$F$1</f>
        <v>4818.9084313426483</v>
      </c>
      <c r="G99" s="83">
        <f>'landesw Umlage § 2_IST'!I99*'Umlage Gesamt § 2_IST'!$G$1</f>
        <v>207211.24988319396</v>
      </c>
      <c r="H99" s="83">
        <f>'landesw Umlage § 2_IST'!J99*'Umlage Gesamt § 2_IST'!$H$1</f>
        <v>36104.453634496429</v>
      </c>
      <c r="I99" s="83">
        <f>'landesw Umlage § 2_IST'!K99*'Umlage Gesamt § 2_IST'!$I$1</f>
        <v>57568.788478224917</v>
      </c>
      <c r="J99" s="83">
        <f>'landesw Umlage § 2_IST'!L99*'Umlage Gesamt § 2_IST'!$J$1</f>
        <v>967.32626316398557</v>
      </c>
      <c r="K99" s="83">
        <f>'landesw Umlage § 2_IST'!M99*'Umlage Gesamt § 2_IST'!$K$1</f>
        <v>642.18994399769622</v>
      </c>
      <c r="M99" s="83">
        <f>'bezirksw Umlage § 2_IST'!F99*'Umlage Gesamt § 2_IST'!$M$1</f>
        <v>10062.833677699624</v>
      </c>
      <c r="N99" s="83">
        <f>'bezirksw Umlage § 2_IST'!G99*'Umlage Gesamt § 2_IST'!$N$1</f>
        <v>1402136.8098106314</v>
      </c>
      <c r="O99" s="83">
        <f>'bezirksw Umlage § 2_IST'!H99*'Umlage Gesamt § 2_IST'!$O$1</f>
        <v>35414.677972033285</v>
      </c>
      <c r="P99" s="83">
        <f>'bezirksw Umlage § 2_IST'!I99*'Umlage Gesamt § 2_IST'!$P$1</f>
        <v>1358122.6773442335</v>
      </c>
      <c r="Q99" s="83">
        <f>'bezirksw Umlage § 2_IST'!J99*'Umlage Gesamt § 2_IST'!$Q$1</f>
        <v>259853.31062012212</v>
      </c>
      <c r="R99" s="83">
        <f>'bezirksw Umlage § 2_IST'!K99*'Umlage Gesamt § 2_IST'!$R$1</f>
        <v>436584.11797721108</v>
      </c>
      <c r="S99" s="83">
        <f>'bezirksw Umlage § 2_IST'!L99*'Umlage Gesamt § 2_IST'!$S$1</f>
        <v>3732.5618341561894</v>
      </c>
      <c r="T99" s="83">
        <f>'bezirksw Umlage § 2_IST'!M99*'Umlage Gesamt § 2_IST'!$T$1</f>
        <v>5321.0798632645683</v>
      </c>
      <c r="V99" s="83">
        <f t="shared" si="27"/>
        <v>11702.343761268319</v>
      </c>
      <c r="W99" s="76">
        <f t="shared" si="28"/>
        <v>975.2</v>
      </c>
      <c r="X99" s="83">
        <f t="shared" si="20"/>
        <v>1551208.8908816963</v>
      </c>
      <c r="Y99" s="76">
        <f t="shared" si="32"/>
        <v>129267.41</v>
      </c>
      <c r="Z99" s="83">
        <f t="shared" si="21"/>
        <v>40233.586403375935</v>
      </c>
      <c r="AA99" s="76">
        <f t="shared" si="33"/>
        <v>3352.8</v>
      </c>
      <c r="AB99" s="83">
        <f t="shared" si="22"/>
        <v>1565333.9272274275</v>
      </c>
      <c r="AC99" s="76">
        <f t="shared" si="34"/>
        <v>130444.49</v>
      </c>
      <c r="AD99" s="83">
        <f t="shared" si="23"/>
        <v>295957.76425461855</v>
      </c>
      <c r="AE99" s="76">
        <f t="shared" si="35"/>
        <v>24663.15</v>
      </c>
      <c r="AF99" s="83">
        <f t="shared" si="24"/>
        <v>494152.90645543602</v>
      </c>
      <c r="AG99" s="76">
        <f t="shared" si="36"/>
        <v>41179.410000000003</v>
      </c>
      <c r="AH99" s="83">
        <f t="shared" si="25"/>
        <v>4699.8880973201749</v>
      </c>
      <c r="AI99" s="76">
        <f t="shared" si="29"/>
        <v>391.66</v>
      </c>
      <c r="AJ99" s="83">
        <f t="shared" si="26"/>
        <v>5963.2698072622643</v>
      </c>
      <c r="AK99" s="76">
        <f t="shared" si="30"/>
        <v>496.94</v>
      </c>
      <c r="AM99" s="83">
        <f t="shared" si="37"/>
        <v>3969252.5768884053</v>
      </c>
      <c r="AN99" s="83">
        <f t="shared" si="31"/>
        <v>330771.04807403375</v>
      </c>
    </row>
    <row r="100" spans="1:40" x14ac:dyDescent="0.25">
      <c r="A100" s="82">
        <v>61203</v>
      </c>
      <c r="B100" s="82" t="s">
        <v>101</v>
      </c>
      <c r="C100" s="82" t="s">
        <v>102</v>
      </c>
      <c r="D100" s="83">
        <f>'landesw Umlage § 2_IST'!F100*'Umlage Gesamt § 2_IST'!$D$1</f>
        <v>367.87763491655488</v>
      </c>
      <c r="E100" s="83">
        <f>'landesw Umlage § 2_IST'!G100*'Umlage Gesamt § 2_IST'!$E$1</f>
        <v>33449.190197807344</v>
      </c>
      <c r="F100" s="83">
        <f>'landesw Umlage § 2_IST'!H100*'Umlage Gesamt § 2_IST'!$F$1</f>
        <v>1081.2794958497741</v>
      </c>
      <c r="G100" s="83">
        <f>'landesw Umlage § 2_IST'!I100*'Umlage Gesamt § 2_IST'!$G$1</f>
        <v>46494.611591047731</v>
      </c>
      <c r="H100" s="83">
        <f>'landesw Umlage § 2_IST'!J100*'Umlage Gesamt § 2_IST'!$H$1</f>
        <v>8101.2133722911949</v>
      </c>
      <c r="I100" s="83">
        <f>'landesw Umlage § 2_IST'!K100*'Umlage Gesamt § 2_IST'!$I$1</f>
        <v>12917.43793626594</v>
      </c>
      <c r="J100" s="83">
        <f>'landesw Umlage § 2_IST'!L100*'Umlage Gesamt § 2_IST'!$J$1</f>
        <v>217.0512407650744</v>
      </c>
      <c r="K100" s="83">
        <f>'landesw Umlage § 2_IST'!M100*'Umlage Gesamt § 2_IST'!$K$1</f>
        <v>144.09628835635564</v>
      </c>
      <c r="M100" s="83">
        <f>'bezirksw Umlage § 2_IST'!F100*'Umlage Gesamt § 2_IST'!$M$1</f>
        <v>2659.0119027312794</v>
      </c>
      <c r="N100" s="83">
        <f>'bezirksw Umlage § 2_IST'!G100*'Umlage Gesamt § 2_IST'!$N$1</f>
        <v>242245.92791674699</v>
      </c>
      <c r="O100" s="83">
        <f>'bezirksw Umlage § 2_IST'!H100*'Umlage Gesamt § 2_IST'!$O$1</f>
        <v>7669.3239275211499</v>
      </c>
      <c r="P100" s="83">
        <f>'bezirksw Umlage § 2_IST'!I100*'Umlage Gesamt § 2_IST'!$P$1</f>
        <v>305671.72867010394</v>
      </c>
      <c r="Q100" s="83">
        <f>'bezirksw Umlage § 2_IST'!J100*'Umlage Gesamt § 2_IST'!$Q$1</f>
        <v>20255.586474877677</v>
      </c>
      <c r="R100" s="83">
        <f>'bezirksw Umlage § 2_IST'!K100*'Umlage Gesamt § 2_IST'!$R$1</f>
        <v>74890.907535565973</v>
      </c>
      <c r="S100" s="83">
        <f>'bezirksw Umlage § 2_IST'!L100*'Umlage Gesamt § 2_IST'!$S$1</f>
        <v>1263.698274763384</v>
      </c>
      <c r="T100" s="83">
        <f>'bezirksw Umlage § 2_IST'!M100*'Umlage Gesamt § 2_IST'!$T$1</f>
        <v>1128.5392099454318</v>
      </c>
      <c r="V100" s="83">
        <f t="shared" si="27"/>
        <v>3026.8895376478345</v>
      </c>
      <c r="W100" s="76">
        <f t="shared" si="28"/>
        <v>252.24</v>
      </c>
      <c r="X100" s="83">
        <f t="shared" si="20"/>
        <v>275695.11811455432</v>
      </c>
      <c r="Y100" s="76">
        <f t="shared" si="32"/>
        <v>22974.59</v>
      </c>
      <c r="Z100" s="83">
        <f t="shared" si="21"/>
        <v>8750.6034233709233</v>
      </c>
      <c r="AA100" s="76">
        <f t="shared" si="33"/>
        <v>729.22</v>
      </c>
      <c r="AB100" s="83">
        <f t="shared" si="22"/>
        <v>352166.34026115166</v>
      </c>
      <c r="AC100" s="76">
        <f t="shared" si="34"/>
        <v>29347.200000000001</v>
      </c>
      <c r="AD100" s="83">
        <f t="shared" si="23"/>
        <v>28356.79984716887</v>
      </c>
      <c r="AE100" s="76">
        <f t="shared" si="35"/>
        <v>2363.0700000000002</v>
      </c>
      <c r="AF100" s="83">
        <f t="shared" si="24"/>
        <v>87808.345471831912</v>
      </c>
      <c r="AG100" s="76">
        <f t="shared" si="36"/>
        <v>7317.36</v>
      </c>
      <c r="AH100" s="83">
        <f t="shared" si="25"/>
        <v>1480.7495155284585</v>
      </c>
      <c r="AI100" s="76">
        <f t="shared" si="29"/>
        <v>123.4</v>
      </c>
      <c r="AJ100" s="83">
        <f t="shared" si="26"/>
        <v>1272.6354983017875</v>
      </c>
      <c r="AK100" s="76">
        <f t="shared" si="30"/>
        <v>106.05</v>
      </c>
      <c r="AM100" s="83">
        <f t="shared" si="37"/>
        <v>758557.48166955577</v>
      </c>
      <c r="AN100" s="83">
        <f t="shared" si="31"/>
        <v>63213.123472462983</v>
      </c>
    </row>
    <row r="101" spans="1:40" x14ac:dyDescent="0.25">
      <c r="A101" s="82">
        <v>61204</v>
      </c>
      <c r="B101" s="82" t="s">
        <v>103</v>
      </c>
      <c r="C101" s="82" t="s">
        <v>102</v>
      </c>
      <c r="D101" s="83">
        <f>'landesw Umlage § 2_IST'!F101*'Umlage Gesamt § 2_IST'!$D$1</f>
        <v>334.04438958673813</v>
      </c>
      <c r="E101" s="83">
        <f>'landesw Umlage § 2_IST'!G101*'Umlage Gesamt § 2_IST'!$E$1</f>
        <v>30372.910069218342</v>
      </c>
      <c r="F101" s="83">
        <f>'landesw Umlage § 2_IST'!H101*'Umlage Gesamt § 2_IST'!$F$1</f>
        <v>981.83557488000895</v>
      </c>
      <c r="G101" s="83">
        <f>'landesw Umlage § 2_IST'!I101*'Umlage Gesamt § 2_IST'!$G$1</f>
        <v>42218.560395841814</v>
      </c>
      <c r="H101" s="83">
        <f>'landesw Umlage § 2_IST'!J101*'Umlage Gesamt § 2_IST'!$H$1</f>
        <v>7356.1549249189002</v>
      </c>
      <c r="I101" s="83">
        <f>'landesw Umlage § 2_IST'!K101*'Umlage Gesamt § 2_IST'!$I$1</f>
        <v>11729.437347892308</v>
      </c>
      <c r="J101" s="83">
        <f>'landesw Umlage § 2_IST'!L101*'Umlage Gesamt § 2_IST'!$J$1</f>
        <v>197.08931000075486</v>
      </c>
      <c r="K101" s="83">
        <f>'landesw Umlage § 2_IST'!M101*'Umlage Gesamt § 2_IST'!$K$1</f>
        <v>130.84393319162146</v>
      </c>
      <c r="M101" s="83">
        <f>'bezirksw Umlage § 2_IST'!F101*'Umlage Gesamt § 2_IST'!$M$1</f>
        <v>2414.4659083535121</v>
      </c>
      <c r="N101" s="83">
        <f>'bezirksw Umlage § 2_IST'!G101*'Umlage Gesamt § 2_IST'!$N$1</f>
        <v>219966.87333052437</v>
      </c>
      <c r="O101" s="83">
        <f>'bezirksw Umlage § 2_IST'!H101*'Umlage Gesamt § 2_IST'!$O$1</f>
        <v>6963.9858114584167</v>
      </c>
      <c r="P101" s="83">
        <f>'bezirksw Umlage § 2_IST'!I101*'Umlage Gesamt § 2_IST'!$P$1</f>
        <v>277559.48262712109</v>
      </c>
      <c r="Q101" s="83">
        <f>'bezirksw Umlage § 2_IST'!J101*'Umlage Gesamt § 2_IST'!$Q$1</f>
        <v>18392.705556174093</v>
      </c>
      <c r="R101" s="83">
        <f>'bezirksw Umlage § 2_IST'!K101*'Umlage Gesamt § 2_IST'!$R$1</f>
        <v>68003.284567678405</v>
      </c>
      <c r="S101" s="83">
        <f>'bezirksw Umlage § 2_IST'!L101*'Umlage Gesamt § 2_IST'!$S$1</f>
        <v>1147.4775271698702</v>
      </c>
      <c r="T101" s="83">
        <f>'bezirksw Umlage § 2_IST'!M101*'Umlage Gesamt § 2_IST'!$T$1</f>
        <v>1024.7488722613753</v>
      </c>
      <c r="V101" s="83">
        <f t="shared" si="27"/>
        <v>2748.51029794025</v>
      </c>
      <c r="W101" s="76">
        <f t="shared" si="28"/>
        <v>229.04</v>
      </c>
      <c r="X101" s="83">
        <f t="shared" si="20"/>
        <v>250339.78339974271</v>
      </c>
      <c r="Y101" s="76">
        <f t="shared" si="32"/>
        <v>20861.650000000001</v>
      </c>
      <c r="Z101" s="83">
        <f t="shared" si="21"/>
        <v>7945.8213863384253</v>
      </c>
      <c r="AA101" s="76">
        <f t="shared" si="33"/>
        <v>662.15</v>
      </c>
      <c r="AB101" s="83">
        <f t="shared" si="22"/>
        <v>319778.04302296293</v>
      </c>
      <c r="AC101" s="76">
        <f t="shared" si="34"/>
        <v>26648.17</v>
      </c>
      <c r="AD101" s="83">
        <f t="shared" si="23"/>
        <v>25748.860481092994</v>
      </c>
      <c r="AE101" s="76">
        <f t="shared" si="35"/>
        <v>2145.7399999999998</v>
      </c>
      <c r="AF101" s="83">
        <f t="shared" si="24"/>
        <v>79732.721915570713</v>
      </c>
      <c r="AG101" s="76">
        <f t="shared" si="36"/>
        <v>6644.39</v>
      </c>
      <c r="AH101" s="83">
        <f t="shared" si="25"/>
        <v>1344.5668371706251</v>
      </c>
      <c r="AI101" s="76">
        <f t="shared" si="29"/>
        <v>112.05</v>
      </c>
      <c r="AJ101" s="83">
        <f t="shared" si="26"/>
        <v>1155.5928054529968</v>
      </c>
      <c r="AK101" s="76">
        <f t="shared" si="30"/>
        <v>96.3</v>
      </c>
      <c r="AM101" s="83">
        <f t="shared" si="37"/>
        <v>688793.90014627157</v>
      </c>
      <c r="AN101" s="83">
        <f t="shared" si="31"/>
        <v>57399.491678855964</v>
      </c>
    </row>
    <row r="102" spans="1:40" x14ac:dyDescent="0.25">
      <c r="A102" s="82">
        <v>61205</v>
      </c>
      <c r="B102" s="82" t="s">
        <v>104</v>
      </c>
      <c r="C102" s="82" t="s">
        <v>102</v>
      </c>
      <c r="D102" s="83">
        <f>'landesw Umlage § 2_IST'!F102*'Umlage Gesamt § 2_IST'!$D$1</f>
        <v>207.02051727938678</v>
      </c>
      <c r="E102" s="83">
        <f>'landesw Umlage § 2_IST'!G102*'Umlage Gesamt § 2_IST'!$E$1</f>
        <v>18823.293399984432</v>
      </c>
      <c r="F102" s="83">
        <f>'landesw Umlage § 2_IST'!H102*'Umlage Gesamt § 2_IST'!$F$1</f>
        <v>608.48233028678044</v>
      </c>
      <c r="G102" s="83">
        <f>'landesw Umlage § 2_IST'!I102*'Umlage Gesamt § 2_IST'!$G$1</f>
        <v>26164.511317645538</v>
      </c>
      <c r="H102" s="83">
        <f>'landesw Umlage § 2_IST'!J102*'Umlage Gesamt § 2_IST'!$H$1</f>
        <v>4558.9000899791754</v>
      </c>
      <c r="I102" s="83">
        <f>'landesw Umlage § 2_IST'!K102*'Umlage Gesamt § 2_IST'!$I$1</f>
        <v>7269.1961393541314</v>
      </c>
      <c r="J102" s="83">
        <f>'landesw Umlage § 2_IST'!L102*'Umlage Gesamt § 2_IST'!$J$1</f>
        <v>122.14403887181331</v>
      </c>
      <c r="K102" s="83">
        <f>'landesw Umlage § 2_IST'!M102*'Umlage Gesamt § 2_IST'!$K$1</f>
        <v>81.08915933511129</v>
      </c>
      <c r="M102" s="83">
        <f>'bezirksw Umlage § 2_IST'!F102*'Umlage Gesamt § 2_IST'!$M$1</f>
        <v>1496.3399981636237</v>
      </c>
      <c r="N102" s="83">
        <f>'bezirksw Umlage § 2_IST'!G102*'Umlage Gesamt § 2_IST'!$N$1</f>
        <v>136322.16951031942</v>
      </c>
      <c r="O102" s="83">
        <f>'bezirksw Umlage § 2_IST'!H102*'Umlage Gesamt § 2_IST'!$O$1</f>
        <v>4315.8573829005509</v>
      </c>
      <c r="P102" s="83">
        <f>'bezirksw Umlage § 2_IST'!I102*'Umlage Gesamt § 2_IST'!$P$1</f>
        <v>172014.58686479556</v>
      </c>
      <c r="Q102" s="83">
        <f>'bezirksw Umlage § 2_IST'!J102*'Umlage Gesamt § 2_IST'!$Q$1</f>
        <v>11398.686932348286</v>
      </c>
      <c r="R102" s="83">
        <f>'bezirksw Umlage § 2_IST'!K102*'Umlage Gesamt § 2_IST'!$R$1</f>
        <v>42144.324487277765</v>
      </c>
      <c r="S102" s="83">
        <f>'bezirksw Umlage § 2_IST'!L102*'Umlage Gesamt § 2_IST'!$S$1</f>
        <v>711.13719806838844</v>
      </c>
      <c r="T102" s="83">
        <f>'bezirksw Umlage § 2_IST'!M102*'Umlage Gesamt § 2_IST'!$T$1</f>
        <v>635.07739758620517</v>
      </c>
      <c r="V102" s="83">
        <f t="shared" si="27"/>
        <v>1703.3605154430104</v>
      </c>
      <c r="W102" s="76">
        <f t="shared" si="28"/>
        <v>141.94999999999999</v>
      </c>
      <c r="X102" s="83">
        <f t="shared" si="20"/>
        <v>155145.46291030385</v>
      </c>
      <c r="Y102" s="76">
        <f t="shared" si="32"/>
        <v>12928.79</v>
      </c>
      <c r="Z102" s="83">
        <f t="shared" si="21"/>
        <v>4924.3397131873317</v>
      </c>
      <c r="AA102" s="76">
        <f t="shared" si="33"/>
        <v>410.36</v>
      </c>
      <c r="AB102" s="83">
        <f t="shared" si="22"/>
        <v>198179.09818244111</v>
      </c>
      <c r="AC102" s="76">
        <f t="shared" si="34"/>
        <v>16514.919999999998</v>
      </c>
      <c r="AD102" s="83">
        <f t="shared" si="23"/>
        <v>15957.587022327461</v>
      </c>
      <c r="AE102" s="76">
        <f t="shared" si="35"/>
        <v>1329.8</v>
      </c>
      <c r="AF102" s="83">
        <f t="shared" si="24"/>
        <v>49413.5206266319</v>
      </c>
      <c r="AG102" s="76">
        <f t="shared" si="36"/>
        <v>4117.79</v>
      </c>
      <c r="AH102" s="83">
        <f t="shared" si="25"/>
        <v>833.28123694020178</v>
      </c>
      <c r="AI102" s="76">
        <f t="shared" si="29"/>
        <v>69.44</v>
      </c>
      <c r="AJ102" s="83">
        <f t="shared" si="26"/>
        <v>716.16655692131644</v>
      </c>
      <c r="AK102" s="76">
        <f t="shared" si="30"/>
        <v>59.68</v>
      </c>
      <c r="AM102" s="83">
        <f t="shared" si="37"/>
        <v>426872.81676419615</v>
      </c>
      <c r="AN102" s="83">
        <f t="shared" si="31"/>
        <v>35572.734730349679</v>
      </c>
    </row>
    <row r="103" spans="1:40" x14ac:dyDescent="0.25">
      <c r="A103" s="82">
        <v>61206</v>
      </c>
      <c r="B103" s="82" t="s">
        <v>105</v>
      </c>
      <c r="C103" s="82" t="s">
        <v>102</v>
      </c>
      <c r="D103" s="83">
        <f>'landesw Umlage § 2_IST'!F103*'Umlage Gesamt § 2_IST'!$D$1</f>
        <v>164.88306736606657</v>
      </c>
      <c r="E103" s="83">
        <f>'landesw Umlage § 2_IST'!G103*'Umlage Gesamt § 2_IST'!$E$1</f>
        <v>14991.955360310087</v>
      </c>
      <c r="F103" s="83">
        <f>'landesw Umlage § 2_IST'!H103*'Umlage Gesamt § 2_IST'!$F$1</f>
        <v>484.63038530783427</v>
      </c>
      <c r="G103" s="83">
        <f>'landesw Umlage § 2_IST'!I103*'Umlage Gesamt § 2_IST'!$G$1</f>
        <v>20838.924271285829</v>
      </c>
      <c r="H103" s="83">
        <f>'landesw Umlage § 2_IST'!J103*'Umlage Gesamt § 2_IST'!$H$1</f>
        <v>3630.9706908748476</v>
      </c>
      <c r="I103" s="83">
        <f>'landesw Umlage § 2_IST'!K103*'Umlage Gesamt § 2_IST'!$I$1</f>
        <v>5789.6066172259571</v>
      </c>
      <c r="J103" s="83">
        <f>'landesw Umlage § 2_IST'!L103*'Umlage Gesamt § 2_IST'!$J$1</f>
        <v>97.282549837730286</v>
      </c>
      <c r="K103" s="83">
        <f>'landesw Umlage § 2_IST'!M103*'Umlage Gesamt § 2_IST'!$K$1</f>
        <v>64.584078414145409</v>
      </c>
      <c r="M103" s="83">
        <f>'bezirksw Umlage § 2_IST'!F103*'Umlage Gesamt § 2_IST'!$M$1</f>
        <v>1191.7713855713514</v>
      </c>
      <c r="N103" s="83">
        <f>'bezirksw Umlage § 2_IST'!G103*'Umlage Gesamt § 2_IST'!$N$1</f>
        <v>108574.8299455941</v>
      </c>
      <c r="O103" s="83">
        <f>'bezirksw Umlage § 2_IST'!H103*'Umlage Gesamt § 2_IST'!$O$1</f>
        <v>3437.3974761485297</v>
      </c>
      <c r="P103" s="83">
        <f>'bezirksw Umlage § 2_IST'!I103*'Umlage Gesamt § 2_IST'!$P$1</f>
        <v>137002.32753112851</v>
      </c>
      <c r="Q103" s="83">
        <f>'bezirksw Umlage § 2_IST'!J103*'Umlage Gesamt § 2_IST'!$Q$1</f>
        <v>9078.5710037360805</v>
      </c>
      <c r="R103" s="83">
        <f>'bezirksw Umlage § 2_IST'!K103*'Umlage Gesamt § 2_IST'!$R$1</f>
        <v>33566.168150160913</v>
      </c>
      <c r="S103" s="83">
        <f>'bezirksw Umlage § 2_IST'!L103*'Umlage Gesamt § 2_IST'!$S$1</f>
        <v>566.3906364284843</v>
      </c>
      <c r="T103" s="83">
        <f>'bezirksw Umlage § 2_IST'!M103*'Umlage Gesamt § 2_IST'!$T$1</f>
        <v>505.81222916932069</v>
      </c>
      <c r="V103" s="83">
        <f t="shared" si="27"/>
        <v>1356.654452937418</v>
      </c>
      <c r="W103" s="76">
        <f t="shared" si="28"/>
        <v>113.05</v>
      </c>
      <c r="X103" s="83">
        <f t="shared" si="20"/>
        <v>123566.7853059042</v>
      </c>
      <c r="Y103" s="76">
        <f t="shared" si="32"/>
        <v>10297.23</v>
      </c>
      <c r="Z103" s="83">
        <f t="shared" si="21"/>
        <v>3922.027861456364</v>
      </c>
      <c r="AA103" s="76">
        <f t="shared" si="33"/>
        <v>326.83999999999997</v>
      </c>
      <c r="AB103" s="83">
        <f t="shared" si="22"/>
        <v>157841.25180241434</v>
      </c>
      <c r="AC103" s="76">
        <f t="shared" si="34"/>
        <v>13153.44</v>
      </c>
      <c r="AD103" s="83">
        <f t="shared" si="23"/>
        <v>12709.541694610929</v>
      </c>
      <c r="AE103" s="76">
        <f t="shared" si="35"/>
        <v>1059.1300000000001</v>
      </c>
      <c r="AF103" s="83">
        <f t="shared" si="24"/>
        <v>39355.774767386873</v>
      </c>
      <c r="AG103" s="76">
        <f t="shared" si="36"/>
        <v>3279.65</v>
      </c>
      <c r="AH103" s="83">
        <f t="shared" si="25"/>
        <v>663.67318626621454</v>
      </c>
      <c r="AI103" s="76">
        <f t="shared" si="29"/>
        <v>55.31</v>
      </c>
      <c r="AJ103" s="83">
        <f t="shared" si="26"/>
        <v>570.39630758346607</v>
      </c>
      <c r="AK103" s="76">
        <f t="shared" si="30"/>
        <v>47.53</v>
      </c>
      <c r="AM103" s="83">
        <f t="shared" si="37"/>
        <v>339986.10537855985</v>
      </c>
      <c r="AN103" s="83">
        <f t="shared" si="31"/>
        <v>28332.175448213322</v>
      </c>
    </row>
    <row r="104" spans="1:40" x14ac:dyDescent="0.25">
      <c r="A104" s="82">
        <v>61207</v>
      </c>
      <c r="B104" s="82" t="s">
        <v>106</v>
      </c>
      <c r="C104" s="82" t="s">
        <v>102</v>
      </c>
      <c r="D104" s="83">
        <f>'landesw Umlage § 2_IST'!F104*'Umlage Gesamt § 2_IST'!$D$1</f>
        <v>789.01926080790315</v>
      </c>
      <c r="E104" s="83">
        <f>'landesw Umlage § 2_IST'!G104*'Umlage Gesamt § 2_IST'!$E$1</f>
        <v>71741.396648054942</v>
      </c>
      <c r="F104" s="83">
        <f>'landesw Umlage § 2_IST'!H104*'Umlage Gesamt § 2_IST'!$F$1</f>
        <v>2319.114476028557</v>
      </c>
      <c r="G104" s="83">
        <f>'landesw Umlage § 2_IST'!I104*'Umlage Gesamt § 2_IST'!$G$1</f>
        <v>99721.050118853454</v>
      </c>
      <c r="H104" s="83">
        <f>'landesw Umlage § 2_IST'!J104*'Umlage Gesamt § 2_IST'!$H$1</f>
        <v>17375.379147748921</v>
      </c>
      <c r="I104" s="83">
        <f>'landesw Umlage § 2_IST'!K104*'Umlage Gesamt § 2_IST'!$I$1</f>
        <v>27705.156184110998</v>
      </c>
      <c r="J104" s="83">
        <f>'landesw Umlage § 2_IST'!L104*'Umlage Gesamt § 2_IST'!$J$1</f>
        <v>465.52873371805634</v>
      </c>
      <c r="K104" s="83">
        <f>'landesw Umlage § 2_IST'!M104*'Umlage Gesamt § 2_IST'!$K$1</f>
        <v>309.05588199153061</v>
      </c>
      <c r="M104" s="83">
        <f>'bezirksw Umlage § 2_IST'!F104*'Umlage Gesamt § 2_IST'!$M$1</f>
        <v>5703.014825699689</v>
      </c>
      <c r="N104" s="83">
        <f>'bezirksw Umlage § 2_IST'!G104*'Umlage Gesamt § 2_IST'!$N$1</f>
        <v>519565.97748039657</v>
      </c>
      <c r="O104" s="83">
        <f>'bezirksw Umlage § 2_IST'!H104*'Umlage Gesamt § 2_IST'!$O$1</f>
        <v>16449.068173338936</v>
      </c>
      <c r="P104" s="83">
        <f>'bezirksw Umlage § 2_IST'!I104*'Umlage Gesamt § 2_IST'!$P$1</f>
        <v>655600.8262363273</v>
      </c>
      <c r="Q104" s="83">
        <f>'bezirksw Umlage § 2_IST'!J104*'Umlage Gesamt § 2_IST'!$Q$1</f>
        <v>43443.923605912409</v>
      </c>
      <c r="R104" s="83">
        <f>'bezirksw Umlage § 2_IST'!K104*'Umlage Gesamt § 2_IST'!$R$1</f>
        <v>160625.06359852146</v>
      </c>
      <c r="S104" s="83">
        <f>'bezirksw Umlage § 2_IST'!L104*'Umlage Gesamt § 2_IST'!$S$1</f>
        <v>2710.3639471428978</v>
      </c>
      <c r="T104" s="83">
        <f>'bezirksw Umlage § 2_IST'!M104*'Umlage Gesamt § 2_IST'!$T$1</f>
        <v>2420.4765082439885</v>
      </c>
      <c r="V104" s="83">
        <f t="shared" si="27"/>
        <v>6492.0340865075923</v>
      </c>
      <c r="W104" s="76">
        <f t="shared" si="28"/>
        <v>541</v>
      </c>
      <c r="X104" s="83">
        <f t="shared" si="20"/>
        <v>591307.37412845157</v>
      </c>
      <c r="Y104" s="76">
        <f t="shared" si="32"/>
        <v>49275.61</v>
      </c>
      <c r="Z104" s="83">
        <f t="shared" si="21"/>
        <v>18768.182649367493</v>
      </c>
      <c r="AA104" s="76">
        <f t="shared" si="33"/>
        <v>1564.02</v>
      </c>
      <c r="AB104" s="83">
        <f t="shared" si="22"/>
        <v>755321.87635518075</v>
      </c>
      <c r="AC104" s="76">
        <f t="shared" si="34"/>
        <v>62943.49</v>
      </c>
      <c r="AD104" s="83">
        <f t="shared" si="23"/>
        <v>60819.30275366133</v>
      </c>
      <c r="AE104" s="76">
        <f t="shared" si="35"/>
        <v>5068.28</v>
      </c>
      <c r="AF104" s="83">
        <f t="shared" si="24"/>
        <v>188330.21978263246</v>
      </c>
      <c r="AG104" s="76">
        <f t="shared" si="36"/>
        <v>15694.18</v>
      </c>
      <c r="AH104" s="83">
        <f t="shared" si="25"/>
        <v>3175.892680860954</v>
      </c>
      <c r="AI104" s="76">
        <f t="shared" si="29"/>
        <v>264.66000000000003</v>
      </c>
      <c r="AJ104" s="83">
        <f t="shared" si="26"/>
        <v>2729.532390235519</v>
      </c>
      <c r="AK104" s="76">
        <f t="shared" si="30"/>
        <v>227.46</v>
      </c>
      <c r="AM104" s="83">
        <f t="shared" si="37"/>
        <v>1626944.4148268977</v>
      </c>
      <c r="AN104" s="83">
        <f t="shared" si="31"/>
        <v>135578.70123557482</v>
      </c>
    </row>
    <row r="105" spans="1:40" x14ac:dyDescent="0.25">
      <c r="A105" s="82">
        <v>61213</v>
      </c>
      <c r="B105" s="82" t="s">
        <v>107</v>
      </c>
      <c r="C105" s="82" t="s">
        <v>102</v>
      </c>
      <c r="D105" s="83">
        <f>'landesw Umlage § 2_IST'!F105*'Umlage Gesamt § 2_IST'!$D$1</f>
        <v>500.82716327758635</v>
      </c>
      <c r="E105" s="83">
        <f>'landesw Umlage § 2_IST'!G105*'Umlage Gesamt § 2_IST'!$E$1</f>
        <v>45537.595794591296</v>
      </c>
      <c r="F105" s="83">
        <f>'landesw Umlage § 2_IST'!H105*'Umlage Gesamt § 2_IST'!$F$1</f>
        <v>1472.0496469960626</v>
      </c>
      <c r="G105" s="83">
        <f>'landesw Umlage § 2_IST'!I105*'Umlage Gesamt § 2_IST'!$G$1</f>
        <v>63297.581099540053</v>
      </c>
      <c r="H105" s="83">
        <f>'landesw Umlage § 2_IST'!J105*'Umlage Gesamt § 2_IST'!$H$1</f>
        <v>11028.959978149693</v>
      </c>
      <c r="I105" s="83">
        <f>'landesw Umlage § 2_IST'!K105*'Umlage Gesamt § 2_IST'!$I$1</f>
        <v>17585.749130690685</v>
      </c>
      <c r="J105" s="83">
        <f>'landesw Umlage § 2_IST'!L105*'Umlage Gesamt § 2_IST'!$J$1</f>
        <v>295.49270431433007</v>
      </c>
      <c r="K105" s="83">
        <f>'landesw Umlage § 2_IST'!M105*'Umlage Gesamt § 2_IST'!$K$1</f>
        <v>196.17211944050987</v>
      </c>
      <c r="M105" s="83">
        <f>'bezirksw Umlage § 2_IST'!F105*'Umlage Gesamt § 2_IST'!$M$1</f>
        <v>3619.9683317750823</v>
      </c>
      <c r="N105" s="83">
        <f>'bezirksw Umlage § 2_IST'!G105*'Umlage Gesamt § 2_IST'!$N$1</f>
        <v>329792.65217253735</v>
      </c>
      <c r="O105" s="83">
        <f>'bezirksw Umlage § 2_IST'!H105*'Umlage Gesamt § 2_IST'!$O$1</f>
        <v>10440.987389050124</v>
      </c>
      <c r="P105" s="83">
        <f>'bezirksw Umlage § 2_IST'!I105*'Umlage Gesamt § 2_IST'!$P$1</f>
        <v>416140.28751361603</v>
      </c>
      <c r="Q105" s="83">
        <f>'bezirksw Umlage § 2_IST'!J105*'Umlage Gesamt § 2_IST'!$Q$1</f>
        <v>27575.875649624377</v>
      </c>
      <c r="R105" s="83">
        <f>'bezirksw Umlage § 2_IST'!K105*'Umlage Gesamt § 2_IST'!$R$1</f>
        <v>101956.18655868892</v>
      </c>
      <c r="S105" s="83">
        <f>'bezirksw Umlage § 2_IST'!L105*'Umlage Gesamt § 2_IST'!$S$1</f>
        <v>1720.3938541468658</v>
      </c>
      <c r="T105" s="83">
        <f>'bezirksw Umlage § 2_IST'!M105*'Umlage Gesamt § 2_IST'!$T$1</f>
        <v>1536.3888356319981</v>
      </c>
      <c r="V105" s="83">
        <f t="shared" si="27"/>
        <v>4120.7954950526691</v>
      </c>
      <c r="W105" s="76">
        <f t="shared" si="28"/>
        <v>343.4</v>
      </c>
      <c r="X105" s="83">
        <f t="shared" si="20"/>
        <v>375330.24796712864</v>
      </c>
      <c r="Y105" s="76">
        <f t="shared" si="32"/>
        <v>31277.52</v>
      </c>
      <c r="Z105" s="83">
        <f t="shared" si="21"/>
        <v>11913.037036046186</v>
      </c>
      <c r="AA105" s="76">
        <f t="shared" si="33"/>
        <v>992.75</v>
      </c>
      <c r="AB105" s="83">
        <f t="shared" si="22"/>
        <v>479437.86861315608</v>
      </c>
      <c r="AC105" s="76">
        <f t="shared" si="34"/>
        <v>39953.160000000003</v>
      </c>
      <c r="AD105" s="83">
        <f t="shared" si="23"/>
        <v>38604.835627774068</v>
      </c>
      <c r="AE105" s="76">
        <f t="shared" si="35"/>
        <v>3217.07</v>
      </c>
      <c r="AF105" s="83">
        <f t="shared" si="24"/>
        <v>119541.93568937961</v>
      </c>
      <c r="AG105" s="76">
        <f t="shared" si="36"/>
        <v>9961.83</v>
      </c>
      <c r="AH105" s="83">
        <f t="shared" si="25"/>
        <v>2015.8865584611958</v>
      </c>
      <c r="AI105" s="76">
        <f t="shared" si="29"/>
        <v>167.99</v>
      </c>
      <c r="AJ105" s="83">
        <f t="shared" si="26"/>
        <v>1732.560955072508</v>
      </c>
      <c r="AK105" s="76">
        <f t="shared" si="30"/>
        <v>144.38</v>
      </c>
      <c r="AM105" s="83">
        <f t="shared" si="37"/>
        <v>1032697.167942071</v>
      </c>
      <c r="AN105" s="83">
        <f t="shared" si="31"/>
        <v>86058.097328505915</v>
      </c>
    </row>
    <row r="106" spans="1:40" x14ac:dyDescent="0.25">
      <c r="A106" s="82">
        <v>61215</v>
      </c>
      <c r="B106" s="82" t="s">
        <v>108</v>
      </c>
      <c r="C106" s="82" t="s">
        <v>102</v>
      </c>
      <c r="D106" s="83">
        <f>'landesw Umlage § 2_IST'!F106*'Umlage Gesamt § 2_IST'!$D$1</f>
        <v>204.62158976726408</v>
      </c>
      <c r="E106" s="83">
        <f>'landesw Umlage § 2_IST'!G106*'Umlage Gesamt § 2_IST'!$E$1</f>
        <v>18605.17146212337</v>
      </c>
      <c r="F106" s="83">
        <f>'landesw Umlage § 2_IST'!H106*'Umlage Gesamt § 2_IST'!$F$1</f>
        <v>601.43131417519612</v>
      </c>
      <c r="G106" s="83">
        <f>'landesw Umlage § 2_IST'!I106*'Umlage Gesamt § 2_IST'!$G$1</f>
        <v>25861.320277134138</v>
      </c>
      <c r="H106" s="83">
        <f>'landesw Umlage § 2_IST'!J106*'Umlage Gesamt § 2_IST'!$H$1</f>
        <v>4506.072133626858</v>
      </c>
      <c r="I106" s="83">
        <f>'landesw Umlage § 2_IST'!K106*'Umlage Gesamt § 2_IST'!$I$1</f>
        <v>7184.9616159412726</v>
      </c>
      <c r="J106" s="83">
        <f>'landesw Umlage § 2_IST'!L106*'Umlage Gesamt § 2_IST'!$J$1</f>
        <v>120.72864923245726</v>
      </c>
      <c r="K106" s="83">
        <f>'landesw Umlage § 2_IST'!M106*'Umlage Gesamt § 2_IST'!$K$1</f>
        <v>80.149508435672317</v>
      </c>
      <c r="M106" s="83">
        <f>'bezirksw Umlage § 2_IST'!F106*'Umlage Gesamt § 2_IST'!$M$1</f>
        <v>1479.0005999423356</v>
      </c>
      <c r="N106" s="83">
        <f>'bezirksw Umlage § 2_IST'!G106*'Umlage Gesamt § 2_IST'!$N$1</f>
        <v>134742.48549035724</v>
      </c>
      <c r="O106" s="83">
        <f>'bezirksw Umlage § 2_IST'!H106*'Umlage Gesamt § 2_IST'!$O$1</f>
        <v>4265.8457746295426</v>
      </c>
      <c r="P106" s="83">
        <f>'bezirksw Umlage § 2_IST'!I106*'Umlage Gesamt § 2_IST'!$P$1</f>
        <v>170021.30363693327</v>
      </c>
      <c r="Q106" s="83">
        <f>'bezirksw Umlage § 2_IST'!J106*'Umlage Gesamt § 2_IST'!$Q$1</f>
        <v>11266.600393084254</v>
      </c>
      <c r="R106" s="83">
        <f>'bezirksw Umlage § 2_IST'!K106*'Umlage Gesamt § 2_IST'!$R$1</f>
        <v>41655.961397372455</v>
      </c>
      <c r="S106" s="83">
        <f>'bezirksw Umlage § 2_IST'!L106*'Umlage Gesamt § 2_IST'!$S$1</f>
        <v>702.89663036157617</v>
      </c>
      <c r="T106" s="83">
        <f>'bezirksw Umlage § 2_IST'!M106*'Umlage Gesamt § 2_IST'!$T$1</f>
        <v>627.71820120597022</v>
      </c>
      <c r="V106" s="83">
        <f t="shared" si="27"/>
        <v>1683.6221897095998</v>
      </c>
      <c r="W106" s="76">
        <f t="shared" si="28"/>
        <v>140.30000000000001</v>
      </c>
      <c r="X106" s="83">
        <f t="shared" si="20"/>
        <v>153347.65695248061</v>
      </c>
      <c r="Y106" s="76">
        <f t="shared" si="32"/>
        <v>12778.97</v>
      </c>
      <c r="Z106" s="83">
        <f t="shared" si="21"/>
        <v>4867.2770888047389</v>
      </c>
      <c r="AA106" s="76">
        <f t="shared" si="33"/>
        <v>405.61</v>
      </c>
      <c r="AB106" s="83">
        <f t="shared" si="22"/>
        <v>195882.6239140674</v>
      </c>
      <c r="AC106" s="76">
        <f t="shared" si="34"/>
        <v>16323.55</v>
      </c>
      <c r="AD106" s="83">
        <f t="shared" si="23"/>
        <v>15772.672526711112</v>
      </c>
      <c r="AE106" s="76">
        <f t="shared" si="35"/>
        <v>1314.39</v>
      </c>
      <c r="AF106" s="83">
        <f t="shared" si="24"/>
        <v>48840.923013313732</v>
      </c>
      <c r="AG106" s="76">
        <f t="shared" si="36"/>
        <v>4070.08</v>
      </c>
      <c r="AH106" s="83">
        <f t="shared" si="25"/>
        <v>823.62527959403337</v>
      </c>
      <c r="AI106" s="76">
        <f t="shared" si="29"/>
        <v>68.64</v>
      </c>
      <c r="AJ106" s="83">
        <f t="shared" si="26"/>
        <v>707.86770964164248</v>
      </c>
      <c r="AK106" s="76">
        <f t="shared" si="30"/>
        <v>58.99</v>
      </c>
      <c r="AM106" s="83">
        <f t="shared" si="37"/>
        <v>421926.26867432293</v>
      </c>
      <c r="AN106" s="83">
        <f t="shared" si="31"/>
        <v>35160.522389526908</v>
      </c>
    </row>
    <row r="107" spans="1:40" x14ac:dyDescent="0.25">
      <c r="A107" s="82">
        <v>61217</v>
      </c>
      <c r="B107" s="82" t="s">
        <v>109</v>
      </c>
      <c r="C107" s="82" t="s">
        <v>102</v>
      </c>
      <c r="D107" s="83">
        <f>'landesw Umlage § 2_IST'!F107*'Umlage Gesamt § 2_IST'!$D$1</f>
        <v>449.78074788388875</v>
      </c>
      <c r="E107" s="83">
        <f>'landesw Umlage § 2_IST'!G107*'Umlage Gesamt § 2_IST'!$E$1</f>
        <v>40896.212096972995</v>
      </c>
      <c r="F107" s="83">
        <f>'landesw Umlage § 2_IST'!H107*'Umlage Gesamt § 2_IST'!$F$1</f>
        <v>1322.0121425026041</v>
      </c>
      <c r="G107" s="83">
        <f>'landesw Umlage § 2_IST'!I107*'Umlage Gesamt § 2_IST'!$G$1</f>
        <v>56846.024843929132</v>
      </c>
      <c r="H107" s="83">
        <f>'landesw Umlage § 2_IST'!J107*'Umlage Gesamt § 2_IST'!$H$1</f>
        <v>9904.8418917409981</v>
      </c>
      <c r="I107" s="83">
        <f>'landesw Umlage § 2_IST'!K107*'Umlage Gesamt § 2_IST'!$I$1</f>
        <v>15793.335457958154</v>
      </c>
      <c r="J107" s="83">
        <f>'landesw Umlage § 2_IST'!L107*'Umlage Gesamt § 2_IST'!$J$1</f>
        <v>265.37484243255341</v>
      </c>
      <c r="K107" s="83">
        <f>'landesw Umlage § 2_IST'!M107*'Umlage Gesamt § 2_IST'!$K$1</f>
        <v>176.17743019065367</v>
      </c>
      <c r="M107" s="83">
        <f>'bezirksw Umlage § 2_IST'!F107*'Umlage Gesamt § 2_IST'!$M$1</f>
        <v>3251.0059017692597</v>
      </c>
      <c r="N107" s="83">
        <f>'bezirksw Umlage § 2_IST'!G107*'Umlage Gesamt § 2_IST'!$N$1</f>
        <v>296178.79503584321</v>
      </c>
      <c r="O107" s="83">
        <f>'bezirksw Umlage § 2_IST'!H107*'Umlage Gesamt § 2_IST'!$O$1</f>
        <v>9376.7979471399885</v>
      </c>
      <c r="P107" s="83">
        <f>'bezirksw Umlage § 2_IST'!I107*'Umlage Gesamt § 2_IST'!$P$1</f>
        <v>373725.51544044272</v>
      </c>
      <c r="Q107" s="83">
        <f>'bezirksw Umlage § 2_IST'!J107*'Umlage Gesamt § 2_IST'!$Q$1</f>
        <v>24765.226175175889</v>
      </c>
      <c r="R107" s="83">
        <f>'bezirksw Umlage § 2_IST'!K107*'Umlage Gesamt § 2_IST'!$R$1</f>
        <v>91564.382294375217</v>
      </c>
      <c r="S107" s="83">
        <f>'bezirksw Umlage § 2_IST'!L107*'Umlage Gesamt § 2_IST'!$S$1</f>
        <v>1545.0440613264821</v>
      </c>
      <c r="T107" s="83">
        <f>'bezirksw Umlage § 2_IST'!M107*'Umlage Gesamt § 2_IST'!$T$1</f>
        <v>1379.7936098525977</v>
      </c>
      <c r="V107" s="83">
        <f t="shared" si="27"/>
        <v>3700.7866496531483</v>
      </c>
      <c r="W107" s="76">
        <f t="shared" si="28"/>
        <v>308.39999999999998</v>
      </c>
      <c r="X107" s="83">
        <f t="shared" si="20"/>
        <v>337075.00713281619</v>
      </c>
      <c r="Y107" s="76">
        <f t="shared" si="32"/>
        <v>28089.58</v>
      </c>
      <c r="Z107" s="83">
        <f t="shared" si="21"/>
        <v>10698.810089642593</v>
      </c>
      <c r="AA107" s="76">
        <f t="shared" si="33"/>
        <v>891.57</v>
      </c>
      <c r="AB107" s="83">
        <f t="shared" si="22"/>
        <v>430571.54028437182</v>
      </c>
      <c r="AC107" s="76">
        <f t="shared" si="34"/>
        <v>35880.959999999999</v>
      </c>
      <c r="AD107" s="83">
        <f t="shared" si="23"/>
        <v>34670.068066916887</v>
      </c>
      <c r="AE107" s="76">
        <f t="shared" si="35"/>
        <v>2889.17</v>
      </c>
      <c r="AF107" s="83">
        <f t="shared" si="24"/>
        <v>107357.71775233337</v>
      </c>
      <c r="AG107" s="76">
        <f t="shared" si="36"/>
        <v>8946.48</v>
      </c>
      <c r="AH107" s="83">
        <f t="shared" si="25"/>
        <v>1810.4189037590354</v>
      </c>
      <c r="AI107" s="76">
        <f t="shared" si="29"/>
        <v>150.87</v>
      </c>
      <c r="AJ107" s="83">
        <f t="shared" si="26"/>
        <v>1555.9710400432514</v>
      </c>
      <c r="AK107" s="76">
        <f t="shared" si="30"/>
        <v>129.66</v>
      </c>
      <c r="AM107" s="83">
        <f t="shared" si="37"/>
        <v>927440.31991953624</v>
      </c>
      <c r="AN107" s="83">
        <f t="shared" si="31"/>
        <v>77286.693326628025</v>
      </c>
    </row>
    <row r="108" spans="1:40" x14ac:dyDescent="0.25">
      <c r="A108" s="82">
        <v>61222</v>
      </c>
      <c r="B108" s="82" t="s">
        <v>110</v>
      </c>
      <c r="C108" s="82" t="s">
        <v>102</v>
      </c>
      <c r="D108" s="83">
        <f>'landesw Umlage § 2_IST'!F108*'Umlage Gesamt § 2_IST'!$D$1</f>
        <v>227.61850949546559</v>
      </c>
      <c r="E108" s="83">
        <f>'landesw Umlage § 2_IST'!G108*'Umlage Gesamt § 2_IST'!$E$1</f>
        <v>20696.161152558892</v>
      </c>
      <c r="F108" s="83">
        <f>'landesw Umlage § 2_IST'!H108*'Umlage Gesamt § 2_IST'!$F$1</f>
        <v>669.02470776501775</v>
      </c>
      <c r="G108" s="83">
        <f>'landesw Umlage § 2_IST'!I108*'Umlage Gesamt § 2_IST'!$G$1</f>
        <v>28767.810775790749</v>
      </c>
      <c r="H108" s="83">
        <f>'landesw Umlage § 2_IST'!J108*'Umlage Gesamt § 2_IST'!$H$1</f>
        <v>5012.4985535582355</v>
      </c>
      <c r="I108" s="83">
        <f>'landesw Umlage § 2_IST'!K108*'Umlage Gesamt § 2_IST'!$I$1</f>
        <v>7992.4618690667849</v>
      </c>
      <c r="J108" s="83">
        <f>'landesw Umlage § 2_IST'!L108*'Umlage Gesamt § 2_IST'!$J$1</f>
        <v>134.29704667502853</v>
      </c>
      <c r="K108" s="83">
        <f>'landesw Umlage § 2_IST'!M108*'Umlage Gesamt § 2_IST'!$K$1</f>
        <v>89.157315548530761</v>
      </c>
      <c r="M108" s="83">
        <f>'bezirksw Umlage § 2_IST'!F108*'Umlage Gesamt § 2_IST'!$M$1</f>
        <v>1645.2218579900391</v>
      </c>
      <c r="N108" s="83">
        <f>'bezirksw Umlage § 2_IST'!G108*'Umlage Gesamt § 2_IST'!$N$1</f>
        <v>149885.86369558232</v>
      </c>
      <c r="O108" s="83">
        <f>'bezirksw Umlage § 2_IST'!H108*'Umlage Gesamt § 2_IST'!$O$1</f>
        <v>4745.2737419502109</v>
      </c>
      <c r="P108" s="83">
        <f>'bezirksw Umlage § 2_IST'!I108*'Umlage Gesamt § 2_IST'!$P$1</f>
        <v>189129.58188005467</v>
      </c>
      <c r="Q108" s="83">
        <f>'bezirksw Umlage § 2_IST'!J108*'Umlage Gesamt § 2_IST'!$Q$1</f>
        <v>12532.82603987049</v>
      </c>
      <c r="R108" s="83">
        <f>'bezirksw Umlage § 2_IST'!K108*'Umlage Gesamt § 2_IST'!$R$1</f>
        <v>46337.572959212106</v>
      </c>
      <c r="S108" s="83">
        <f>'bezirksw Umlage § 2_IST'!L108*'Umlage Gesamt § 2_IST'!$S$1</f>
        <v>781.89346253375243</v>
      </c>
      <c r="T108" s="83">
        <f>'bezirksw Umlage § 2_IST'!M108*'Umlage Gesamt § 2_IST'!$T$1</f>
        <v>698.26591370045196</v>
      </c>
      <c r="V108" s="83">
        <f t="shared" si="27"/>
        <v>1872.8403674855047</v>
      </c>
      <c r="W108" s="76">
        <f t="shared" si="28"/>
        <v>156.07</v>
      </c>
      <c r="X108" s="83">
        <f t="shared" si="20"/>
        <v>170582.02484814121</v>
      </c>
      <c r="Y108" s="76">
        <f t="shared" si="32"/>
        <v>14215.17</v>
      </c>
      <c r="Z108" s="83">
        <f t="shared" si="21"/>
        <v>5414.2984497152283</v>
      </c>
      <c r="AA108" s="76">
        <f t="shared" si="33"/>
        <v>451.19</v>
      </c>
      <c r="AB108" s="83">
        <f t="shared" si="22"/>
        <v>217897.39265584541</v>
      </c>
      <c r="AC108" s="76">
        <f t="shared" si="34"/>
        <v>18158.12</v>
      </c>
      <c r="AD108" s="83">
        <f t="shared" si="23"/>
        <v>17545.324593428726</v>
      </c>
      <c r="AE108" s="76">
        <f t="shared" si="35"/>
        <v>1462.11</v>
      </c>
      <c r="AF108" s="83">
        <f t="shared" si="24"/>
        <v>54330.034828278891</v>
      </c>
      <c r="AG108" s="76">
        <f t="shared" si="36"/>
        <v>4527.5</v>
      </c>
      <c r="AH108" s="83">
        <f t="shared" si="25"/>
        <v>916.1905092087809</v>
      </c>
      <c r="AI108" s="76">
        <f t="shared" si="29"/>
        <v>76.349999999999994</v>
      </c>
      <c r="AJ108" s="83">
        <f t="shared" si="26"/>
        <v>787.42322924898269</v>
      </c>
      <c r="AK108" s="76">
        <f t="shared" si="30"/>
        <v>65.62</v>
      </c>
      <c r="AM108" s="83">
        <f t="shared" si="37"/>
        <v>469345.52948135266</v>
      </c>
      <c r="AN108" s="83">
        <f t="shared" si="31"/>
        <v>39112.127456779388</v>
      </c>
    </row>
    <row r="109" spans="1:40" x14ac:dyDescent="0.25">
      <c r="A109" s="82">
        <v>61236</v>
      </c>
      <c r="B109" s="82" t="s">
        <v>111</v>
      </c>
      <c r="C109" s="82" t="s">
        <v>102</v>
      </c>
      <c r="D109" s="83">
        <f>'landesw Umlage § 2_IST'!F109*'Umlage Gesamt § 2_IST'!$D$1</f>
        <v>507.04557200134502</v>
      </c>
      <c r="E109" s="83">
        <f>'landesw Umlage § 2_IST'!G109*'Umlage Gesamt § 2_IST'!$E$1</f>
        <v>46103.003192015407</v>
      </c>
      <c r="F109" s="83">
        <f>'landesw Umlage § 2_IST'!H109*'Umlage Gesamt § 2_IST'!$F$1</f>
        <v>1490.3270229809843</v>
      </c>
      <c r="G109" s="83">
        <f>'landesw Umlage § 2_IST'!I109*'Umlage Gesamt § 2_IST'!$G$1</f>
        <v>64083.501391734826</v>
      </c>
      <c r="H109" s="83">
        <f>'landesw Umlage § 2_IST'!J109*'Umlage Gesamt § 2_IST'!$H$1</f>
        <v>11165.898598837284</v>
      </c>
      <c r="I109" s="83">
        <f>'landesw Umlage § 2_IST'!K109*'Umlage Gesamt § 2_IST'!$I$1</f>
        <v>17804.09866088082</v>
      </c>
      <c r="J109" s="83">
        <f>'landesw Umlage § 2_IST'!L109*'Umlage Gesamt § 2_IST'!$J$1</f>
        <v>299.16162354444947</v>
      </c>
      <c r="K109" s="83">
        <f>'landesw Umlage § 2_IST'!M109*'Umlage Gesamt § 2_IST'!$K$1</f>
        <v>198.60784678984888</v>
      </c>
      <c r="M109" s="83">
        <f>'bezirksw Umlage § 2_IST'!F109*'Umlage Gesamt § 2_IST'!$M$1</f>
        <v>3664.9148608465566</v>
      </c>
      <c r="N109" s="83">
        <f>'bezirksw Umlage § 2_IST'!G109*'Umlage Gesamt § 2_IST'!$N$1</f>
        <v>333887.44905192411</v>
      </c>
      <c r="O109" s="83">
        <f>'bezirksw Umlage § 2_IST'!H109*'Umlage Gesamt § 2_IST'!$O$1</f>
        <v>10570.625579278909</v>
      </c>
      <c r="P109" s="83">
        <f>'bezirksw Umlage § 2_IST'!I109*'Umlage Gesamt § 2_IST'!$P$1</f>
        <v>421307.20054055157</v>
      </c>
      <c r="Q109" s="83">
        <f>'bezirksw Umlage § 2_IST'!J109*'Umlage Gesamt § 2_IST'!$Q$1</f>
        <v>27918.265356649645</v>
      </c>
      <c r="R109" s="83">
        <f>'bezirksw Umlage § 2_IST'!K109*'Umlage Gesamt § 2_IST'!$R$1</f>
        <v>103222.10279971021</v>
      </c>
      <c r="S109" s="83">
        <f>'bezirksw Umlage § 2_IST'!L109*'Umlage Gesamt § 2_IST'!$S$1</f>
        <v>1741.7547405670741</v>
      </c>
      <c r="T109" s="83">
        <f>'bezirksw Umlage § 2_IST'!M109*'Umlage Gesamt § 2_IST'!$T$1</f>
        <v>1555.4650647966773</v>
      </c>
      <c r="V109" s="83">
        <f t="shared" si="27"/>
        <v>4171.9604328479018</v>
      </c>
      <c r="W109" s="76">
        <f t="shared" si="28"/>
        <v>347.66</v>
      </c>
      <c r="X109" s="83">
        <f t="shared" si="20"/>
        <v>379990.45224393951</v>
      </c>
      <c r="Y109" s="76">
        <f t="shared" si="32"/>
        <v>31665.87</v>
      </c>
      <c r="Z109" s="83">
        <f t="shared" si="21"/>
        <v>12060.952602259893</v>
      </c>
      <c r="AA109" s="76">
        <f t="shared" si="33"/>
        <v>1005.08</v>
      </c>
      <c r="AB109" s="83">
        <f t="shared" si="22"/>
        <v>485390.70193228638</v>
      </c>
      <c r="AC109" s="76">
        <f t="shared" si="34"/>
        <v>40449.230000000003</v>
      </c>
      <c r="AD109" s="83">
        <f t="shared" si="23"/>
        <v>39084.163955486933</v>
      </c>
      <c r="AE109" s="76">
        <f t="shared" si="35"/>
        <v>3257.01</v>
      </c>
      <c r="AF109" s="83">
        <f t="shared" si="24"/>
        <v>121026.20146059102</v>
      </c>
      <c r="AG109" s="76">
        <f t="shared" si="36"/>
        <v>10085.52</v>
      </c>
      <c r="AH109" s="83">
        <f t="shared" si="25"/>
        <v>2040.9163641115235</v>
      </c>
      <c r="AI109" s="76">
        <f t="shared" si="29"/>
        <v>170.08</v>
      </c>
      <c r="AJ109" s="83">
        <f t="shared" si="26"/>
        <v>1754.0729115865263</v>
      </c>
      <c r="AK109" s="76">
        <f t="shared" si="30"/>
        <v>146.16999999999999</v>
      </c>
      <c r="AM109" s="83">
        <f t="shared" si="37"/>
        <v>1045519.4219031096</v>
      </c>
      <c r="AN109" s="83">
        <f t="shared" si="31"/>
        <v>87126.618491925808</v>
      </c>
    </row>
    <row r="110" spans="1:40" x14ac:dyDescent="0.25">
      <c r="A110" s="82">
        <v>61243</v>
      </c>
      <c r="B110" s="82" t="s">
        <v>112</v>
      </c>
      <c r="C110" s="82" t="s">
        <v>102</v>
      </c>
      <c r="D110" s="83">
        <f>'landesw Umlage § 2_IST'!F110*'Umlage Gesamt § 2_IST'!$D$1</f>
        <v>207.67538887000319</v>
      </c>
      <c r="E110" s="83">
        <f>'landesw Umlage § 2_IST'!G110*'Umlage Gesamt § 2_IST'!$E$1</f>
        <v>18882.837450262559</v>
      </c>
      <c r="F110" s="83">
        <f>'landesw Umlage § 2_IST'!H110*'Umlage Gesamt § 2_IST'!$F$1</f>
        <v>610.40715298905934</v>
      </c>
      <c r="G110" s="83">
        <f>'landesw Umlage § 2_IST'!I110*'Umlage Gesamt § 2_IST'!$G$1</f>
        <v>26247.277969808634</v>
      </c>
      <c r="H110" s="83">
        <f>'landesw Umlage § 2_IST'!J110*'Umlage Gesamt § 2_IST'!$H$1</f>
        <v>4573.3213376536605</v>
      </c>
      <c r="I110" s="83">
        <f>'landesw Umlage § 2_IST'!K110*'Umlage Gesamt § 2_IST'!$I$1</f>
        <v>7292.1909134994257</v>
      </c>
      <c r="J110" s="83">
        <f>'landesw Umlage § 2_IST'!L110*'Umlage Gesamt § 2_IST'!$J$1</f>
        <v>122.53041922711088</v>
      </c>
      <c r="K110" s="83">
        <f>'landesw Umlage § 2_IST'!M110*'Umlage Gesamt § 2_IST'!$K$1</f>
        <v>81.345670078362247</v>
      </c>
      <c r="M110" s="83">
        <f>'bezirksw Umlage § 2_IST'!F110*'Umlage Gesamt § 2_IST'!$M$1</f>
        <v>1501.0733964160197</v>
      </c>
      <c r="N110" s="83">
        <f>'bezirksw Umlage § 2_IST'!G110*'Umlage Gesamt § 2_IST'!$N$1</f>
        <v>136753.39979201672</v>
      </c>
      <c r="O110" s="83">
        <f>'bezirksw Umlage § 2_IST'!H110*'Umlage Gesamt § 2_IST'!$O$1</f>
        <v>4329.5098093670513</v>
      </c>
      <c r="P110" s="83">
        <f>'bezirksw Umlage § 2_IST'!I110*'Umlage Gesamt § 2_IST'!$P$1</f>
        <v>172558.72358897034</v>
      </c>
      <c r="Q110" s="83">
        <f>'bezirksw Umlage § 2_IST'!J110*'Umlage Gesamt § 2_IST'!$Q$1</f>
        <v>11434.744596295921</v>
      </c>
      <c r="R110" s="83">
        <f>'bezirksw Umlage § 2_IST'!K110*'Umlage Gesamt § 2_IST'!$R$1</f>
        <v>42277.640359420002</v>
      </c>
      <c r="S110" s="83">
        <f>'bezirksw Umlage § 2_IST'!L110*'Umlage Gesamt § 2_IST'!$S$1</f>
        <v>713.38675069324768</v>
      </c>
      <c r="T110" s="83">
        <f>'bezirksw Umlage § 2_IST'!M110*'Umlage Gesamt § 2_IST'!$T$1</f>
        <v>637.08634892584723</v>
      </c>
      <c r="V110" s="83">
        <f t="shared" si="27"/>
        <v>1708.7487852860229</v>
      </c>
      <c r="W110" s="76">
        <f t="shared" si="28"/>
        <v>142.4</v>
      </c>
      <c r="X110" s="83">
        <f t="shared" si="20"/>
        <v>155636.23724227928</v>
      </c>
      <c r="Y110" s="76">
        <f t="shared" si="32"/>
        <v>12969.69</v>
      </c>
      <c r="Z110" s="83">
        <f t="shared" si="21"/>
        <v>4939.9169623561102</v>
      </c>
      <c r="AA110" s="76">
        <f t="shared" si="33"/>
        <v>411.66</v>
      </c>
      <c r="AB110" s="83">
        <f t="shared" si="22"/>
        <v>198806.00155877898</v>
      </c>
      <c r="AC110" s="76">
        <f t="shared" si="34"/>
        <v>16567.169999999998</v>
      </c>
      <c r="AD110" s="83">
        <f t="shared" si="23"/>
        <v>16008.065933949581</v>
      </c>
      <c r="AE110" s="76">
        <f t="shared" si="35"/>
        <v>1334.01</v>
      </c>
      <c r="AF110" s="83">
        <f t="shared" si="24"/>
        <v>49569.831272919429</v>
      </c>
      <c r="AG110" s="76">
        <f t="shared" si="36"/>
        <v>4130.82</v>
      </c>
      <c r="AH110" s="83">
        <f t="shared" si="25"/>
        <v>835.91716992035856</v>
      </c>
      <c r="AI110" s="76">
        <f t="shared" si="29"/>
        <v>69.66</v>
      </c>
      <c r="AJ110" s="83">
        <f t="shared" si="26"/>
        <v>718.43201900420945</v>
      </c>
      <c r="AK110" s="76">
        <f t="shared" si="30"/>
        <v>59.87</v>
      </c>
      <c r="AM110" s="83">
        <f t="shared" si="37"/>
        <v>428223.150944494</v>
      </c>
      <c r="AN110" s="83">
        <f t="shared" si="31"/>
        <v>35685.262578707836</v>
      </c>
    </row>
    <row r="111" spans="1:40" x14ac:dyDescent="0.25">
      <c r="A111" s="82">
        <v>61247</v>
      </c>
      <c r="B111" s="82" t="s">
        <v>113</v>
      </c>
      <c r="C111" s="82" t="s">
        <v>102</v>
      </c>
      <c r="D111" s="83">
        <f>'landesw Umlage § 2_IST'!F111*'Umlage Gesamt § 2_IST'!$D$1</f>
        <v>524.57748767796249</v>
      </c>
      <c r="E111" s="83">
        <f>'landesw Umlage § 2_IST'!G111*'Umlage Gesamt § 2_IST'!$E$1</f>
        <v>47697.088633311985</v>
      </c>
      <c r="F111" s="83">
        <f>'landesw Umlage § 2_IST'!H111*'Umlage Gesamt § 2_IST'!$F$1</f>
        <v>1541.8574753510873</v>
      </c>
      <c r="G111" s="83">
        <f>'landesw Umlage § 2_IST'!I111*'Umlage Gesamt § 2_IST'!$G$1</f>
        <v>66299.291460125984</v>
      </c>
      <c r="H111" s="83">
        <f>'landesw Umlage § 2_IST'!J111*'Umlage Gesamt § 2_IST'!$H$1</f>
        <v>11551.97749094909</v>
      </c>
      <c r="I111" s="83">
        <f>'landesw Umlage § 2_IST'!K111*'Umlage Gesamt § 2_IST'!$I$1</f>
        <v>18419.703990375565</v>
      </c>
      <c r="J111" s="83">
        <f>'landesw Umlage § 2_IST'!L111*'Umlage Gesamt § 2_IST'!$J$1</f>
        <v>309.50561755066741</v>
      </c>
      <c r="K111" s="83">
        <f>'landesw Umlage § 2_IST'!M111*'Umlage Gesamt § 2_IST'!$K$1</f>
        <v>205.47503233471139</v>
      </c>
      <c r="M111" s="83">
        <f>'bezirksw Umlage § 2_IST'!F111*'Umlage Gesamt § 2_IST'!$M$1</f>
        <v>3791.6351831417164</v>
      </c>
      <c r="N111" s="83">
        <f>'bezirksw Umlage § 2_IST'!G111*'Umlage Gesamt § 2_IST'!$N$1</f>
        <v>345432.14429332881</v>
      </c>
      <c r="O111" s="83">
        <f>'bezirksw Umlage § 2_IST'!H111*'Umlage Gesamt § 2_IST'!$O$1</f>
        <v>10936.121949898081</v>
      </c>
      <c r="P111" s="83">
        <f>'bezirksw Umlage § 2_IST'!I111*'Umlage Gesamt § 2_IST'!$P$1</f>
        <v>435874.57420811825</v>
      </c>
      <c r="Q111" s="83">
        <f>'bezirksw Umlage § 2_IST'!J111*'Umlage Gesamt § 2_IST'!$Q$1</f>
        <v>28883.584257154536</v>
      </c>
      <c r="R111" s="83">
        <f>'bezirksw Umlage § 2_IST'!K111*'Umlage Gesamt § 2_IST'!$R$1</f>
        <v>106791.17292314055</v>
      </c>
      <c r="S111" s="83">
        <f>'bezirksw Umlage § 2_IST'!L111*'Umlage Gesamt § 2_IST'!$S$1</f>
        <v>1801.9787104174402</v>
      </c>
      <c r="T111" s="83">
        <f>'bezirksw Umlage § 2_IST'!M111*'Umlage Gesamt § 2_IST'!$T$1</f>
        <v>1609.2477696653971</v>
      </c>
      <c r="V111" s="83">
        <f t="shared" si="27"/>
        <v>4316.2126708196793</v>
      </c>
      <c r="W111" s="76">
        <f t="shared" si="28"/>
        <v>359.68</v>
      </c>
      <c r="X111" s="83">
        <f t="shared" si="20"/>
        <v>393129.23292664078</v>
      </c>
      <c r="Y111" s="76">
        <f t="shared" si="32"/>
        <v>32760.77</v>
      </c>
      <c r="Z111" s="83">
        <f t="shared" si="21"/>
        <v>12477.979425249168</v>
      </c>
      <c r="AA111" s="76">
        <f t="shared" si="33"/>
        <v>1039.83</v>
      </c>
      <c r="AB111" s="83">
        <f t="shared" si="22"/>
        <v>502173.86566824425</v>
      </c>
      <c r="AC111" s="76">
        <f t="shared" si="34"/>
        <v>41847.82</v>
      </c>
      <c r="AD111" s="83">
        <f t="shared" si="23"/>
        <v>40435.561748103624</v>
      </c>
      <c r="AE111" s="76">
        <f t="shared" si="35"/>
        <v>3369.63</v>
      </c>
      <c r="AF111" s="83">
        <f t="shared" si="24"/>
        <v>125210.87691351611</v>
      </c>
      <c r="AG111" s="76">
        <f t="shared" si="36"/>
        <v>10434.24</v>
      </c>
      <c r="AH111" s="83">
        <f t="shared" si="25"/>
        <v>2111.4843279681077</v>
      </c>
      <c r="AI111" s="76">
        <f t="shared" si="29"/>
        <v>175.96</v>
      </c>
      <c r="AJ111" s="83">
        <f t="shared" si="26"/>
        <v>1814.7228020001085</v>
      </c>
      <c r="AK111" s="76">
        <f t="shared" si="30"/>
        <v>151.22999999999999</v>
      </c>
      <c r="AM111" s="83">
        <f t="shared" si="37"/>
        <v>1081669.936482542</v>
      </c>
      <c r="AN111" s="83">
        <f t="shared" si="31"/>
        <v>90139.161373545168</v>
      </c>
    </row>
    <row r="112" spans="1:40" x14ac:dyDescent="0.25">
      <c r="A112" s="82">
        <v>61251</v>
      </c>
      <c r="B112" s="82" t="s">
        <v>114</v>
      </c>
      <c r="C112" s="82" t="s">
        <v>102</v>
      </c>
      <c r="D112" s="83">
        <f>'landesw Umlage § 2_IST'!F112*'Umlage Gesamt § 2_IST'!$D$1</f>
        <v>74.66771373242095</v>
      </c>
      <c r="E112" s="83">
        <f>'landesw Umlage § 2_IST'!G112*'Umlage Gesamt § 2_IST'!$E$1</f>
        <v>6789.1448710593695</v>
      </c>
      <c r="F112" s="83">
        <f>'landesw Umlage § 2_IST'!H112*'Umlage Gesamt § 2_IST'!$F$1</f>
        <v>219.46609469521232</v>
      </c>
      <c r="G112" s="83">
        <f>'landesw Umlage § 2_IST'!I112*'Umlage Gesamt § 2_IST'!$G$1</f>
        <v>9436.9595182591656</v>
      </c>
      <c r="H112" s="83">
        <f>'landesw Umlage § 2_IST'!J112*'Umlage Gesamt § 2_IST'!$H$1</f>
        <v>1644.2942531820609</v>
      </c>
      <c r="I112" s="83">
        <f>'landesw Umlage § 2_IST'!K112*'Umlage Gesamt § 2_IST'!$I$1</f>
        <v>2621.8379875150586</v>
      </c>
      <c r="J112" s="83">
        <f>'landesw Umlage § 2_IST'!L112*'Umlage Gesamt § 2_IST'!$J$1</f>
        <v>44.054648536569772</v>
      </c>
      <c r="K112" s="83">
        <f>'landesw Umlage § 2_IST'!M112*'Umlage Gesamt § 2_IST'!$K$1</f>
        <v>29.247063120152081</v>
      </c>
      <c r="M112" s="83">
        <f>'bezirksw Umlage § 2_IST'!F112*'Umlage Gesamt § 2_IST'!$M$1</f>
        <v>539.69668367927329</v>
      </c>
      <c r="N112" s="83">
        <f>'bezirksw Umlage § 2_IST'!G112*'Umlage Gesamt § 2_IST'!$N$1</f>
        <v>49168.386120116294</v>
      </c>
      <c r="O112" s="83">
        <f>'bezirksw Umlage § 2_IST'!H112*'Umlage Gesamt § 2_IST'!$O$1</f>
        <v>1556.6341337147314</v>
      </c>
      <c r="P112" s="83">
        <f>'bezirksw Umlage § 2_IST'!I112*'Umlage Gesamt § 2_IST'!$P$1</f>
        <v>62041.850240802662</v>
      </c>
      <c r="Q112" s="83">
        <f>'bezirksw Umlage § 2_IST'!J112*'Umlage Gesamt § 2_IST'!$Q$1</f>
        <v>4111.2538214820488</v>
      </c>
      <c r="R112" s="83">
        <f>'bezirksw Umlage § 2_IST'!K112*'Umlage Gesamt § 2_IST'!$R$1</f>
        <v>15200.524071802456</v>
      </c>
      <c r="S112" s="83">
        <f>'bezirksw Umlage § 2_IST'!L112*'Umlage Gesamt § 2_IST'!$S$1</f>
        <v>256.49143103137965</v>
      </c>
      <c r="T112" s="83">
        <f>'bezirksw Umlage § 2_IST'!M112*'Umlage Gesamt § 2_IST'!$T$1</f>
        <v>229.05834621648529</v>
      </c>
      <c r="V112" s="83">
        <f t="shared" si="27"/>
        <v>614.3643974116942</v>
      </c>
      <c r="W112" s="76">
        <f t="shared" si="28"/>
        <v>51.2</v>
      </c>
      <c r="X112" s="83">
        <f t="shared" si="20"/>
        <v>55957.530991175663</v>
      </c>
      <c r="Y112" s="76">
        <f t="shared" si="32"/>
        <v>4663.13</v>
      </c>
      <c r="Z112" s="83">
        <f t="shared" si="21"/>
        <v>1776.1002284099438</v>
      </c>
      <c r="AA112" s="76">
        <f t="shared" si="33"/>
        <v>148.01</v>
      </c>
      <c r="AB112" s="83">
        <f t="shared" si="22"/>
        <v>71478.809759061827</v>
      </c>
      <c r="AC112" s="76">
        <f t="shared" si="34"/>
        <v>5956.57</v>
      </c>
      <c r="AD112" s="83">
        <f t="shared" si="23"/>
        <v>5755.5480746641097</v>
      </c>
      <c r="AE112" s="76">
        <f t="shared" si="35"/>
        <v>479.63</v>
      </c>
      <c r="AF112" s="83">
        <f t="shared" si="24"/>
        <v>17822.362059317515</v>
      </c>
      <c r="AG112" s="76">
        <f t="shared" si="36"/>
        <v>1485.2</v>
      </c>
      <c r="AH112" s="83">
        <f t="shared" si="25"/>
        <v>300.54607956794939</v>
      </c>
      <c r="AI112" s="76">
        <f t="shared" si="29"/>
        <v>25.05</v>
      </c>
      <c r="AJ112" s="83">
        <f t="shared" si="26"/>
        <v>258.30540933663735</v>
      </c>
      <c r="AK112" s="76">
        <f t="shared" si="30"/>
        <v>21.53</v>
      </c>
      <c r="AM112" s="83">
        <f t="shared" si="37"/>
        <v>153963.56699894535</v>
      </c>
      <c r="AN112" s="83">
        <f t="shared" si="31"/>
        <v>12830.297249912112</v>
      </c>
    </row>
    <row r="113" spans="1:40" x14ac:dyDescent="0.25">
      <c r="A113" s="82">
        <v>61252</v>
      </c>
      <c r="B113" s="82" t="s">
        <v>115</v>
      </c>
      <c r="C113" s="82" t="s">
        <v>102</v>
      </c>
      <c r="D113" s="83">
        <f>'landesw Umlage § 2_IST'!F113*'Umlage Gesamt § 2_IST'!$D$1</f>
        <v>157.3576121048134</v>
      </c>
      <c r="E113" s="83">
        <f>'landesw Umlage § 2_IST'!G113*'Umlage Gesamt § 2_IST'!$E$1</f>
        <v>14307.705054047668</v>
      </c>
      <c r="F113" s="83">
        <f>'landesw Umlage § 2_IST'!H113*'Umlage Gesamt § 2_IST'!$F$1</f>
        <v>462.51128999296532</v>
      </c>
      <c r="G113" s="83">
        <f>'landesw Umlage § 2_IST'!I113*'Umlage Gesamt § 2_IST'!$G$1</f>
        <v>19887.811492991659</v>
      </c>
      <c r="H113" s="83">
        <f>'landesw Umlage § 2_IST'!J113*'Umlage Gesamt § 2_IST'!$H$1</f>
        <v>3465.2489589493071</v>
      </c>
      <c r="I113" s="83">
        <f>'landesw Umlage § 2_IST'!K113*'Umlage Gesamt § 2_IST'!$I$1</f>
        <v>5525.3622271003287</v>
      </c>
      <c r="J113" s="83">
        <f>'landesw Umlage § 2_IST'!L113*'Umlage Gesamt § 2_IST'!$J$1</f>
        <v>92.842460942009396</v>
      </c>
      <c r="K113" s="83">
        <f>'landesw Umlage § 2_IST'!M113*'Umlage Gesamt § 2_IST'!$K$1</f>
        <v>61.636385843531926</v>
      </c>
      <c r="M113" s="83">
        <f>'bezirksw Umlage § 2_IST'!F113*'Umlage Gesamt § 2_IST'!$M$1</f>
        <v>1137.3775512800041</v>
      </c>
      <c r="N113" s="83">
        <f>'bezirksw Umlage § 2_IST'!G113*'Umlage Gesamt § 2_IST'!$N$1</f>
        <v>103619.34823175806</v>
      </c>
      <c r="O113" s="83">
        <f>'bezirksw Umlage § 2_IST'!H113*'Umlage Gesamt § 2_IST'!$O$1</f>
        <v>3280.510651229939</v>
      </c>
      <c r="P113" s="83">
        <f>'bezirksw Umlage § 2_IST'!I113*'Umlage Gesamt § 2_IST'!$P$1</f>
        <v>130749.38171326555</v>
      </c>
      <c r="Q113" s="83">
        <f>'bezirksw Umlage § 2_IST'!J113*'Umlage Gesamt § 2_IST'!$Q$1</f>
        <v>8664.2144478076043</v>
      </c>
      <c r="R113" s="83">
        <f>'bezirksw Umlage § 2_IST'!K113*'Umlage Gesamt § 2_IST'!$R$1</f>
        <v>32034.169135702236</v>
      </c>
      <c r="S113" s="83">
        <f>'bezirksw Umlage § 2_IST'!L113*'Umlage Gesamt § 2_IST'!$S$1</f>
        <v>540.53990801273881</v>
      </c>
      <c r="T113" s="83">
        <f>'bezirksw Umlage § 2_IST'!M113*'Umlage Gesamt § 2_IST'!$T$1</f>
        <v>482.72636982660549</v>
      </c>
      <c r="V113" s="83">
        <f t="shared" si="27"/>
        <v>1294.7351633848175</v>
      </c>
      <c r="W113" s="76">
        <f t="shared" si="28"/>
        <v>107.89</v>
      </c>
      <c r="X113" s="83">
        <f t="shared" si="20"/>
        <v>117927.05328580573</v>
      </c>
      <c r="Y113" s="76">
        <f t="shared" si="32"/>
        <v>9827.25</v>
      </c>
      <c r="Z113" s="83">
        <f t="shared" si="21"/>
        <v>3743.0219412229044</v>
      </c>
      <c r="AA113" s="76">
        <f t="shared" si="33"/>
        <v>311.92</v>
      </c>
      <c r="AB113" s="83">
        <f t="shared" si="22"/>
        <v>150637.19320625722</v>
      </c>
      <c r="AC113" s="76">
        <f t="shared" si="34"/>
        <v>12553.1</v>
      </c>
      <c r="AD113" s="83">
        <f t="shared" si="23"/>
        <v>12129.463406756911</v>
      </c>
      <c r="AE113" s="76">
        <f t="shared" si="35"/>
        <v>1010.79</v>
      </c>
      <c r="AF113" s="83">
        <f t="shared" si="24"/>
        <v>37559.531362802561</v>
      </c>
      <c r="AG113" s="76">
        <f t="shared" si="36"/>
        <v>3129.96</v>
      </c>
      <c r="AH113" s="83">
        <f t="shared" si="25"/>
        <v>633.38236895474824</v>
      </c>
      <c r="AI113" s="76">
        <f t="shared" si="29"/>
        <v>52.78</v>
      </c>
      <c r="AJ113" s="83">
        <f t="shared" si="26"/>
        <v>544.3627556701374</v>
      </c>
      <c r="AK113" s="76">
        <f t="shared" si="30"/>
        <v>45.36</v>
      </c>
      <c r="AM113" s="83">
        <f t="shared" si="37"/>
        <v>324468.74349085509</v>
      </c>
      <c r="AN113" s="83">
        <f t="shared" si="31"/>
        <v>27039.061957571259</v>
      </c>
    </row>
    <row r="114" spans="1:40" x14ac:dyDescent="0.25">
      <c r="A114" s="82">
        <v>61253</v>
      </c>
      <c r="B114" s="82" t="s">
        <v>116</v>
      </c>
      <c r="C114" s="82" t="s">
        <v>102</v>
      </c>
      <c r="D114" s="83">
        <f>'landesw Umlage § 2_IST'!F114*'Umlage Gesamt § 2_IST'!$D$1</f>
        <v>716.15069202872087</v>
      </c>
      <c r="E114" s="83">
        <f>'landesw Umlage § 2_IST'!G114*'Umlage Gesamt § 2_IST'!$E$1</f>
        <v>65115.838622246323</v>
      </c>
      <c r="F114" s="83">
        <f>'landesw Umlage § 2_IST'!H114*'Umlage Gesamt § 2_IST'!$F$1</f>
        <v>2104.9364944540016</v>
      </c>
      <c r="G114" s="83">
        <f>'landesw Umlage § 2_IST'!I114*'Umlage Gesamt § 2_IST'!$G$1</f>
        <v>90511.477475623542</v>
      </c>
      <c r="H114" s="83">
        <f>'landesw Umlage § 2_IST'!J114*'Umlage Gesamt § 2_IST'!$H$1</f>
        <v>15770.704745763232</v>
      </c>
      <c r="I114" s="83">
        <f>'landesw Umlage § 2_IST'!K114*'Umlage Gesamt § 2_IST'!$I$1</f>
        <v>25146.49230957804</v>
      </c>
      <c r="J114" s="83">
        <f>'landesw Umlage § 2_IST'!L114*'Umlage Gesamt § 2_IST'!$J$1</f>
        <v>422.53559750882675</v>
      </c>
      <c r="K114" s="83">
        <f>'landesw Umlage § 2_IST'!M114*'Umlage Gesamt § 2_IST'!$K$1</f>
        <v>280.5135371944578</v>
      </c>
      <c r="M114" s="83">
        <f>'bezirksw Umlage § 2_IST'!F114*'Umlage Gesamt § 2_IST'!$M$1</f>
        <v>5176.3223243662269</v>
      </c>
      <c r="N114" s="83">
        <f>'bezirksw Umlage § 2_IST'!G114*'Umlage Gesamt § 2_IST'!$N$1</f>
        <v>471582.32100211596</v>
      </c>
      <c r="O114" s="83">
        <f>'bezirksw Umlage § 2_IST'!H114*'Umlage Gesamt § 2_IST'!$O$1</f>
        <v>14929.941689259065</v>
      </c>
      <c r="P114" s="83">
        <f>'bezirksw Umlage § 2_IST'!I114*'Umlage Gesamt § 2_IST'!$P$1</f>
        <v>595053.89630539704</v>
      </c>
      <c r="Q114" s="83">
        <f>'bezirksw Umlage § 2_IST'!J114*'Umlage Gesamt § 2_IST'!$Q$1</f>
        <v>39431.731898357</v>
      </c>
      <c r="R114" s="83">
        <f>'bezirksw Umlage § 2_IST'!K114*'Umlage Gesamt § 2_IST'!$R$1</f>
        <v>145790.80152676324</v>
      </c>
      <c r="S114" s="83">
        <f>'bezirksw Umlage § 2_IST'!L114*'Umlage Gesamt § 2_IST'!$S$1</f>
        <v>2460.0527677975788</v>
      </c>
      <c r="T114" s="83">
        <f>'bezirksw Umlage § 2_IST'!M114*'Umlage Gesamt § 2_IST'!$T$1</f>
        <v>2196.9374038388892</v>
      </c>
      <c r="V114" s="83">
        <f t="shared" si="27"/>
        <v>5892.473016394948</v>
      </c>
      <c r="W114" s="76">
        <f t="shared" si="28"/>
        <v>491.04</v>
      </c>
      <c r="X114" s="83">
        <f t="shared" si="20"/>
        <v>536698.15962436225</v>
      </c>
      <c r="Y114" s="76">
        <f t="shared" si="32"/>
        <v>44724.85</v>
      </c>
      <c r="Z114" s="83">
        <f t="shared" si="21"/>
        <v>17034.878183713066</v>
      </c>
      <c r="AA114" s="76">
        <f t="shared" si="33"/>
        <v>1419.57</v>
      </c>
      <c r="AB114" s="83">
        <f t="shared" si="22"/>
        <v>685565.37378102052</v>
      </c>
      <c r="AC114" s="76">
        <f t="shared" si="34"/>
        <v>57130.45</v>
      </c>
      <c r="AD114" s="83">
        <f t="shared" si="23"/>
        <v>55202.436644120229</v>
      </c>
      <c r="AE114" s="76">
        <f t="shared" si="35"/>
        <v>4600.2</v>
      </c>
      <c r="AF114" s="83">
        <f t="shared" si="24"/>
        <v>170937.2938363413</v>
      </c>
      <c r="AG114" s="76">
        <f t="shared" si="36"/>
        <v>14244.77</v>
      </c>
      <c r="AH114" s="83">
        <f t="shared" si="25"/>
        <v>2882.5883653064056</v>
      </c>
      <c r="AI114" s="76">
        <f t="shared" si="29"/>
        <v>240.22</v>
      </c>
      <c r="AJ114" s="83">
        <f t="shared" si="26"/>
        <v>2477.4509410333471</v>
      </c>
      <c r="AK114" s="76">
        <f t="shared" si="30"/>
        <v>206.45</v>
      </c>
      <c r="AM114" s="83">
        <f t="shared" si="37"/>
        <v>1476690.654392292</v>
      </c>
      <c r="AN114" s="83">
        <f t="shared" si="31"/>
        <v>123057.55453269101</v>
      </c>
    </row>
    <row r="115" spans="1:40" x14ac:dyDescent="0.25">
      <c r="A115" s="82">
        <v>61254</v>
      </c>
      <c r="B115" s="82" t="s">
        <v>117</v>
      </c>
      <c r="C115" s="82" t="s">
        <v>102</v>
      </c>
      <c r="D115" s="83">
        <f>'landesw Umlage § 2_IST'!F115*'Umlage Gesamt § 2_IST'!$D$1</f>
        <v>186.74207101118694</v>
      </c>
      <c r="E115" s="83">
        <f>'landesw Umlage § 2_IST'!G115*'Umlage Gesamt § 2_IST'!$E$1</f>
        <v>16979.480289967865</v>
      </c>
      <c r="F115" s="83">
        <f>'landesw Umlage § 2_IST'!H115*'Umlage Gesamt § 2_IST'!$F$1</f>
        <v>548.8791740294846</v>
      </c>
      <c r="G115" s="83">
        <f>'landesw Umlage § 2_IST'!I115*'Umlage Gesamt § 2_IST'!$G$1</f>
        <v>23601.598018706489</v>
      </c>
      <c r="H115" s="83">
        <f>'landesw Umlage § 2_IST'!J115*'Umlage Gesamt § 2_IST'!$H$1</f>
        <v>4112.3385040472331</v>
      </c>
      <c r="I115" s="83">
        <f>'landesw Umlage § 2_IST'!K115*'Umlage Gesamt § 2_IST'!$I$1</f>
        <v>6557.1507572726905</v>
      </c>
      <c r="J115" s="83">
        <f>'landesw Umlage § 2_IST'!L115*'Umlage Gesamt § 2_IST'!$J$1</f>
        <v>110.17956616256843</v>
      </c>
      <c r="K115" s="83">
        <f>'landesw Umlage § 2_IST'!M115*'Umlage Gesamt § 2_IST'!$K$1</f>
        <v>73.14616806970264</v>
      </c>
      <c r="M115" s="83">
        <f>'bezirksw Umlage § 2_IST'!F115*'Umlage Gesamt § 2_IST'!$M$1</f>
        <v>1349.7678098100946</v>
      </c>
      <c r="N115" s="83">
        <f>'bezirksw Umlage § 2_IST'!G115*'Umlage Gesamt § 2_IST'!$N$1</f>
        <v>122968.89503342923</v>
      </c>
      <c r="O115" s="83">
        <f>'bezirksw Umlage § 2_IST'!H115*'Umlage Gesamt § 2_IST'!$O$1</f>
        <v>3893.1027535985168</v>
      </c>
      <c r="P115" s="83">
        <f>'bezirksw Umlage § 2_IST'!I115*'Umlage Gesamt § 2_IST'!$P$1</f>
        <v>155165.10449017264</v>
      </c>
      <c r="Q115" s="83">
        <f>'bezirksw Umlage § 2_IST'!J115*'Umlage Gesamt § 2_IST'!$Q$1</f>
        <v>10282.142236569614</v>
      </c>
      <c r="R115" s="83">
        <f>'bezirksw Umlage § 2_IST'!K115*'Umlage Gesamt § 2_IST'!$R$1</f>
        <v>38016.127771048537</v>
      </c>
      <c r="S115" s="83">
        <f>'bezirksw Umlage § 2_IST'!L115*'Umlage Gesamt § 2_IST'!$S$1</f>
        <v>641.47860746170818</v>
      </c>
      <c r="T115" s="83">
        <f>'bezirksw Umlage § 2_IST'!M115*'Umlage Gesamt § 2_IST'!$T$1</f>
        <v>572.86915343560304</v>
      </c>
      <c r="V115" s="83">
        <f t="shared" si="27"/>
        <v>1536.5098808212815</v>
      </c>
      <c r="W115" s="76">
        <f t="shared" si="28"/>
        <v>128.04</v>
      </c>
      <c r="X115" s="83">
        <f t="shared" si="20"/>
        <v>139948.37532339711</v>
      </c>
      <c r="Y115" s="76">
        <f t="shared" si="32"/>
        <v>11662.36</v>
      </c>
      <c r="Z115" s="83">
        <f t="shared" si="21"/>
        <v>4441.9819276280014</v>
      </c>
      <c r="AA115" s="76">
        <f t="shared" si="33"/>
        <v>370.17</v>
      </c>
      <c r="AB115" s="83">
        <f t="shared" si="22"/>
        <v>178766.70250887913</v>
      </c>
      <c r="AC115" s="76">
        <f t="shared" si="34"/>
        <v>14897.23</v>
      </c>
      <c r="AD115" s="83">
        <f t="shared" si="23"/>
        <v>14394.480740616847</v>
      </c>
      <c r="AE115" s="76">
        <f t="shared" si="35"/>
        <v>1199.54</v>
      </c>
      <c r="AF115" s="83">
        <f t="shared" si="24"/>
        <v>44573.278528321229</v>
      </c>
      <c r="AG115" s="76">
        <f t="shared" si="36"/>
        <v>3714.44</v>
      </c>
      <c r="AH115" s="83">
        <f t="shared" si="25"/>
        <v>751.65817362427663</v>
      </c>
      <c r="AI115" s="76">
        <f t="shared" si="29"/>
        <v>62.64</v>
      </c>
      <c r="AJ115" s="83">
        <f t="shared" si="26"/>
        <v>646.01532150530568</v>
      </c>
      <c r="AK115" s="76">
        <f t="shared" si="30"/>
        <v>53.83</v>
      </c>
      <c r="AM115" s="83">
        <f t="shared" si="37"/>
        <v>385059.00240479317</v>
      </c>
      <c r="AN115" s="83">
        <f t="shared" si="31"/>
        <v>32088.25020039943</v>
      </c>
    </row>
    <row r="116" spans="1:40" x14ac:dyDescent="0.25">
      <c r="A116" s="82">
        <v>61255</v>
      </c>
      <c r="B116" s="82" t="s">
        <v>118</v>
      </c>
      <c r="C116" s="82" t="s">
        <v>102</v>
      </c>
      <c r="D116" s="83">
        <f>'landesw Umlage § 2_IST'!F116*'Umlage Gesamt § 2_IST'!$D$1</f>
        <v>828.42309424458347</v>
      </c>
      <c r="E116" s="83">
        <f>'landesw Umlage § 2_IST'!G116*'Umlage Gesamt § 2_IST'!$E$1</f>
        <v>75324.1812319702</v>
      </c>
      <c r="F116" s="83">
        <f>'landesw Umlage § 2_IST'!H116*'Umlage Gesamt § 2_IST'!$F$1</f>
        <v>2434.931674762659</v>
      </c>
      <c r="G116" s="83">
        <f>'landesw Umlage § 2_IST'!I116*'Umlage Gesamt § 2_IST'!$G$1</f>
        <v>104701.14609900826</v>
      </c>
      <c r="H116" s="83">
        <f>'landesw Umlage § 2_IST'!J116*'Umlage Gesamt § 2_IST'!$H$1</f>
        <v>18243.11024107613</v>
      </c>
      <c r="I116" s="83">
        <f>'landesw Umlage § 2_IST'!K116*'Umlage Gesamt § 2_IST'!$I$1</f>
        <v>29088.759112255117</v>
      </c>
      <c r="J116" s="83">
        <f>'landesw Umlage § 2_IST'!L116*'Umlage Gesamt § 2_IST'!$J$1</f>
        <v>488.77736349755287</v>
      </c>
      <c r="K116" s="83">
        <f>'landesw Umlage § 2_IST'!M116*'Umlage Gesamt § 2_IST'!$K$1</f>
        <v>324.49021560228579</v>
      </c>
      <c r="M116" s="83">
        <f>'bezirksw Umlage § 2_IST'!F116*'Umlage Gesamt § 2_IST'!$M$1</f>
        <v>5987.8249151881137</v>
      </c>
      <c r="N116" s="83">
        <f>'bezirksw Umlage § 2_IST'!G116*'Umlage Gesamt § 2_IST'!$N$1</f>
        <v>545513.24170185637</v>
      </c>
      <c r="O116" s="83">
        <f>'bezirksw Umlage § 2_IST'!H116*'Umlage Gesamt § 2_IST'!$O$1</f>
        <v>17270.539048241502</v>
      </c>
      <c r="P116" s="83">
        <f>'bezirksw Umlage § 2_IST'!I116*'Umlage Gesamt § 2_IST'!$P$1</f>
        <v>688341.70727833745</v>
      </c>
      <c r="Q116" s="83">
        <f>'bezirksw Umlage § 2_IST'!J116*'Umlage Gesamt § 2_IST'!$Q$1</f>
        <v>45613.524798981402</v>
      </c>
      <c r="R116" s="83">
        <f>'bezirksw Umlage § 2_IST'!K116*'Umlage Gesamt § 2_IST'!$R$1</f>
        <v>168646.7223414419</v>
      </c>
      <c r="S116" s="83">
        <f>'bezirksw Umlage § 2_IST'!L116*'Umlage Gesamt § 2_IST'!$S$1</f>
        <v>2845.7202493663031</v>
      </c>
      <c r="T116" s="83">
        <f>'bezirksw Umlage § 2_IST'!M116*'Umlage Gesamt § 2_IST'!$T$1</f>
        <v>2541.3557540441293</v>
      </c>
      <c r="V116" s="83">
        <f t="shared" si="27"/>
        <v>6816.2480094326975</v>
      </c>
      <c r="W116" s="76">
        <f t="shared" si="28"/>
        <v>568.02</v>
      </c>
      <c r="X116" s="83">
        <f t="shared" si="20"/>
        <v>620837.42293382657</v>
      </c>
      <c r="Y116" s="76">
        <f t="shared" si="32"/>
        <v>51736.45</v>
      </c>
      <c r="Z116" s="83">
        <f t="shared" si="21"/>
        <v>19705.47072300416</v>
      </c>
      <c r="AA116" s="76">
        <f t="shared" si="33"/>
        <v>1642.12</v>
      </c>
      <c r="AB116" s="83">
        <f t="shared" si="22"/>
        <v>793042.85337734572</v>
      </c>
      <c r="AC116" s="76">
        <f t="shared" si="34"/>
        <v>66086.899999999994</v>
      </c>
      <c r="AD116" s="83">
        <f t="shared" si="23"/>
        <v>63856.635040057532</v>
      </c>
      <c r="AE116" s="76">
        <f t="shared" si="35"/>
        <v>5321.39</v>
      </c>
      <c r="AF116" s="83">
        <f t="shared" si="24"/>
        <v>197735.48145369702</v>
      </c>
      <c r="AG116" s="76">
        <f t="shared" si="36"/>
        <v>16477.96</v>
      </c>
      <c r="AH116" s="83">
        <f t="shared" si="25"/>
        <v>3334.4976128638559</v>
      </c>
      <c r="AI116" s="76">
        <f t="shared" si="29"/>
        <v>277.87</v>
      </c>
      <c r="AJ116" s="83">
        <f t="shared" si="26"/>
        <v>2865.8459696464151</v>
      </c>
      <c r="AK116" s="76">
        <f t="shared" si="30"/>
        <v>238.82</v>
      </c>
      <c r="AM116" s="83">
        <f t="shared" si="37"/>
        <v>1708194.4551198741</v>
      </c>
      <c r="AN116" s="83">
        <f t="shared" si="31"/>
        <v>142349.53792665616</v>
      </c>
    </row>
    <row r="117" spans="1:40" x14ac:dyDescent="0.25">
      <c r="A117" s="82">
        <v>61256</v>
      </c>
      <c r="B117" s="82" t="s">
        <v>119</v>
      </c>
      <c r="C117" s="82" t="s">
        <v>102</v>
      </c>
      <c r="D117" s="83">
        <f>'landesw Umlage § 2_IST'!F117*'Umlage Gesamt § 2_IST'!$D$1</f>
        <v>205.83920360392881</v>
      </c>
      <c r="E117" s="83">
        <f>'landesw Umlage § 2_IST'!G117*'Umlage Gesamt § 2_IST'!$E$1</f>
        <v>18715.882723000421</v>
      </c>
      <c r="F117" s="83">
        <f>'landesw Umlage § 2_IST'!H117*'Umlage Gesamt § 2_IST'!$F$1</f>
        <v>605.01016961648202</v>
      </c>
      <c r="G117" s="83">
        <f>'landesw Umlage § 2_IST'!I117*'Umlage Gesamt § 2_IST'!$G$1</f>
        <v>26015.209714899098</v>
      </c>
      <c r="H117" s="83">
        <f>'landesw Umlage § 2_IST'!J117*'Umlage Gesamt § 2_IST'!$H$1</f>
        <v>4532.8858036074007</v>
      </c>
      <c r="I117" s="83">
        <f>'landesw Umlage § 2_IST'!K117*'Umlage Gesamt § 2_IST'!$I$1</f>
        <v>7227.7161888552328</v>
      </c>
      <c r="J117" s="83">
        <f>'landesw Umlage § 2_IST'!L117*'Umlage Gesamt § 2_IST'!$J$1</f>
        <v>121.44705276922225</v>
      </c>
      <c r="K117" s="83">
        <f>'landesw Umlage § 2_IST'!M117*'Umlage Gesamt § 2_IST'!$K$1</f>
        <v>80.626443203817502</v>
      </c>
      <c r="M117" s="83">
        <f>'bezirksw Umlage § 2_IST'!F117*'Umlage Gesamt § 2_IST'!$M$1</f>
        <v>1487.8014874585233</v>
      </c>
      <c r="N117" s="83">
        <f>'bezirksw Umlage § 2_IST'!G117*'Umlage Gesamt § 2_IST'!$N$1</f>
        <v>135544.27925467241</v>
      </c>
      <c r="O117" s="83">
        <f>'bezirksw Umlage § 2_IST'!H117*'Umlage Gesamt § 2_IST'!$O$1</f>
        <v>4291.2299623204626</v>
      </c>
      <c r="P117" s="83">
        <f>'bezirksw Umlage § 2_IST'!I117*'Umlage Gesamt § 2_IST'!$P$1</f>
        <v>171033.02626146949</v>
      </c>
      <c r="Q117" s="83">
        <f>'bezirksw Umlage § 2_IST'!J117*'Umlage Gesamt § 2_IST'!$Q$1</f>
        <v>11333.643018187475</v>
      </c>
      <c r="R117" s="83">
        <f>'bezirksw Umlage § 2_IST'!K117*'Umlage Gesamt § 2_IST'!$R$1</f>
        <v>41903.837855739832</v>
      </c>
      <c r="S117" s="83">
        <f>'bezirksw Umlage § 2_IST'!L117*'Umlage Gesamt § 2_IST'!$S$1</f>
        <v>707.07926164621585</v>
      </c>
      <c r="T117" s="83">
        <f>'bezirksw Umlage § 2_IST'!M117*'Umlage Gesamt § 2_IST'!$T$1</f>
        <v>631.45347844716468</v>
      </c>
      <c r="V117" s="83">
        <f t="shared" si="27"/>
        <v>1693.6406910624521</v>
      </c>
      <c r="W117" s="76">
        <f t="shared" si="28"/>
        <v>141.13999999999999</v>
      </c>
      <c r="X117" s="83">
        <f t="shared" si="20"/>
        <v>154260.16197767283</v>
      </c>
      <c r="Y117" s="76">
        <f t="shared" si="32"/>
        <v>12855.01</v>
      </c>
      <c r="Z117" s="83">
        <f t="shared" si="21"/>
        <v>4896.2401319369446</v>
      </c>
      <c r="AA117" s="76">
        <f t="shared" si="33"/>
        <v>408.02</v>
      </c>
      <c r="AB117" s="83">
        <f t="shared" si="22"/>
        <v>197048.2359763686</v>
      </c>
      <c r="AC117" s="76">
        <f t="shared" si="34"/>
        <v>16420.689999999999</v>
      </c>
      <c r="AD117" s="83">
        <f t="shared" si="23"/>
        <v>15866.528821794876</v>
      </c>
      <c r="AE117" s="76">
        <f t="shared" si="35"/>
        <v>1322.21</v>
      </c>
      <c r="AF117" s="83">
        <f t="shared" si="24"/>
        <v>49131.554044595061</v>
      </c>
      <c r="AG117" s="76">
        <f t="shared" si="36"/>
        <v>4094.3</v>
      </c>
      <c r="AH117" s="83">
        <f t="shared" si="25"/>
        <v>828.52631441543815</v>
      </c>
      <c r="AI117" s="76">
        <f t="shared" si="29"/>
        <v>69.040000000000006</v>
      </c>
      <c r="AJ117" s="83">
        <f t="shared" si="26"/>
        <v>712.07992165098221</v>
      </c>
      <c r="AK117" s="76">
        <f t="shared" si="30"/>
        <v>59.34</v>
      </c>
      <c r="AM117" s="83">
        <f t="shared" si="37"/>
        <v>424436.96787949721</v>
      </c>
      <c r="AN117" s="83">
        <f t="shared" si="31"/>
        <v>35369.747323291434</v>
      </c>
    </row>
    <row r="118" spans="1:40" x14ac:dyDescent="0.25">
      <c r="A118" s="82">
        <v>61257</v>
      </c>
      <c r="B118" s="82" t="s">
        <v>120</v>
      </c>
      <c r="C118" s="82" t="s">
        <v>102</v>
      </c>
      <c r="D118" s="83">
        <f>'landesw Umlage § 2_IST'!F118*'Umlage Gesamt § 2_IST'!$D$1</f>
        <v>590.97707842690647</v>
      </c>
      <c r="E118" s="83">
        <f>'landesw Umlage § 2_IST'!G118*'Umlage Gesamt § 2_IST'!$E$1</f>
        <v>53734.456304553503</v>
      </c>
      <c r="F118" s="83">
        <f>'landesw Umlage § 2_IST'!H118*'Umlage Gesamt § 2_IST'!$F$1</f>
        <v>1737.0215984050344</v>
      </c>
      <c r="G118" s="83">
        <f>'landesw Umlage § 2_IST'!I118*'Umlage Gesamt § 2_IST'!$G$1</f>
        <v>74691.275339159431</v>
      </c>
      <c r="H118" s="83">
        <f>'landesw Umlage § 2_IST'!J118*'Umlage Gesamt § 2_IST'!$H$1</f>
        <v>13014.195362965209</v>
      </c>
      <c r="I118" s="83">
        <f>'landesw Umlage § 2_IST'!K118*'Umlage Gesamt § 2_IST'!$I$1</f>
        <v>20751.219992122984</v>
      </c>
      <c r="J118" s="83">
        <f>'landesw Umlage § 2_IST'!L118*'Umlage Gesamt § 2_IST'!$J$1</f>
        <v>348.68199629850983</v>
      </c>
      <c r="K118" s="83">
        <f>'landesw Umlage § 2_IST'!M118*'Umlage Gesamt § 2_IST'!$K$1</f>
        <v>231.48350272588948</v>
      </c>
      <c r="M118" s="83">
        <f>'bezirksw Umlage § 2_IST'!F118*'Umlage Gesamt § 2_IST'!$M$1</f>
        <v>4271.5700456619024</v>
      </c>
      <c r="N118" s="83">
        <f>'bezirksw Umlage § 2_IST'!G118*'Umlage Gesamt § 2_IST'!$N$1</f>
        <v>389156.00502196141</v>
      </c>
      <c r="O118" s="83">
        <f>'bezirksw Umlage § 2_IST'!H118*'Umlage Gesamt § 2_IST'!$O$1</f>
        <v>12320.386503583164</v>
      </c>
      <c r="P118" s="83">
        <f>'bezirksw Umlage § 2_IST'!I118*'Umlage Gesamt § 2_IST'!$P$1</f>
        <v>491046.39157565398</v>
      </c>
      <c r="Q118" s="83">
        <f>'bezirksw Umlage § 2_IST'!J118*'Umlage Gesamt § 2_IST'!$Q$1</f>
        <v>32539.589745546888</v>
      </c>
      <c r="R118" s="83">
        <f>'bezirksw Umlage § 2_IST'!K118*'Umlage Gesamt § 2_IST'!$R$1</f>
        <v>120308.5089588214</v>
      </c>
      <c r="S118" s="83">
        <f>'bezirksw Umlage § 2_IST'!L118*'Umlage Gesamt § 2_IST'!$S$1</f>
        <v>2030.0682714843103</v>
      </c>
      <c r="T118" s="83">
        <f>'bezirksw Umlage § 2_IST'!M118*'Umlage Gesamt § 2_IST'!$T$1</f>
        <v>1812.9419727704881</v>
      </c>
      <c r="V118" s="83">
        <f t="shared" si="27"/>
        <v>4862.5471240888091</v>
      </c>
      <c r="W118" s="76">
        <f t="shared" si="28"/>
        <v>405.21</v>
      </c>
      <c r="X118" s="83">
        <f t="shared" si="20"/>
        <v>442890.46132651489</v>
      </c>
      <c r="Y118" s="76">
        <f t="shared" si="32"/>
        <v>36907.54</v>
      </c>
      <c r="Z118" s="83">
        <f t="shared" si="21"/>
        <v>14057.408101988198</v>
      </c>
      <c r="AA118" s="76">
        <f t="shared" si="33"/>
        <v>1171.45</v>
      </c>
      <c r="AB118" s="83">
        <f t="shared" si="22"/>
        <v>565737.66691481345</v>
      </c>
      <c r="AC118" s="76">
        <f t="shared" si="34"/>
        <v>47144.81</v>
      </c>
      <c r="AD118" s="83">
        <f t="shared" si="23"/>
        <v>45553.785108512093</v>
      </c>
      <c r="AE118" s="76">
        <f t="shared" si="35"/>
        <v>3796.15</v>
      </c>
      <c r="AF118" s="83">
        <f t="shared" si="24"/>
        <v>141059.72895094438</v>
      </c>
      <c r="AG118" s="76">
        <f t="shared" si="36"/>
        <v>11754.98</v>
      </c>
      <c r="AH118" s="83">
        <f t="shared" si="25"/>
        <v>2378.7502677828202</v>
      </c>
      <c r="AI118" s="76">
        <f t="shared" si="29"/>
        <v>198.23</v>
      </c>
      <c r="AJ118" s="83">
        <f t="shared" si="26"/>
        <v>2044.4254754963777</v>
      </c>
      <c r="AK118" s="76">
        <f t="shared" si="30"/>
        <v>170.37</v>
      </c>
      <c r="AM118" s="83">
        <f t="shared" si="37"/>
        <v>1218584.7732701409</v>
      </c>
      <c r="AN118" s="83">
        <f t="shared" si="31"/>
        <v>101548.73110584507</v>
      </c>
    </row>
    <row r="119" spans="1:40" x14ac:dyDescent="0.25">
      <c r="A119" s="82">
        <v>61258</v>
      </c>
      <c r="B119" s="82" t="s">
        <v>121</v>
      </c>
      <c r="C119" s="82" t="s">
        <v>102</v>
      </c>
      <c r="D119" s="83">
        <f>'landesw Umlage § 2_IST'!F119*'Umlage Gesamt § 2_IST'!$D$1</f>
        <v>380.96098378676027</v>
      </c>
      <c r="E119" s="83">
        <f>'landesw Umlage § 2_IST'!G119*'Umlage Gesamt § 2_IST'!$E$1</f>
        <v>34638.790715063675</v>
      </c>
      <c r="F119" s="83">
        <f>'landesw Umlage § 2_IST'!H119*'Umlage Gesamt § 2_IST'!$F$1</f>
        <v>1119.734556793099</v>
      </c>
      <c r="G119" s="83">
        <f>'landesw Umlage § 2_IST'!I119*'Umlage Gesamt § 2_IST'!$G$1</f>
        <v>48148.164746483111</v>
      </c>
      <c r="H119" s="83">
        <f>'landesw Umlage § 2_IST'!J119*'Umlage Gesamt § 2_IST'!$H$1</f>
        <v>8389.328198422716</v>
      </c>
      <c r="I119" s="83">
        <f>'landesw Umlage § 2_IST'!K119*'Umlage Gesamt § 2_IST'!$I$1</f>
        <v>13376.838919062104</v>
      </c>
      <c r="J119" s="83">
        <f>'landesw Umlage § 2_IST'!L119*'Umlage Gesamt § 2_IST'!$J$1</f>
        <v>224.77053880363158</v>
      </c>
      <c r="K119" s="83">
        <f>'landesw Umlage § 2_IST'!M119*'Umlage Gesamt § 2_IST'!$K$1</f>
        <v>149.22098698582124</v>
      </c>
      <c r="M119" s="83">
        <f>'bezirksw Umlage § 2_IST'!F119*'Umlage Gesamt § 2_IST'!$M$1</f>
        <v>2753.5780765661011</v>
      </c>
      <c r="N119" s="83">
        <f>'bezirksw Umlage § 2_IST'!G119*'Umlage Gesamt § 2_IST'!$N$1</f>
        <v>250861.25999052293</v>
      </c>
      <c r="O119" s="83">
        <f>'bezirksw Umlage § 2_IST'!H119*'Umlage Gesamt § 2_IST'!$O$1</f>
        <v>7942.0788629091985</v>
      </c>
      <c r="P119" s="83">
        <f>'bezirksw Umlage § 2_IST'!I119*'Umlage Gesamt § 2_IST'!$P$1</f>
        <v>316542.76155270054</v>
      </c>
      <c r="Q119" s="83">
        <f>'bezirksw Umlage § 2_IST'!J119*'Umlage Gesamt § 2_IST'!$Q$1</f>
        <v>20975.964337700327</v>
      </c>
      <c r="R119" s="83">
        <f>'bezirksw Umlage § 2_IST'!K119*'Umlage Gesamt § 2_IST'!$R$1</f>
        <v>77554.358035122321</v>
      </c>
      <c r="S119" s="83">
        <f>'bezirksw Umlage § 2_IST'!L119*'Umlage Gesamt § 2_IST'!$S$1</f>
        <v>1308.6409508767504</v>
      </c>
      <c r="T119" s="83">
        <f>'bezirksw Umlage § 2_IST'!M119*'Umlage Gesamt § 2_IST'!$T$1</f>
        <v>1168.6750344588497</v>
      </c>
      <c r="V119" s="83">
        <f t="shared" si="27"/>
        <v>3134.5390603528613</v>
      </c>
      <c r="W119" s="76">
        <f t="shared" si="28"/>
        <v>261.20999999999998</v>
      </c>
      <c r="X119" s="83">
        <f t="shared" si="20"/>
        <v>285500.05070558662</v>
      </c>
      <c r="Y119" s="76">
        <f t="shared" si="32"/>
        <v>23791.67</v>
      </c>
      <c r="Z119" s="83">
        <f t="shared" si="21"/>
        <v>9061.8134197022973</v>
      </c>
      <c r="AA119" s="76">
        <f t="shared" si="33"/>
        <v>755.15</v>
      </c>
      <c r="AB119" s="83">
        <f t="shared" si="22"/>
        <v>364690.92629918363</v>
      </c>
      <c r="AC119" s="76">
        <f t="shared" si="34"/>
        <v>30390.91</v>
      </c>
      <c r="AD119" s="83">
        <f t="shared" si="23"/>
        <v>29365.292536123045</v>
      </c>
      <c r="AE119" s="76">
        <f t="shared" si="35"/>
        <v>2447.11</v>
      </c>
      <c r="AF119" s="83">
        <f t="shared" si="24"/>
        <v>90931.19695418443</v>
      </c>
      <c r="AG119" s="76">
        <f t="shared" si="36"/>
        <v>7577.6</v>
      </c>
      <c r="AH119" s="83">
        <f t="shared" si="25"/>
        <v>1533.4114896803819</v>
      </c>
      <c r="AI119" s="76">
        <f t="shared" si="29"/>
        <v>127.78</v>
      </c>
      <c r="AJ119" s="83">
        <f t="shared" si="26"/>
        <v>1317.8960214446711</v>
      </c>
      <c r="AK119" s="76">
        <f t="shared" si="30"/>
        <v>109.82</v>
      </c>
      <c r="AM119" s="83">
        <f t="shared" si="37"/>
        <v>785535.126486258</v>
      </c>
      <c r="AN119" s="83">
        <f t="shared" si="31"/>
        <v>65461.2605405215</v>
      </c>
    </row>
    <row r="120" spans="1:40" x14ac:dyDescent="0.25">
      <c r="A120" s="82">
        <v>61259</v>
      </c>
      <c r="B120" s="82" t="s">
        <v>102</v>
      </c>
      <c r="C120" s="82" t="s">
        <v>102</v>
      </c>
      <c r="D120" s="83">
        <f>'landesw Umlage § 2_IST'!F120*'Umlage Gesamt § 2_IST'!$D$1</f>
        <v>1529.3252742711682</v>
      </c>
      <c r="E120" s="83">
        <f>'landesw Umlage § 2_IST'!G120*'Umlage Gesamt § 2_IST'!$E$1</f>
        <v>139053.55237214552</v>
      </c>
      <c r="F120" s="83">
        <f>'landesw Umlage § 2_IST'!H120*'Umlage Gesamt § 2_IST'!$F$1</f>
        <v>4495.0491810390595</v>
      </c>
      <c r="G120" s="83">
        <f>'landesw Umlage § 2_IST'!I120*'Umlage Gesamt § 2_IST'!$G$1</f>
        <v>193285.42394195622</v>
      </c>
      <c r="H120" s="83">
        <f>'landesw Umlage § 2_IST'!J120*'Umlage Gesamt § 2_IST'!$H$1</f>
        <v>33678.020044134384</v>
      </c>
      <c r="I120" s="83">
        <f>'landesw Umlage § 2_IST'!K120*'Umlage Gesamt § 2_IST'!$I$1</f>
        <v>53699.824179965959</v>
      </c>
      <c r="J120" s="83">
        <f>'landesw Umlage § 2_IST'!L120*'Umlage Gesamt § 2_IST'!$J$1</f>
        <v>902.31619649625793</v>
      </c>
      <c r="K120" s="83">
        <f>'landesw Umlage § 2_IST'!M120*'Umlage Gesamt § 2_IST'!$K$1</f>
        <v>599.030967897864</v>
      </c>
      <c r="M120" s="83">
        <f>'bezirksw Umlage § 2_IST'!F120*'Umlage Gesamt § 2_IST'!$M$1</f>
        <v>11053.931311581937</v>
      </c>
      <c r="N120" s="83">
        <f>'bezirksw Umlage § 2_IST'!G120*'Umlage Gesamt § 2_IST'!$N$1</f>
        <v>1007054.4795048127</v>
      </c>
      <c r="O120" s="83">
        <f>'bezirksw Umlage § 2_IST'!H120*'Umlage Gesamt § 2_IST'!$O$1</f>
        <v>31882.587593538163</v>
      </c>
      <c r="P120" s="83">
        <f>'bezirksw Umlage § 2_IST'!I120*'Umlage Gesamt § 2_IST'!$P$1</f>
        <v>1270725.5236959015</v>
      </c>
      <c r="Q120" s="83">
        <f>'bezirksw Umlage § 2_IST'!J120*'Umlage Gesamt § 2_IST'!$Q$1</f>
        <v>84205.663517006746</v>
      </c>
      <c r="R120" s="83">
        <f>'bezirksw Umlage § 2_IST'!K120*'Umlage Gesamt § 2_IST'!$R$1</f>
        <v>311333.29900097183</v>
      </c>
      <c r="S120" s="83">
        <f>'bezirksw Umlage § 2_IST'!L120*'Umlage Gesamt § 2_IST'!$S$1</f>
        <v>5253.3927785169217</v>
      </c>
      <c r="T120" s="83">
        <f>'bezirksw Umlage § 2_IST'!M120*'Umlage Gesamt § 2_IST'!$T$1</f>
        <v>4691.5152566071301</v>
      </c>
      <c r="V120" s="83">
        <f t="shared" si="27"/>
        <v>12583.256585853105</v>
      </c>
      <c r="W120" s="76">
        <f t="shared" si="28"/>
        <v>1048.5999999999999</v>
      </c>
      <c r="X120" s="83">
        <f t="shared" si="20"/>
        <v>1146108.0318769582</v>
      </c>
      <c r="Y120" s="76">
        <f t="shared" si="32"/>
        <v>95509</v>
      </c>
      <c r="Z120" s="83">
        <f t="shared" si="21"/>
        <v>36377.636774577222</v>
      </c>
      <c r="AA120" s="76">
        <f t="shared" si="33"/>
        <v>3031.47</v>
      </c>
      <c r="AB120" s="83">
        <f t="shared" si="22"/>
        <v>1464010.9476378576</v>
      </c>
      <c r="AC120" s="76">
        <f t="shared" si="34"/>
        <v>122000.91</v>
      </c>
      <c r="AD120" s="83">
        <f t="shared" si="23"/>
        <v>117883.68356114114</v>
      </c>
      <c r="AE120" s="76">
        <f t="shared" si="35"/>
        <v>9823.64</v>
      </c>
      <c r="AF120" s="83">
        <f t="shared" si="24"/>
        <v>365033.12318093778</v>
      </c>
      <c r="AG120" s="76">
        <f t="shared" si="36"/>
        <v>30419.43</v>
      </c>
      <c r="AH120" s="83">
        <f t="shared" si="25"/>
        <v>6155.70897501318</v>
      </c>
      <c r="AI120" s="76">
        <f t="shared" si="29"/>
        <v>512.98</v>
      </c>
      <c r="AJ120" s="83">
        <f t="shared" si="26"/>
        <v>5290.5462245049939</v>
      </c>
      <c r="AK120" s="76">
        <f t="shared" si="30"/>
        <v>440.88</v>
      </c>
      <c r="AM120" s="83">
        <f t="shared" si="37"/>
        <v>3153442.9348168438</v>
      </c>
      <c r="AN120" s="83">
        <f t="shared" si="31"/>
        <v>262786.91123473697</v>
      </c>
    </row>
    <row r="121" spans="1:40" x14ac:dyDescent="0.25">
      <c r="A121" s="82">
        <v>61260</v>
      </c>
      <c r="B121" s="82" t="s">
        <v>122</v>
      </c>
      <c r="C121" s="82" t="s">
        <v>102</v>
      </c>
      <c r="D121" s="83">
        <f>'landesw Umlage § 2_IST'!F121*'Umlage Gesamt § 2_IST'!$D$1</f>
        <v>190.33482614613882</v>
      </c>
      <c r="E121" s="83">
        <f>'landesw Umlage § 2_IST'!G121*'Umlage Gesamt § 2_IST'!$E$1</f>
        <v>17306.150732628543</v>
      </c>
      <c r="F121" s="83">
        <f>'landesw Umlage § 2_IST'!H121*'Umlage Gesamt § 2_IST'!$F$1</f>
        <v>559.43913226645009</v>
      </c>
      <c r="G121" s="83">
        <f>'landesw Umlage § 2_IST'!I121*'Umlage Gesamt § 2_IST'!$G$1</f>
        <v>24055.672250697298</v>
      </c>
      <c r="H121" s="83">
        <f>'landesw Umlage § 2_IST'!J121*'Umlage Gesamt § 2_IST'!$H$1</f>
        <v>4191.4563225284846</v>
      </c>
      <c r="I121" s="83">
        <f>'landesw Umlage § 2_IST'!K121*'Umlage Gesamt § 2_IST'!$I$1</f>
        <v>6683.3046385394018</v>
      </c>
      <c r="J121" s="83">
        <f>'landesw Umlage § 2_IST'!L121*'Umlage Gesamt § 2_IST'!$J$1</f>
        <v>112.2993252503512</v>
      </c>
      <c r="K121" s="83">
        <f>'landesw Umlage § 2_IST'!M121*'Umlage Gesamt § 2_IST'!$K$1</f>
        <v>74.553436766635613</v>
      </c>
      <c r="M121" s="83">
        <f>'bezirksw Umlage § 2_IST'!F121*'Umlage Gesamt § 2_IST'!$M$1</f>
        <v>1375.7361692881123</v>
      </c>
      <c r="N121" s="83">
        <f>'bezirksw Umlage § 2_IST'!G121*'Umlage Gesamt § 2_IST'!$N$1</f>
        <v>125334.70969253863</v>
      </c>
      <c r="O121" s="83">
        <f>'bezirksw Umlage § 2_IST'!H121*'Umlage Gesamt § 2_IST'!$O$1</f>
        <v>3968.0026667950906</v>
      </c>
      <c r="P121" s="83">
        <f>'bezirksw Umlage § 2_IST'!I121*'Umlage Gesamt § 2_IST'!$P$1</f>
        <v>158150.34623513013</v>
      </c>
      <c r="Q121" s="83">
        <f>'bezirksw Umlage § 2_IST'!J121*'Umlage Gesamt § 2_IST'!$Q$1</f>
        <v>10479.96171623324</v>
      </c>
      <c r="R121" s="83">
        <f>'bezirksw Umlage § 2_IST'!K121*'Umlage Gesamt § 2_IST'!$R$1</f>
        <v>38747.525026743744</v>
      </c>
      <c r="S121" s="83">
        <f>'bezirksw Umlage § 2_IST'!L121*'Umlage Gesamt § 2_IST'!$S$1</f>
        <v>653.82009831291418</v>
      </c>
      <c r="T121" s="83">
        <f>'bezirksw Umlage § 2_IST'!M121*'Umlage Gesamt § 2_IST'!$T$1</f>
        <v>583.89065802488221</v>
      </c>
      <c r="V121" s="83">
        <f t="shared" si="27"/>
        <v>1566.070995434251</v>
      </c>
      <c r="W121" s="76">
        <f t="shared" si="28"/>
        <v>130.51</v>
      </c>
      <c r="X121" s="83">
        <f t="shared" si="20"/>
        <v>142640.86042516716</v>
      </c>
      <c r="Y121" s="76">
        <f t="shared" si="32"/>
        <v>11886.74</v>
      </c>
      <c r="Z121" s="83">
        <f t="shared" si="21"/>
        <v>4527.4417990615402</v>
      </c>
      <c r="AA121" s="76">
        <f t="shared" si="33"/>
        <v>377.29</v>
      </c>
      <c r="AB121" s="83">
        <f t="shared" si="22"/>
        <v>182206.01848582743</v>
      </c>
      <c r="AC121" s="76">
        <f t="shared" si="34"/>
        <v>15183.83</v>
      </c>
      <c r="AD121" s="83">
        <f t="shared" si="23"/>
        <v>14671.418038761723</v>
      </c>
      <c r="AE121" s="76">
        <f t="shared" si="35"/>
        <v>1222.6199999999999</v>
      </c>
      <c r="AF121" s="83">
        <f t="shared" si="24"/>
        <v>45430.829665283149</v>
      </c>
      <c r="AG121" s="76">
        <f t="shared" si="36"/>
        <v>3785.9</v>
      </c>
      <c r="AH121" s="83">
        <f t="shared" si="25"/>
        <v>766.1194235632654</v>
      </c>
      <c r="AI121" s="76">
        <f t="shared" si="29"/>
        <v>63.84</v>
      </c>
      <c r="AJ121" s="83">
        <f t="shared" si="26"/>
        <v>658.44409479151784</v>
      </c>
      <c r="AK121" s="76">
        <f t="shared" si="30"/>
        <v>54.87</v>
      </c>
      <c r="AM121" s="83">
        <f t="shared" si="37"/>
        <v>392467.20292789006</v>
      </c>
      <c r="AN121" s="83">
        <f t="shared" si="31"/>
        <v>32705.600243990837</v>
      </c>
    </row>
    <row r="122" spans="1:40" x14ac:dyDescent="0.25">
      <c r="A122" s="82">
        <v>61261</v>
      </c>
      <c r="B122" s="82" t="s">
        <v>123</v>
      </c>
      <c r="C122" s="82" t="s">
        <v>102</v>
      </c>
      <c r="D122" s="83">
        <f>'landesw Umlage § 2_IST'!F122*'Umlage Gesamt § 2_IST'!$D$1</f>
        <v>268.73917795615154</v>
      </c>
      <c r="E122" s="83">
        <f>'landesw Umlage § 2_IST'!G122*'Umlage Gesamt § 2_IST'!$E$1</f>
        <v>24435.0485701494</v>
      </c>
      <c r="F122" s="83">
        <f>'landesw Umlage § 2_IST'!H122*'Umlage Gesamt § 2_IST'!$F$1</f>
        <v>789.88809124377065</v>
      </c>
      <c r="G122" s="83">
        <f>'landesw Umlage § 2_IST'!I122*'Umlage Gesamt § 2_IST'!$G$1</f>
        <v>33964.890801809481</v>
      </c>
      <c r="H122" s="83">
        <f>'landesw Umlage § 2_IST'!J122*'Umlage Gesamt § 2_IST'!$H$1</f>
        <v>5918.0369108623554</v>
      </c>
      <c r="I122" s="83">
        <f>'landesw Umlage § 2_IST'!K122*'Umlage Gesamt § 2_IST'!$I$1</f>
        <v>9436.3487279653</v>
      </c>
      <c r="J122" s="83">
        <f>'landesw Umlage § 2_IST'!L122*'Umlage Gesamt § 2_IST'!$J$1</f>
        <v>158.55862515480118</v>
      </c>
      <c r="K122" s="83">
        <f>'landesw Umlage § 2_IST'!M122*'Umlage Gesamt § 2_IST'!$K$1</f>
        <v>105.26412699212705</v>
      </c>
      <c r="M122" s="83">
        <f>'bezirksw Umlage § 2_IST'!F122*'Umlage Gesamt § 2_IST'!$M$1</f>
        <v>1942.4411953657188</v>
      </c>
      <c r="N122" s="83">
        <f>'bezirksw Umlage § 2_IST'!G122*'Umlage Gesamt § 2_IST'!$N$1</f>
        <v>176963.65680490059</v>
      </c>
      <c r="O122" s="83">
        <f>'bezirksw Umlage § 2_IST'!H122*'Umlage Gesamt § 2_IST'!$O$1</f>
        <v>5602.5363113715293</v>
      </c>
      <c r="P122" s="83">
        <f>'bezirksw Umlage § 2_IST'!I122*'Umlage Gesamt § 2_IST'!$P$1</f>
        <v>223296.99141909668</v>
      </c>
      <c r="Q122" s="83">
        <f>'bezirksw Umlage § 2_IST'!J122*'Umlage Gesamt § 2_IST'!$Q$1</f>
        <v>14796.957307592515</v>
      </c>
      <c r="R122" s="83">
        <f>'bezirksw Umlage § 2_IST'!K122*'Umlage Gesamt § 2_IST'!$R$1</f>
        <v>54708.737409555572</v>
      </c>
      <c r="S122" s="83">
        <f>'bezirksw Umlage § 2_IST'!L122*'Umlage Gesamt § 2_IST'!$S$1</f>
        <v>923.14727320009774</v>
      </c>
      <c r="T122" s="83">
        <f>'bezirksw Umlage § 2_IST'!M122*'Umlage Gesamt § 2_IST'!$T$1</f>
        <v>824.41189892071907</v>
      </c>
      <c r="V122" s="83">
        <f t="shared" si="27"/>
        <v>2211.1803733218703</v>
      </c>
      <c r="W122" s="76">
        <f t="shared" si="28"/>
        <v>184.27</v>
      </c>
      <c r="X122" s="83">
        <f t="shared" si="20"/>
        <v>201398.70537504999</v>
      </c>
      <c r="Y122" s="76">
        <f t="shared" si="32"/>
        <v>16783.23</v>
      </c>
      <c r="Z122" s="83">
        <f t="shared" si="21"/>
        <v>6392.4244026153001</v>
      </c>
      <c r="AA122" s="76">
        <f t="shared" si="33"/>
        <v>532.70000000000005</v>
      </c>
      <c r="AB122" s="83">
        <f t="shared" si="22"/>
        <v>257261.88222090615</v>
      </c>
      <c r="AC122" s="76">
        <f t="shared" si="34"/>
        <v>21438.49</v>
      </c>
      <c r="AD122" s="83">
        <f t="shared" si="23"/>
        <v>20714.994218454871</v>
      </c>
      <c r="AE122" s="76">
        <f t="shared" si="35"/>
        <v>1726.25</v>
      </c>
      <c r="AF122" s="83">
        <f t="shared" si="24"/>
        <v>64145.08613752087</v>
      </c>
      <c r="AG122" s="76">
        <f t="shared" si="36"/>
        <v>5345.42</v>
      </c>
      <c r="AH122" s="83">
        <f t="shared" si="25"/>
        <v>1081.7058983548989</v>
      </c>
      <c r="AI122" s="76">
        <f t="shared" si="29"/>
        <v>90.14</v>
      </c>
      <c r="AJ122" s="83">
        <f t="shared" si="26"/>
        <v>929.67602591284617</v>
      </c>
      <c r="AK122" s="76">
        <f t="shared" si="30"/>
        <v>77.47</v>
      </c>
      <c r="AM122" s="83">
        <f t="shared" si="37"/>
        <v>554135.65465213684</v>
      </c>
      <c r="AN122" s="83">
        <f t="shared" si="31"/>
        <v>46177.971221011401</v>
      </c>
    </row>
    <row r="123" spans="1:40" x14ac:dyDescent="0.25">
      <c r="A123" s="82">
        <v>61262</v>
      </c>
      <c r="B123" s="82" t="s">
        <v>124</v>
      </c>
      <c r="C123" s="82" t="s">
        <v>102</v>
      </c>
      <c r="D123" s="83">
        <f>'landesw Umlage § 2_IST'!F123*'Umlage Gesamt § 2_IST'!$D$1</f>
        <v>268.19526575882225</v>
      </c>
      <c r="E123" s="83">
        <f>'landesw Umlage § 2_IST'!G123*'Umlage Gesamt § 2_IST'!$E$1</f>
        <v>24385.593477443097</v>
      </c>
      <c r="F123" s="83">
        <f>'landesw Umlage § 2_IST'!H123*'Umlage Gesamt § 2_IST'!$F$1</f>
        <v>788.28940447759044</v>
      </c>
      <c r="G123" s="83">
        <f>'landesw Umlage § 2_IST'!I123*'Umlage Gesamt § 2_IST'!$G$1</f>
        <v>33896.147872220427</v>
      </c>
      <c r="H123" s="83">
        <f>'landesw Umlage § 2_IST'!J123*'Umlage Gesamt § 2_IST'!$H$1</f>
        <v>5906.0591542712109</v>
      </c>
      <c r="I123" s="83">
        <f>'landesw Umlage § 2_IST'!K123*'Umlage Gesamt § 2_IST'!$I$1</f>
        <v>9417.2501164028636</v>
      </c>
      <c r="J123" s="83">
        <f>'landesw Umlage § 2_IST'!L123*'Umlage Gesamt § 2_IST'!$J$1</f>
        <v>158.23771187796021</v>
      </c>
      <c r="K123" s="83">
        <f>'landesw Umlage § 2_IST'!M123*'Umlage Gesamt § 2_IST'!$K$1</f>
        <v>105.05107862661637</v>
      </c>
      <c r="M123" s="83">
        <f>'bezirksw Umlage § 2_IST'!F123*'Umlage Gesamt § 2_IST'!$M$1</f>
        <v>1938.5098093028851</v>
      </c>
      <c r="N123" s="83">
        <f>'bezirksw Umlage § 2_IST'!G123*'Umlage Gesamt § 2_IST'!$N$1</f>
        <v>176605.49283285817</v>
      </c>
      <c r="O123" s="83">
        <f>'bezirksw Umlage § 2_IST'!H123*'Umlage Gesamt § 2_IST'!$O$1</f>
        <v>5591.1971093284519</v>
      </c>
      <c r="P123" s="83">
        <f>'bezirksw Umlage § 2_IST'!I123*'Umlage Gesamt § 2_IST'!$P$1</f>
        <v>222845.05151891735</v>
      </c>
      <c r="Q123" s="83">
        <f>'bezirksw Umlage § 2_IST'!J123*'Umlage Gesamt § 2_IST'!$Q$1</f>
        <v>14767.009141403389</v>
      </c>
      <c r="R123" s="83">
        <f>'bezirksw Umlage § 2_IST'!K123*'Umlage Gesamt § 2_IST'!$R$1</f>
        <v>54598.01016165725</v>
      </c>
      <c r="S123" s="83">
        <f>'bezirksw Umlage § 2_IST'!L123*'Umlage Gesamt § 2_IST'!$S$1</f>
        <v>921.27887773337238</v>
      </c>
      <c r="T123" s="83">
        <f>'bezirksw Umlage § 2_IST'!M123*'Umlage Gesamt § 2_IST'!$T$1</f>
        <v>822.74333801026069</v>
      </c>
      <c r="V123" s="83">
        <f t="shared" si="27"/>
        <v>2206.7050750617072</v>
      </c>
      <c r="W123" s="76">
        <f t="shared" si="28"/>
        <v>183.89</v>
      </c>
      <c r="X123" s="83">
        <f t="shared" si="20"/>
        <v>200991.08631030127</v>
      </c>
      <c r="Y123" s="76">
        <f t="shared" si="32"/>
        <v>16749.259999999998</v>
      </c>
      <c r="Z123" s="83">
        <f t="shared" si="21"/>
        <v>6379.4865138060422</v>
      </c>
      <c r="AA123" s="76">
        <f t="shared" si="33"/>
        <v>531.62</v>
      </c>
      <c r="AB123" s="83">
        <f t="shared" si="22"/>
        <v>256741.19939113778</v>
      </c>
      <c r="AC123" s="76">
        <f t="shared" si="34"/>
        <v>21395.1</v>
      </c>
      <c r="AD123" s="83">
        <f t="shared" si="23"/>
        <v>20673.068295674599</v>
      </c>
      <c r="AE123" s="76">
        <f t="shared" si="35"/>
        <v>1722.76</v>
      </c>
      <c r="AF123" s="83">
        <f t="shared" si="24"/>
        <v>64015.260278060116</v>
      </c>
      <c r="AG123" s="76">
        <f t="shared" si="36"/>
        <v>5334.61</v>
      </c>
      <c r="AH123" s="83">
        <f t="shared" si="25"/>
        <v>1079.5165896113326</v>
      </c>
      <c r="AI123" s="76">
        <f t="shared" si="29"/>
        <v>89.96</v>
      </c>
      <c r="AJ123" s="83">
        <f t="shared" si="26"/>
        <v>927.79441663687703</v>
      </c>
      <c r="AK123" s="76">
        <f t="shared" si="30"/>
        <v>77.319999999999993</v>
      </c>
      <c r="AM123" s="83">
        <f t="shared" si="37"/>
        <v>553014.11687028978</v>
      </c>
      <c r="AN123" s="83">
        <f t="shared" si="31"/>
        <v>46084.509739190813</v>
      </c>
    </row>
    <row r="124" spans="1:40" x14ac:dyDescent="0.25">
      <c r="A124" s="82">
        <v>61263</v>
      </c>
      <c r="B124" s="82" t="s">
        <v>125</v>
      </c>
      <c r="C124" s="82" t="s">
        <v>102</v>
      </c>
      <c r="D124" s="83">
        <f>'landesw Umlage § 2_IST'!F124*'Umlage Gesamt § 2_IST'!$D$1</f>
        <v>882.66120184030547</v>
      </c>
      <c r="E124" s="83">
        <f>'landesw Umlage § 2_IST'!G124*'Umlage Gesamt § 2_IST'!$E$1</f>
        <v>80255.768816385229</v>
      </c>
      <c r="F124" s="83">
        <f>'landesw Umlage § 2_IST'!H124*'Umlage Gesamt § 2_IST'!$F$1</f>
        <v>2594.3503185468912</v>
      </c>
      <c r="G124" s="83">
        <f>'landesw Umlage § 2_IST'!I124*'Umlage Gesamt § 2_IST'!$G$1</f>
        <v>111556.08781534435</v>
      </c>
      <c r="H124" s="83">
        <f>'landesw Umlage § 2_IST'!J124*'Umlage Gesamt § 2_IST'!$H$1</f>
        <v>19437.51414291131</v>
      </c>
      <c r="I124" s="83">
        <f>'landesw Umlage § 2_IST'!K124*'Umlage Gesamt § 2_IST'!$I$1</f>
        <v>30993.243979369076</v>
      </c>
      <c r="J124" s="83">
        <f>'landesw Umlage § 2_IST'!L124*'Umlage Gesamt § 2_IST'!$J$1</f>
        <v>520.77835359055325</v>
      </c>
      <c r="K124" s="83">
        <f>'landesw Umlage § 2_IST'!M124*'Umlage Gesamt § 2_IST'!$K$1</f>
        <v>345.73507870408588</v>
      </c>
      <c r="M124" s="83">
        <f>'bezirksw Umlage § 2_IST'!F124*'Umlage Gesamt § 2_IST'!$M$1</f>
        <v>6379.8568301246041</v>
      </c>
      <c r="N124" s="83">
        <f>'bezirksw Umlage § 2_IST'!G124*'Umlage Gesamt § 2_IST'!$N$1</f>
        <v>581228.81518583372</v>
      </c>
      <c r="O124" s="83">
        <f>'bezirksw Umlage § 2_IST'!H124*'Umlage Gesamt § 2_IST'!$O$1</f>
        <v>18401.267249377433</v>
      </c>
      <c r="P124" s="83">
        <f>'bezirksw Umlage § 2_IST'!I124*'Umlage Gesamt § 2_IST'!$P$1</f>
        <v>733408.4755050604</v>
      </c>
      <c r="Q124" s="83">
        <f>'bezirksw Umlage § 2_IST'!J124*'Umlage Gesamt § 2_IST'!$Q$1</f>
        <v>48599.910962108886</v>
      </c>
      <c r="R124" s="83">
        <f>'bezirksw Umlage § 2_IST'!K124*'Umlage Gesamt § 2_IST'!$R$1</f>
        <v>179688.27723720676</v>
      </c>
      <c r="S124" s="83">
        <f>'bezirksw Umlage § 2_IST'!L124*'Umlage Gesamt § 2_IST'!$S$1</f>
        <v>3032.0338397825608</v>
      </c>
      <c r="T124" s="83">
        <f>'bezirksw Umlage § 2_IST'!M124*'Umlage Gesamt § 2_IST'!$T$1</f>
        <v>2707.7421425749121</v>
      </c>
      <c r="V124" s="83">
        <f t="shared" si="27"/>
        <v>7262.5180319649098</v>
      </c>
      <c r="W124" s="76">
        <f t="shared" si="28"/>
        <v>605.21</v>
      </c>
      <c r="X124" s="83">
        <f t="shared" si="20"/>
        <v>661484.58400221891</v>
      </c>
      <c r="Y124" s="76">
        <f t="shared" si="32"/>
        <v>55123.72</v>
      </c>
      <c r="Z124" s="83">
        <f t="shared" si="21"/>
        <v>20995.617567924324</v>
      </c>
      <c r="AA124" s="76">
        <f t="shared" si="33"/>
        <v>1749.63</v>
      </c>
      <c r="AB124" s="83">
        <f t="shared" si="22"/>
        <v>844964.56332040473</v>
      </c>
      <c r="AC124" s="76">
        <f t="shared" si="34"/>
        <v>70413.710000000006</v>
      </c>
      <c r="AD124" s="83">
        <f t="shared" si="23"/>
        <v>68037.4251050202</v>
      </c>
      <c r="AE124" s="76">
        <f t="shared" si="35"/>
        <v>5669.79</v>
      </c>
      <c r="AF124" s="83">
        <f t="shared" si="24"/>
        <v>210681.52121657584</v>
      </c>
      <c r="AG124" s="76">
        <f t="shared" si="36"/>
        <v>17556.79</v>
      </c>
      <c r="AH124" s="83">
        <f t="shared" si="25"/>
        <v>3552.812193373114</v>
      </c>
      <c r="AI124" s="76">
        <f t="shared" si="29"/>
        <v>296.07</v>
      </c>
      <c r="AJ124" s="83">
        <f t="shared" si="26"/>
        <v>3053.4772212789981</v>
      </c>
      <c r="AK124" s="76">
        <f t="shared" si="30"/>
        <v>254.46</v>
      </c>
      <c r="AM124" s="83">
        <f t="shared" si="37"/>
        <v>1820032.5186587609</v>
      </c>
      <c r="AN124" s="83">
        <f t="shared" si="31"/>
        <v>151669.37655489673</v>
      </c>
    </row>
    <row r="125" spans="1:40" x14ac:dyDescent="0.25">
      <c r="A125" s="82">
        <v>61264</v>
      </c>
      <c r="B125" s="82" t="s">
        <v>126</v>
      </c>
      <c r="C125" s="82" t="s">
        <v>102</v>
      </c>
      <c r="D125" s="83">
        <f>'landesw Umlage § 2_IST'!F125*'Umlage Gesamt § 2_IST'!$D$1</f>
        <v>285.75354814939129</v>
      </c>
      <c r="E125" s="83">
        <f>'landesw Umlage § 2_IST'!G125*'Umlage Gesamt § 2_IST'!$E$1</f>
        <v>25982.076306202645</v>
      </c>
      <c r="F125" s="83">
        <f>'landesw Umlage § 2_IST'!H125*'Umlage Gesamt § 2_IST'!$F$1</f>
        <v>839.89735486459585</v>
      </c>
      <c r="G125" s="83">
        <f>'landesw Umlage § 2_IST'!I125*'Umlage Gesamt § 2_IST'!$G$1</f>
        <v>36115.270326186983</v>
      </c>
      <c r="H125" s="83">
        <f>'landesw Umlage § 2_IST'!J125*'Umlage Gesamt § 2_IST'!$H$1</f>
        <v>6292.7186806901182</v>
      </c>
      <c r="I125" s="83">
        <f>'landesw Umlage § 2_IST'!K125*'Umlage Gesamt § 2_IST'!$I$1</f>
        <v>10033.781271114274</v>
      </c>
      <c r="J125" s="83">
        <f>'landesw Umlage § 2_IST'!L125*'Umlage Gesamt § 2_IST'!$J$1</f>
        <v>168.5972624916881</v>
      </c>
      <c r="K125" s="83">
        <f>'landesw Umlage § 2_IST'!M125*'Umlage Gesamt § 2_IST'!$K$1</f>
        <v>111.92859191433676</v>
      </c>
      <c r="M125" s="83">
        <f>'bezirksw Umlage § 2_IST'!F125*'Umlage Gesamt § 2_IST'!$M$1</f>
        <v>2065.4207096587329</v>
      </c>
      <c r="N125" s="83">
        <f>'bezirksw Umlage § 2_IST'!G125*'Umlage Gesamt § 2_IST'!$N$1</f>
        <v>188167.55044827281</v>
      </c>
      <c r="O125" s="83">
        <f>'bezirksw Umlage § 2_IST'!H125*'Umlage Gesamt § 2_IST'!$O$1</f>
        <v>5957.2431596536062</v>
      </c>
      <c r="P125" s="83">
        <f>'bezirksw Umlage § 2_IST'!I125*'Umlage Gesamt § 2_IST'!$P$1</f>
        <v>237434.33344691625</v>
      </c>
      <c r="Q125" s="83">
        <f>'bezirksw Umlage § 2_IST'!J125*'Umlage Gesamt § 2_IST'!$Q$1</f>
        <v>15733.779810659118</v>
      </c>
      <c r="R125" s="83">
        <f>'bezirksw Umlage § 2_IST'!K125*'Umlage Gesamt § 2_IST'!$R$1</f>
        <v>58172.447904505432</v>
      </c>
      <c r="S125" s="83">
        <f>'bezirksw Umlage § 2_IST'!L125*'Umlage Gesamt § 2_IST'!$S$1</f>
        <v>981.59342001263667</v>
      </c>
      <c r="T125" s="83">
        <f>'bezirksw Umlage § 2_IST'!M125*'Umlage Gesamt § 2_IST'!$T$1</f>
        <v>876.6069281182763</v>
      </c>
      <c r="V125" s="83">
        <f t="shared" si="27"/>
        <v>2351.1742578081244</v>
      </c>
      <c r="W125" s="76">
        <f t="shared" si="28"/>
        <v>195.93</v>
      </c>
      <c r="X125" s="83">
        <f t="shared" si="20"/>
        <v>214149.62675447547</v>
      </c>
      <c r="Y125" s="76">
        <f t="shared" si="32"/>
        <v>17845.8</v>
      </c>
      <c r="Z125" s="83">
        <f t="shared" si="21"/>
        <v>6797.1405145182016</v>
      </c>
      <c r="AA125" s="76">
        <f t="shared" si="33"/>
        <v>566.42999999999995</v>
      </c>
      <c r="AB125" s="83">
        <f t="shared" si="22"/>
        <v>273549.60377310321</v>
      </c>
      <c r="AC125" s="76">
        <f t="shared" si="34"/>
        <v>22795.8</v>
      </c>
      <c r="AD125" s="83">
        <f t="shared" si="23"/>
        <v>22026.498491349237</v>
      </c>
      <c r="AE125" s="76">
        <f t="shared" si="35"/>
        <v>1835.54</v>
      </c>
      <c r="AF125" s="83">
        <f t="shared" si="24"/>
        <v>68206.229175619708</v>
      </c>
      <c r="AG125" s="76">
        <f t="shared" si="36"/>
        <v>5683.85</v>
      </c>
      <c r="AH125" s="83">
        <f t="shared" si="25"/>
        <v>1150.1906825043247</v>
      </c>
      <c r="AI125" s="76">
        <f t="shared" si="29"/>
        <v>95.85</v>
      </c>
      <c r="AJ125" s="83">
        <f t="shared" si="26"/>
        <v>988.53552003261302</v>
      </c>
      <c r="AK125" s="76">
        <f t="shared" si="30"/>
        <v>82.38</v>
      </c>
      <c r="AM125" s="83">
        <f t="shared" si="37"/>
        <v>589218.9991694109</v>
      </c>
      <c r="AN125" s="83">
        <f t="shared" si="31"/>
        <v>49101.583264117573</v>
      </c>
    </row>
    <row r="126" spans="1:40" x14ac:dyDescent="0.25">
      <c r="A126" s="82">
        <v>61265</v>
      </c>
      <c r="B126" s="82" t="s">
        <v>127</v>
      </c>
      <c r="C126" s="82" t="s">
        <v>102</v>
      </c>
      <c r="D126" s="83">
        <f>'landesw Umlage § 2_IST'!F126*'Umlage Gesamt § 2_IST'!$D$1</f>
        <v>1434.1446234647908</v>
      </c>
      <c r="E126" s="83">
        <f>'landesw Umlage § 2_IST'!G126*'Umlage Gesamt § 2_IST'!$E$1</f>
        <v>130399.27336794413</v>
      </c>
      <c r="F126" s="83">
        <f>'landesw Umlage § 2_IST'!H126*'Umlage Gesamt § 2_IST'!$F$1</f>
        <v>4215.2907060724647</v>
      </c>
      <c r="G126" s="83">
        <f>'landesw Umlage § 2_IST'!I126*'Umlage Gesamt § 2_IST'!$G$1</f>
        <v>181255.91475140848</v>
      </c>
      <c r="H126" s="83">
        <f>'landesw Umlage § 2_IST'!J126*'Umlage Gesamt § 2_IST'!$H$1</f>
        <v>31582.000368268778</v>
      </c>
      <c r="I126" s="83">
        <f>'landesw Umlage § 2_IST'!K126*'Umlage Gesamt § 2_IST'!$I$1</f>
        <v>50357.707038749519</v>
      </c>
      <c r="J126" s="83">
        <f>'landesw Umlage § 2_IST'!L126*'Umlage Gesamt § 2_IST'!$J$1</f>
        <v>846.15872348478342</v>
      </c>
      <c r="K126" s="83">
        <f>'landesw Umlage § 2_IST'!M126*'Umlage Gesamt § 2_IST'!$K$1</f>
        <v>561.74906434411207</v>
      </c>
      <c r="M126" s="83">
        <f>'bezirksw Umlage § 2_IST'!F126*'Umlage Gesamt § 2_IST'!$M$1</f>
        <v>10365.967544876537</v>
      </c>
      <c r="N126" s="83">
        <f>'bezirksw Umlage § 2_IST'!G126*'Umlage Gesamt § 2_IST'!$N$1</f>
        <v>944378.40766494477</v>
      </c>
      <c r="O126" s="83">
        <f>'bezirksw Umlage § 2_IST'!H126*'Umlage Gesamt § 2_IST'!$O$1</f>
        <v>29898.310286677795</v>
      </c>
      <c r="P126" s="83">
        <f>'bezirksw Umlage § 2_IST'!I126*'Umlage Gesamt § 2_IST'!$P$1</f>
        <v>1191639.3512665005</v>
      </c>
      <c r="Q126" s="83">
        <f>'bezirksw Umlage § 2_IST'!J126*'Umlage Gesamt § 2_IST'!$Q$1</f>
        <v>78964.953780517812</v>
      </c>
      <c r="R126" s="83">
        <f>'bezirksw Umlage § 2_IST'!K126*'Umlage Gesamt § 2_IST'!$R$1</f>
        <v>291956.84160819702</v>
      </c>
      <c r="S126" s="83">
        <f>'bezirksw Umlage § 2_IST'!L126*'Umlage Gesamt § 2_IST'!$S$1</f>
        <v>4926.4372563576107</v>
      </c>
      <c r="T126" s="83">
        <f>'bezirksw Umlage § 2_IST'!M126*'Umlage Gesamt § 2_IST'!$T$1</f>
        <v>4399.5293181646202</v>
      </c>
      <c r="V126" s="83">
        <f t="shared" si="27"/>
        <v>11800.112168341328</v>
      </c>
      <c r="W126" s="76">
        <f t="shared" si="28"/>
        <v>983.34</v>
      </c>
      <c r="X126" s="83">
        <f t="shared" si="20"/>
        <v>1074777.6810328888</v>
      </c>
      <c r="Y126" s="76">
        <f t="shared" si="32"/>
        <v>89564.81</v>
      </c>
      <c r="Z126" s="83">
        <f t="shared" si="21"/>
        <v>34113.60099275026</v>
      </c>
      <c r="AA126" s="76">
        <f t="shared" si="33"/>
        <v>2842.8</v>
      </c>
      <c r="AB126" s="83">
        <f t="shared" si="22"/>
        <v>1372895.2660179089</v>
      </c>
      <c r="AC126" s="76">
        <f t="shared" si="34"/>
        <v>114407.94</v>
      </c>
      <c r="AD126" s="83">
        <f t="shared" si="23"/>
        <v>110546.95414878659</v>
      </c>
      <c r="AE126" s="76">
        <f t="shared" si="35"/>
        <v>9212.25</v>
      </c>
      <c r="AF126" s="83">
        <f t="shared" si="24"/>
        <v>342314.54864694655</v>
      </c>
      <c r="AG126" s="76">
        <f t="shared" si="36"/>
        <v>28526.21</v>
      </c>
      <c r="AH126" s="83">
        <f t="shared" si="25"/>
        <v>5772.5959798423937</v>
      </c>
      <c r="AI126" s="76">
        <f t="shared" si="29"/>
        <v>481.05</v>
      </c>
      <c r="AJ126" s="83">
        <f t="shared" si="26"/>
        <v>4961.2783825087326</v>
      </c>
      <c r="AK126" s="76">
        <f t="shared" si="30"/>
        <v>413.44</v>
      </c>
      <c r="AM126" s="83">
        <f t="shared" si="37"/>
        <v>2957182.037369973</v>
      </c>
      <c r="AN126" s="83">
        <f t="shared" si="31"/>
        <v>246431.83644749774</v>
      </c>
    </row>
    <row r="127" spans="1:40" x14ac:dyDescent="0.25">
      <c r="A127" s="82">
        <v>61266</v>
      </c>
      <c r="B127" s="82" t="s">
        <v>128</v>
      </c>
      <c r="C127" s="82" t="s">
        <v>102</v>
      </c>
      <c r="D127" s="83">
        <f>'landesw Umlage § 2_IST'!F127*'Umlage Gesamt § 2_IST'!$D$1</f>
        <v>193.58082393837114</v>
      </c>
      <c r="E127" s="83">
        <f>'landesw Umlage § 2_IST'!G127*'Umlage Gesamt § 2_IST'!$E$1</f>
        <v>17601.292342850837</v>
      </c>
      <c r="F127" s="83">
        <f>'landesw Umlage § 2_IST'!H127*'Umlage Gesamt § 2_IST'!$F$1</f>
        <v>568.97988854838763</v>
      </c>
      <c r="G127" s="83">
        <f>'landesw Umlage § 2_IST'!I127*'Umlage Gesamt § 2_IST'!$G$1</f>
        <v>24465.921182001515</v>
      </c>
      <c r="H127" s="83">
        <f>'landesw Umlage § 2_IST'!J127*'Umlage Gesamt § 2_IST'!$H$1</f>
        <v>4262.9380279244242</v>
      </c>
      <c r="I127" s="83">
        <f>'landesw Umlage § 2_IST'!K127*'Umlage Gesamt § 2_IST'!$I$1</f>
        <v>6797.2826873325239</v>
      </c>
      <c r="J127" s="83">
        <f>'landesw Umlage § 2_IST'!L127*'Umlage Gesamt § 2_IST'!$J$1</f>
        <v>114.21449426703941</v>
      </c>
      <c r="K127" s="83">
        <f>'landesw Umlage § 2_IST'!M127*'Umlage Gesamt § 2_IST'!$K$1</f>
        <v>75.82488191436714</v>
      </c>
      <c r="M127" s="83">
        <f>'bezirksw Umlage § 2_IST'!F127*'Umlage Gesamt § 2_IST'!$M$1</f>
        <v>1399.1981738966363</v>
      </c>
      <c r="N127" s="83">
        <f>'bezirksw Umlage § 2_IST'!G127*'Umlage Gesamt § 2_IST'!$N$1</f>
        <v>127472.18605033187</v>
      </c>
      <c r="O127" s="83">
        <f>'bezirksw Umlage § 2_IST'!H127*'Umlage Gesamt § 2_IST'!$O$1</f>
        <v>4035.673561064852</v>
      </c>
      <c r="P127" s="83">
        <f>'bezirksw Umlage § 2_IST'!I127*'Umlage Gesamt § 2_IST'!$P$1</f>
        <v>160847.46522861297</v>
      </c>
      <c r="Q127" s="83">
        <f>'bezirksw Umlage § 2_IST'!J127*'Umlage Gesamt § 2_IST'!$Q$1</f>
        <v>10658.688506712735</v>
      </c>
      <c r="R127" s="83">
        <f>'bezirksw Umlage § 2_IST'!K127*'Umlage Gesamt § 2_IST'!$R$1</f>
        <v>39408.330950903444</v>
      </c>
      <c r="S127" s="83">
        <f>'bezirksw Umlage § 2_IST'!L127*'Umlage Gesamt § 2_IST'!$S$1</f>
        <v>664.97044130905795</v>
      </c>
      <c r="T127" s="83">
        <f>'bezirksw Umlage § 2_IST'!M127*'Umlage Gesamt § 2_IST'!$T$1</f>
        <v>593.84841418138626</v>
      </c>
      <c r="V127" s="83">
        <f t="shared" si="27"/>
        <v>1592.7789978350074</v>
      </c>
      <c r="W127" s="76">
        <f t="shared" si="28"/>
        <v>132.72999999999999</v>
      </c>
      <c r="X127" s="83">
        <f t="shared" si="20"/>
        <v>145073.47839318271</v>
      </c>
      <c r="Y127" s="76">
        <f t="shared" si="32"/>
        <v>12089.46</v>
      </c>
      <c r="Z127" s="83">
        <f t="shared" si="21"/>
        <v>4604.6534496132399</v>
      </c>
      <c r="AA127" s="76">
        <f t="shared" si="33"/>
        <v>383.72</v>
      </c>
      <c r="AB127" s="83">
        <f t="shared" si="22"/>
        <v>185313.38641061448</v>
      </c>
      <c r="AC127" s="76">
        <f t="shared" si="34"/>
        <v>15442.78</v>
      </c>
      <c r="AD127" s="83">
        <f t="shared" si="23"/>
        <v>14921.626534637158</v>
      </c>
      <c r="AE127" s="76">
        <f t="shared" si="35"/>
        <v>1243.47</v>
      </c>
      <c r="AF127" s="83">
        <f t="shared" si="24"/>
        <v>46205.613638235969</v>
      </c>
      <c r="AG127" s="76">
        <f t="shared" si="36"/>
        <v>3850.47</v>
      </c>
      <c r="AH127" s="83">
        <f t="shared" si="25"/>
        <v>779.18493557609736</v>
      </c>
      <c r="AI127" s="76">
        <f t="shared" si="29"/>
        <v>64.930000000000007</v>
      </c>
      <c r="AJ127" s="83">
        <f t="shared" si="26"/>
        <v>669.67329609575336</v>
      </c>
      <c r="AK127" s="76">
        <f t="shared" si="30"/>
        <v>55.81</v>
      </c>
      <c r="AM127" s="83">
        <f t="shared" si="37"/>
        <v>399160.39565579046</v>
      </c>
      <c r="AN127" s="83">
        <f t="shared" si="31"/>
        <v>33263.366304649207</v>
      </c>
    </row>
    <row r="128" spans="1:40" x14ac:dyDescent="0.25">
      <c r="A128" s="82">
        <v>61267</v>
      </c>
      <c r="B128" s="82" t="s">
        <v>129</v>
      </c>
      <c r="C128" s="82" t="s">
        <v>102</v>
      </c>
      <c r="D128" s="83">
        <f>'landesw Umlage § 2_IST'!F128*'Umlage Gesamt § 2_IST'!$D$1</f>
        <v>477.20777391767217</v>
      </c>
      <c r="E128" s="83">
        <f>'landesw Umlage § 2_IST'!G128*'Umlage Gesamt § 2_IST'!$E$1</f>
        <v>43390.008194613809</v>
      </c>
      <c r="F128" s="83">
        <f>'landesw Umlage § 2_IST'!H128*'Umlage Gesamt § 2_IST'!$F$1</f>
        <v>1402.6266677351448</v>
      </c>
      <c r="G128" s="83">
        <f>'landesw Umlage § 2_IST'!I128*'Umlage Gesamt § 2_IST'!$G$1</f>
        <v>60312.419105237161</v>
      </c>
      <c r="H128" s="83">
        <f>'landesw Umlage § 2_IST'!J128*'Umlage Gesamt § 2_IST'!$H$1</f>
        <v>10508.825849932598</v>
      </c>
      <c r="I128" s="83">
        <f>'landesw Umlage § 2_IST'!K128*'Umlage Gesamt § 2_IST'!$I$1</f>
        <v>16756.391846662271</v>
      </c>
      <c r="J128" s="83">
        <f>'landesw Umlage § 2_IST'!L128*'Umlage Gesamt § 2_IST'!$J$1</f>
        <v>281.55704397486522</v>
      </c>
      <c r="K128" s="83">
        <f>'landesw Umlage § 2_IST'!M128*'Umlage Gesamt § 2_IST'!$K$1</f>
        <v>186.92049331004603</v>
      </c>
      <c r="M128" s="83">
        <f>'bezirksw Umlage § 2_IST'!F128*'Umlage Gesamt § 2_IST'!$M$1</f>
        <v>3449.2478761608072</v>
      </c>
      <c r="N128" s="83">
        <f>'bezirksw Umlage § 2_IST'!G128*'Umlage Gesamt § 2_IST'!$N$1</f>
        <v>314239.38024390489</v>
      </c>
      <c r="O128" s="83">
        <f>'bezirksw Umlage § 2_IST'!H128*'Umlage Gesamt § 2_IST'!$O$1</f>
        <v>9948.5824946549619</v>
      </c>
      <c r="P128" s="83">
        <f>'bezirksw Umlage § 2_IST'!I128*'Umlage Gesamt § 2_IST'!$P$1</f>
        <v>396514.79552790488</v>
      </c>
      <c r="Q128" s="83">
        <f>'bezirksw Umlage § 2_IST'!J128*'Umlage Gesamt § 2_IST'!$Q$1</f>
        <v>26275.376412229671</v>
      </c>
      <c r="R128" s="83">
        <f>'bezirksw Umlage § 2_IST'!K128*'Umlage Gesamt § 2_IST'!$R$1</f>
        <v>97147.855372692531</v>
      </c>
      <c r="S128" s="83">
        <f>'bezirksw Umlage § 2_IST'!L128*'Umlage Gesamt § 2_IST'!$S$1</f>
        <v>1639.2587734783754</v>
      </c>
      <c r="T128" s="83">
        <f>'bezirksw Umlage § 2_IST'!M128*'Umlage Gesamt § 2_IST'!$T$1</f>
        <v>1463.9315713743399</v>
      </c>
      <c r="V128" s="83">
        <f t="shared" si="27"/>
        <v>3926.4556500784793</v>
      </c>
      <c r="W128" s="76">
        <f t="shared" si="28"/>
        <v>327.2</v>
      </c>
      <c r="X128" s="83">
        <f t="shared" si="20"/>
        <v>357629.38843851868</v>
      </c>
      <c r="Y128" s="76">
        <f t="shared" si="32"/>
        <v>29802.45</v>
      </c>
      <c r="Z128" s="83">
        <f t="shared" si="21"/>
        <v>11351.209162390107</v>
      </c>
      <c r="AA128" s="76">
        <f t="shared" si="33"/>
        <v>945.93</v>
      </c>
      <c r="AB128" s="83">
        <f t="shared" si="22"/>
        <v>456827.21463314205</v>
      </c>
      <c r="AC128" s="76">
        <f t="shared" si="34"/>
        <v>38068.93</v>
      </c>
      <c r="AD128" s="83">
        <f t="shared" si="23"/>
        <v>36784.202262162267</v>
      </c>
      <c r="AE128" s="76">
        <f t="shared" si="35"/>
        <v>3065.35</v>
      </c>
      <c r="AF128" s="83">
        <f t="shared" si="24"/>
        <v>113904.2472193548</v>
      </c>
      <c r="AG128" s="76">
        <f t="shared" si="36"/>
        <v>9492.02</v>
      </c>
      <c r="AH128" s="83">
        <f t="shared" si="25"/>
        <v>1920.8158174532405</v>
      </c>
      <c r="AI128" s="76">
        <f t="shared" si="29"/>
        <v>160.07</v>
      </c>
      <c r="AJ128" s="83">
        <f t="shared" si="26"/>
        <v>1650.8520646843858</v>
      </c>
      <c r="AK128" s="76">
        <f t="shared" si="30"/>
        <v>137.57</v>
      </c>
      <c r="AM128" s="83">
        <f t="shared" si="37"/>
        <v>983994.38524778397</v>
      </c>
      <c r="AN128" s="83">
        <f t="shared" si="31"/>
        <v>81999.532103981997</v>
      </c>
    </row>
    <row r="129" spans="1:40" x14ac:dyDescent="0.25">
      <c r="A129" s="82">
        <v>61410</v>
      </c>
      <c r="B129" s="82" t="s">
        <v>130</v>
      </c>
      <c r="C129" s="82" t="s">
        <v>131</v>
      </c>
      <c r="D129" s="83">
        <f>'landesw Umlage § 2_IST'!F129*'Umlage Gesamt § 2_IST'!$D$1</f>
        <v>110.83857541202906</v>
      </c>
      <c r="E129" s="83">
        <f>'landesw Umlage § 2_IST'!G129*'Umlage Gesamt § 2_IST'!$E$1</f>
        <v>10077.972234033554</v>
      </c>
      <c r="F129" s="83">
        <f>'landesw Umlage § 2_IST'!H129*'Umlage Gesamt § 2_IST'!$F$1</f>
        <v>325.78082374975247</v>
      </c>
      <c r="G129" s="83">
        <f>'landesw Umlage § 2_IST'!I129*'Umlage Gesamt § 2_IST'!$G$1</f>
        <v>14008.45287661013</v>
      </c>
      <c r="H129" s="83">
        <f>'landesw Umlage § 2_IST'!J129*'Umlage Gesamt § 2_IST'!$H$1</f>
        <v>2440.8304938062115</v>
      </c>
      <c r="I129" s="83">
        <f>'landesw Umlage § 2_IST'!K129*'Umlage Gesamt § 2_IST'!$I$1</f>
        <v>3891.9202553690966</v>
      </c>
      <c r="J129" s="83">
        <f>'landesw Umlage § 2_IST'!L129*'Umlage Gesamt § 2_IST'!$J$1</f>
        <v>65.395794781792418</v>
      </c>
      <c r="K129" s="83">
        <f>'landesw Umlage § 2_IST'!M129*'Umlage Gesamt § 2_IST'!$K$1</f>
        <v>43.415053832240119</v>
      </c>
      <c r="M129" s="83">
        <f>'bezirksw Umlage § 2_IST'!F129*'Umlage Gesamt § 2_IST'!$M$1</f>
        <v>1061.1528155489787</v>
      </c>
      <c r="N129" s="83">
        <f>'bezirksw Umlage § 2_IST'!G129*'Umlage Gesamt § 2_IST'!$N$1</f>
        <v>137439.89567667909</v>
      </c>
      <c r="O129" s="83">
        <f>'bezirksw Umlage § 2_IST'!H129*'Umlage Gesamt § 2_IST'!$O$1</f>
        <v>2557.8515760097898</v>
      </c>
      <c r="P129" s="83">
        <f>'bezirksw Umlage § 2_IST'!I129*'Umlage Gesamt § 2_IST'!$P$1</f>
        <v>117083.81907396895</v>
      </c>
      <c r="Q129" s="83">
        <f>'bezirksw Umlage § 2_IST'!J129*'Umlage Gesamt § 2_IST'!$Q$1</f>
        <v>3256.078978326017</v>
      </c>
      <c r="R129" s="83">
        <f>'bezirksw Umlage § 2_IST'!K129*'Umlage Gesamt § 2_IST'!$R$1</f>
        <v>19364.679324279776</v>
      </c>
      <c r="S129" s="83">
        <f>'bezirksw Umlage § 2_IST'!L129*'Umlage Gesamt § 2_IST'!$S$1</f>
        <v>8.2796936089513142</v>
      </c>
      <c r="T129" s="83">
        <f>'bezirksw Umlage § 2_IST'!M129*'Umlage Gesamt § 2_IST'!$T$1</f>
        <v>319.96896958626439</v>
      </c>
      <c r="V129" s="83">
        <f t="shared" si="27"/>
        <v>1171.9913909610077</v>
      </c>
      <c r="W129" s="76">
        <f t="shared" si="28"/>
        <v>97.67</v>
      </c>
      <c r="X129" s="83">
        <f t="shared" si="20"/>
        <v>147517.86791071264</v>
      </c>
      <c r="Y129" s="76">
        <f t="shared" si="32"/>
        <v>12293.16</v>
      </c>
      <c r="Z129" s="83">
        <f t="shared" si="21"/>
        <v>2883.6323997595423</v>
      </c>
      <c r="AA129" s="76">
        <f t="shared" si="33"/>
        <v>240.3</v>
      </c>
      <c r="AB129" s="83">
        <f t="shared" si="22"/>
        <v>131092.27195057907</v>
      </c>
      <c r="AC129" s="76">
        <f t="shared" si="34"/>
        <v>10924.36</v>
      </c>
      <c r="AD129" s="83">
        <f t="shared" si="23"/>
        <v>5696.909472132229</v>
      </c>
      <c r="AE129" s="76">
        <f t="shared" si="35"/>
        <v>474.74</v>
      </c>
      <c r="AF129" s="83">
        <f t="shared" si="24"/>
        <v>23256.599579648871</v>
      </c>
      <c r="AG129" s="76">
        <f t="shared" si="36"/>
        <v>1938.05</v>
      </c>
      <c r="AH129" s="83">
        <f t="shared" si="25"/>
        <v>73.675488390743737</v>
      </c>
      <c r="AI129" s="76">
        <f t="shared" si="29"/>
        <v>6.14</v>
      </c>
      <c r="AJ129" s="83">
        <f t="shared" si="26"/>
        <v>363.38402341850451</v>
      </c>
      <c r="AK129" s="76">
        <f t="shared" si="30"/>
        <v>30.28</v>
      </c>
      <c r="AM129" s="83">
        <f t="shared" si="37"/>
        <v>312056.33221560263</v>
      </c>
      <c r="AN129" s="83">
        <f t="shared" si="31"/>
        <v>26004.694351300219</v>
      </c>
    </row>
    <row r="130" spans="1:40" x14ac:dyDescent="0.25">
      <c r="A130" s="82">
        <v>61413</v>
      </c>
      <c r="B130" s="82" t="s">
        <v>132</v>
      </c>
      <c r="C130" s="82" t="s">
        <v>131</v>
      </c>
      <c r="D130" s="83">
        <f>'landesw Umlage § 2_IST'!F130*'Umlage Gesamt § 2_IST'!$D$1</f>
        <v>86.730027125864652</v>
      </c>
      <c r="E130" s="83">
        <f>'landesw Umlage § 2_IST'!G130*'Umlage Gesamt § 2_IST'!$E$1</f>
        <v>7885.9079700566126</v>
      </c>
      <c r="F130" s="83">
        <f>'landesw Umlage § 2_IST'!H130*'Umlage Gesamt § 2_IST'!$F$1</f>
        <v>254.9200905539256</v>
      </c>
      <c r="G130" s="83">
        <f>'landesw Umlage § 2_IST'!I130*'Umlage Gesamt § 2_IST'!$G$1</f>
        <v>10961.468003926881</v>
      </c>
      <c r="H130" s="83">
        <f>'landesw Umlage § 2_IST'!J130*'Umlage Gesamt § 2_IST'!$H$1</f>
        <v>1909.9243575669029</v>
      </c>
      <c r="I130" s="83">
        <f>'landesw Umlage § 2_IST'!K130*'Umlage Gesamt § 2_IST'!$I$1</f>
        <v>3045.3869337915603</v>
      </c>
      <c r="J130" s="83">
        <f>'landesw Umlage § 2_IST'!L130*'Umlage Gesamt § 2_IST'!$J$1</f>
        <v>51.171526106846635</v>
      </c>
      <c r="K130" s="83">
        <f>'landesw Umlage § 2_IST'!M130*'Umlage Gesamt § 2_IST'!$K$1</f>
        <v>33.971825986969613</v>
      </c>
      <c r="M130" s="83">
        <f>'bezirksw Umlage § 2_IST'!F130*'Umlage Gesamt § 2_IST'!$M$1</f>
        <v>830.340990355803</v>
      </c>
      <c r="N130" s="83">
        <f>'bezirksw Umlage § 2_IST'!G130*'Umlage Gesamt § 2_IST'!$N$1</f>
        <v>107545.2822801322</v>
      </c>
      <c r="O130" s="83">
        <f>'bezirksw Umlage § 2_IST'!H130*'Umlage Gesamt § 2_IST'!$O$1</f>
        <v>2001.4921316571581</v>
      </c>
      <c r="P130" s="83">
        <f>'bezirksw Umlage § 2_IST'!I130*'Umlage Gesamt § 2_IST'!$P$1</f>
        <v>91616.865035808587</v>
      </c>
      <c r="Q130" s="83">
        <f>'bezirksw Umlage § 2_IST'!J130*'Umlage Gesamt § 2_IST'!$Q$1</f>
        <v>2547.8477783062963</v>
      </c>
      <c r="R130" s="83">
        <f>'bezirksw Umlage § 2_IST'!K130*'Umlage Gesamt § 2_IST'!$R$1</f>
        <v>15152.659232899012</v>
      </c>
      <c r="S130" s="83">
        <f>'bezirksw Umlage § 2_IST'!L130*'Umlage Gesamt § 2_IST'!$S$1</f>
        <v>6.4787737358474038</v>
      </c>
      <c r="T130" s="83">
        <f>'bezirksw Umlage § 2_IST'!M130*'Umlage Gesamt § 2_IST'!$T$1</f>
        <v>250.37237539810465</v>
      </c>
      <c r="V130" s="83">
        <f t="shared" si="27"/>
        <v>917.0710174816677</v>
      </c>
      <c r="W130" s="76">
        <f t="shared" si="28"/>
        <v>76.42</v>
      </c>
      <c r="X130" s="83">
        <f t="shared" si="20"/>
        <v>115431.19025018881</v>
      </c>
      <c r="Y130" s="76">
        <f t="shared" si="32"/>
        <v>9619.27</v>
      </c>
      <c r="Z130" s="83">
        <f t="shared" si="21"/>
        <v>2256.4122222110836</v>
      </c>
      <c r="AA130" s="76">
        <f t="shared" si="33"/>
        <v>188.03</v>
      </c>
      <c r="AB130" s="83">
        <f t="shared" si="22"/>
        <v>102578.33303973547</v>
      </c>
      <c r="AC130" s="76">
        <f t="shared" si="34"/>
        <v>8548.19</v>
      </c>
      <c r="AD130" s="83">
        <f t="shared" si="23"/>
        <v>4457.7721358731997</v>
      </c>
      <c r="AE130" s="76">
        <f t="shared" si="35"/>
        <v>371.48</v>
      </c>
      <c r="AF130" s="83">
        <f t="shared" si="24"/>
        <v>18198.046166690572</v>
      </c>
      <c r="AG130" s="76">
        <f t="shared" si="36"/>
        <v>1516.5</v>
      </c>
      <c r="AH130" s="83">
        <f t="shared" si="25"/>
        <v>57.650299842694039</v>
      </c>
      <c r="AI130" s="76">
        <f t="shared" si="29"/>
        <v>4.8</v>
      </c>
      <c r="AJ130" s="83">
        <f t="shared" si="26"/>
        <v>284.34420138507426</v>
      </c>
      <c r="AK130" s="76">
        <f t="shared" si="30"/>
        <v>23.7</v>
      </c>
      <c r="AM130" s="83">
        <f t="shared" si="37"/>
        <v>244180.81933340858</v>
      </c>
      <c r="AN130" s="83">
        <f t="shared" si="31"/>
        <v>20348.401611117381</v>
      </c>
    </row>
    <row r="131" spans="1:40" x14ac:dyDescent="0.25">
      <c r="A131" s="82">
        <v>61425</v>
      </c>
      <c r="B131" s="82" t="s">
        <v>133</v>
      </c>
      <c r="C131" s="82" t="s">
        <v>131</v>
      </c>
      <c r="D131" s="83">
        <f>'landesw Umlage § 2_IST'!F131*'Umlage Gesamt § 2_IST'!$D$1</f>
        <v>263.75659650072765</v>
      </c>
      <c r="E131" s="83">
        <f>'landesw Umlage § 2_IST'!G131*'Umlage Gesamt § 2_IST'!$E$1</f>
        <v>23982.008485730174</v>
      </c>
      <c r="F131" s="83">
        <f>'landesw Umlage § 2_IST'!H131*'Umlage Gesamt § 2_IST'!$F$1</f>
        <v>775.2431042894176</v>
      </c>
      <c r="G131" s="83">
        <f>'landesw Umlage § 2_IST'!I131*'Umlage Gesamt § 2_IST'!$G$1</f>
        <v>33335.161871581804</v>
      </c>
      <c r="H131" s="83">
        <f>'landesw Umlage § 2_IST'!J131*'Umlage Gesamt § 2_IST'!$H$1</f>
        <v>5808.313047044523</v>
      </c>
      <c r="I131" s="83">
        <f>'landesw Umlage § 2_IST'!K131*'Umlage Gesamt § 2_IST'!$I$1</f>
        <v>9261.3933063685854</v>
      </c>
      <c r="J131" s="83">
        <f>'landesw Umlage § 2_IST'!L131*'Umlage Gesamt § 2_IST'!$J$1</f>
        <v>155.61885555625486</v>
      </c>
      <c r="K131" s="83">
        <f>'landesw Umlage § 2_IST'!M131*'Umlage Gesamt § 2_IST'!$K$1</f>
        <v>103.31246854373387</v>
      </c>
      <c r="M131" s="83">
        <f>'bezirksw Umlage § 2_IST'!F131*'Umlage Gesamt § 2_IST'!$M$1</f>
        <v>2525.168281493337</v>
      </c>
      <c r="N131" s="83">
        <f>'bezirksw Umlage § 2_IST'!G131*'Umlage Gesamt § 2_IST'!$N$1</f>
        <v>327058.32759342506</v>
      </c>
      <c r="O131" s="83">
        <f>'bezirksw Umlage § 2_IST'!H131*'Umlage Gesamt § 2_IST'!$O$1</f>
        <v>6086.7818224335106</v>
      </c>
      <c r="P131" s="83">
        <f>'bezirksw Umlage § 2_IST'!I131*'Umlage Gesamt § 2_IST'!$P$1</f>
        <v>278618.06694517937</v>
      </c>
      <c r="Q131" s="83">
        <f>'bezirksw Umlage § 2_IST'!J131*'Umlage Gesamt § 2_IST'!$Q$1</f>
        <v>7748.3160178512335</v>
      </c>
      <c r="R131" s="83">
        <f>'bezirksw Umlage § 2_IST'!K131*'Umlage Gesamt § 2_IST'!$R$1</f>
        <v>46081.085866660564</v>
      </c>
      <c r="S131" s="83">
        <f>'bezirksw Umlage § 2_IST'!L131*'Umlage Gesamt § 2_IST'!$S$1</f>
        <v>19.7027415612996</v>
      </c>
      <c r="T131" s="83">
        <f>'bezirksw Umlage § 2_IST'!M131*'Umlage Gesamt § 2_IST'!$T$1</f>
        <v>761.41294752475551</v>
      </c>
      <c r="V131" s="83">
        <f t="shared" si="27"/>
        <v>2788.9248779940644</v>
      </c>
      <c r="W131" s="76">
        <f t="shared" si="28"/>
        <v>232.41</v>
      </c>
      <c r="X131" s="83">
        <f t="shared" ref="X131:X194" si="38">E131+N131</f>
        <v>351040.33607915521</v>
      </c>
      <c r="Y131" s="76">
        <f t="shared" si="32"/>
        <v>29253.360000000001</v>
      </c>
      <c r="Z131" s="83">
        <f t="shared" ref="Z131:Z194" si="39">F131+O131</f>
        <v>6862.0249267229283</v>
      </c>
      <c r="AA131" s="76">
        <f t="shared" si="33"/>
        <v>571.84</v>
      </c>
      <c r="AB131" s="83">
        <f t="shared" ref="AB131:AB194" si="40">G131+P131</f>
        <v>311953.22881676117</v>
      </c>
      <c r="AC131" s="76">
        <f t="shared" si="34"/>
        <v>25996.1</v>
      </c>
      <c r="AD131" s="83">
        <f t="shared" ref="AD131:AD194" si="41">H131+Q131</f>
        <v>13556.629064895757</v>
      </c>
      <c r="AE131" s="76">
        <f t="shared" si="35"/>
        <v>1129.72</v>
      </c>
      <c r="AF131" s="83">
        <f t="shared" ref="AF131:AF194" si="42">I131+R131</f>
        <v>55342.479173029147</v>
      </c>
      <c r="AG131" s="76">
        <f t="shared" si="36"/>
        <v>4611.87</v>
      </c>
      <c r="AH131" s="83">
        <f t="shared" ref="AH131:AH194" si="43">J131+S131</f>
        <v>175.32159711755446</v>
      </c>
      <c r="AI131" s="76">
        <f t="shared" si="29"/>
        <v>14.61</v>
      </c>
      <c r="AJ131" s="83">
        <f t="shared" ref="AJ131:AJ194" si="44">K131+T131</f>
        <v>864.72541606848938</v>
      </c>
      <c r="AK131" s="76">
        <f t="shared" si="30"/>
        <v>72.06</v>
      </c>
      <c r="AM131" s="83">
        <f t="shared" si="37"/>
        <v>742583.66995174438</v>
      </c>
      <c r="AN131" s="83">
        <f t="shared" si="31"/>
        <v>61881.972495978698</v>
      </c>
    </row>
    <row r="132" spans="1:40" x14ac:dyDescent="0.25">
      <c r="A132" s="82">
        <v>61428</v>
      </c>
      <c r="B132" s="82" t="s">
        <v>134</v>
      </c>
      <c r="C132" s="82" t="s">
        <v>131</v>
      </c>
      <c r="D132" s="83">
        <f>'landesw Umlage § 2_IST'!F132*'Umlage Gesamt § 2_IST'!$D$1</f>
        <v>117.90615872716215</v>
      </c>
      <c r="E132" s="83">
        <f>'landesw Umlage § 2_IST'!G132*'Umlage Gesamt § 2_IST'!$E$1</f>
        <v>10720.590637841549</v>
      </c>
      <c r="F132" s="83">
        <f>'landesw Umlage § 2_IST'!H132*'Umlage Gesamt § 2_IST'!$F$1</f>
        <v>346.55412497421213</v>
      </c>
      <c r="G132" s="83">
        <f>'landesw Umlage § 2_IST'!I132*'Umlage Gesamt § 2_IST'!$G$1</f>
        <v>14901.697015246118</v>
      </c>
      <c r="H132" s="83">
        <f>'landesw Umlage § 2_IST'!J132*'Umlage Gesamt § 2_IST'!$H$1</f>
        <v>2596.4692036052611</v>
      </c>
      <c r="I132" s="83">
        <f>'landesw Umlage § 2_IST'!K132*'Umlage Gesamt § 2_IST'!$I$1</f>
        <v>4140.0872004820512</v>
      </c>
      <c r="J132" s="83">
        <f>'landesw Umlage § 2_IST'!L132*'Umlage Gesamt § 2_IST'!$J$1</f>
        <v>69.565734952545498</v>
      </c>
      <c r="K132" s="83">
        <f>'landesw Umlage § 2_IST'!M132*'Umlage Gesamt § 2_IST'!$K$1</f>
        <v>46.183399680693213</v>
      </c>
      <c r="M132" s="83">
        <f>'bezirksw Umlage § 2_IST'!F132*'Umlage Gesamt § 2_IST'!$M$1</f>
        <v>1128.81685675576</v>
      </c>
      <c r="N132" s="83">
        <f>'bezirksw Umlage § 2_IST'!G132*'Umlage Gesamt § 2_IST'!$N$1</f>
        <v>146203.70295142246</v>
      </c>
      <c r="O132" s="83">
        <f>'bezirksw Umlage § 2_IST'!H132*'Umlage Gesamt § 2_IST'!$O$1</f>
        <v>2720.9520945250406</v>
      </c>
      <c r="P132" s="83">
        <f>'bezirksw Umlage § 2_IST'!I132*'Umlage Gesamt § 2_IST'!$P$1</f>
        <v>124549.62818494964</v>
      </c>
      <c r="Q132" s="83">
        <f>'bezirksw Umlage § 2_IST'!J132*'Umlage Gesamt § 2_IST'!$Q$1</f>
        <v>3463.7017249593619</v>
      </c>
      <c r="R132" s="83">
        <f>'bezirksw Umlage § 2_IST'!K132*'Umlage Gesamt § 2_IST'!$R$1</f>
        <v>20599.461384464295</v>
      </c>
      <c r="S132" s="83">
        <f>'bezirksw Umlage § 2_IST'!L132*'Umlage Gesamt § 2_IST'!$S$1</f>
        <v>8.8076453999907329</v>
      </c>
      <c r="T132" s="83">
        <f>'bezirksw Umlage § 2_IST'!M132*'Umlage Gesamt § 2_IST'!$T$1</f>
        <v>340.37167994591766</v>
      </c>
      <c r="V132" s="83">
        <f t="shared" ref="V132:V195" si="45">D132+M132</f>
        <v>1246.7230154829222</v>
      </c>
      <c r="W132" s="76">
        <f t="shared" ref="W132:W195" si="46">ROUND(V132/12,2)</f>
        <v>103.89</v>
      </c>
      <c r="X132" s="83">
        <f t="shared" si="38"/>
        <v>156924.29358926401</v>
      </c>
      <c r="Y132" s="76">
        <f t="shared" si="32"/>
        <v>13077.02</v>
      </c>
      <c r="Z132" s="83">
        <f t="shared" si="39"/>
        <v>3067.5062194992529</v>
      </c>
      <c r="AA132" s="76">
        <f t="shared" si="33"/>
        <v>255.63</v>
      </c>
      <c r="AB132" s="83">
        <f t="shared" si="40"/>
        <v>139451.32520019577</v>
      </c>
      <c r="AC132" s="76">
        <f t="shared" si="34"/>
        <v>11620.94</v>
      </c>
      <c r="AD132" s="83">
        <f t="shared" si="41"/>
        <v>6060.170928564623</v>
      </c>
      <c r="AE132" s="76">
        <f t="shared" si="35"/>
        <v>505.01</v>
      </c>
      <c r="AF132" s="83">
        <f t="shared" si="42"/>
        <v>24739.548584946348</v>
      </c>
      <c r="AG132" s="76">
        <f t="shared" si="36"/>
        <v>2061.63</v>
      </c>
      <c r="AH132" s="83">
        <f t="shared" si="43"/>
        <v>78.37338035253623</v>
      </c>
      <c r="AI132" s="76">
        <f t="shared" ref="AI132:AI195" si="47">ROUND(AH132/12,2)</f>
        <v>6.53</v>
      </c>
      <c r="AJ132" s="83">
        <f t="shared" si="44"/>
        <v>386.5550796266109</v>
      </c>
      <c r="AK132" s="76">
        <f t="shared" ref="AK132:AK195" si="48">ROUND(AJ132/12,2)</f>
        <v>32.21</v>
      </c>
      <c r="AM132" s="83">
        <f t="shared" si="37"/>
        <v>331954.4959979321</v>
      </c>
      <c r="AN132" s="83">
        <f t="shared" ref="AN132:AN195" si="49">AM132/12</f>
        <v>27662.874666494343</v>
      </c>
    </row>
    <row r="133" spans="1:40" x14ac:dyDescent="0.25">
      <c r="A133" s="82">
        <v>61437</v>
      </c>
      <c r="B133" s="82" t="s">
        <v>135</v>
      </c>
      <c r="C133" s="82" t="s">
        <v>131</v>
      </c>
      <c r="D133" s="83">
        <f>'landesw Umlage § 2_IST'!F133*'Umlage Gesamt § 2_IST'!$D$1</f>
        <v>177.60725581054791</v>
      </c>
      <c r="E133" s="83">
        <f>'landesw Umlage § 2_IST'!G133*'Umlage Gesamt § 2_IST'!$E$1</f>
        <v>16148.899297629736</v>
      </c>
      <c r="F133" s="83">
        <f>'landesw Umlage § 2_IST'!H133*'Umlage Gesamt § 2_IST'!$F$1</f>
        <v>522.02978869767924</v>
      </c>
      <c r="G133" s="83">
        <f>'landesw Umlage § 2_IST'!I133*'Umlage Gesamt § 2_IST'!$G$1</f>
        <v>22447.084549014187</v>
      </c>
      <c r="H133" s="83">
        <f>'landesw Umlage § 2_IST'!J133*'Umlage Gesamt § 2_IST'!$H$1</f>
        <v>3911.176269562357</v>
      </c>
      <c r="I133" s="83">
        <f>'landesw Umlage § 2_IST'!K133*'Umlage Gesamt § 2_IST'!$I$1</f>
        <v>6236.3962530194531</v>
      </c>
      <c r="J133" s="83">
        <f>'landesw Umlage § 2_IST'!L133*'Umlage Gesamt § 2_IST'!$J$1</f>
        <v>104.78993987036914</v>
      </c>
      <c r="K133" s="83">
        <f>'landesw Umlage § 2_IST'!M133*'Umlage Gesamt § 2_IST'!$K$1</f>
        <v>69.56809525336557</v>
      </c>
      <c r="M133" s="83">
        <f>'bezirksw Umlage § 2_IST'!F133*'Umlage Gesamt § 2_IST'!$M$1</f>
        <v>1700.3867007915062</v>
      </c>
      <c r="N133" s="83">
        <f>'bezirksw Umlage § 2_IST'!G133*'Umlage Gesamt § 2_IST'!$N$1</f>
        <v>220233.09681923038</v>
      </c>
      <c r="O133" s="83">
        <f>'bezirksw Umlage § 2_IST'!H133*'Umlage Gesamt § 2_IST'!$O$1</f>
        <v>4098.6903476249527</v>
      </c>
      <c r="P133" s="83">
        <f>'bezirksw Umlage § 2_IST'!I133*'Umlage Gesamt § 2_IST'!$P$1</f>
        <v>187614.60735347462</v>
      </c>
      <c r="Q133" s="83">
        <f>'bezirksw Umlage § 2_IST'!J133*'Umlage Gesamt § 2_IST'!$Q$1</f>
        <v>5217.5269295290364</v>
      </c>
      <c r="R133" s="83">
        <f>'bezirksw Umlage § 2_IST'!K133*'Umlage Gesamt § 2_IST'!$R$1</f>
        <v>31029.878737175888</v>
      </c>
      <c r="S133" s="83">
        <f>'bezirksw Umlage § 2_IST'!L133*'Umlage Gesamt § 2_IST'!$S$1</f>
        <v>13.267345374761838</v>
      </c>
      <c r="T133" s="83">
        <f>'bezirksw Umlage § 2_IST'!M133*'Umlage Gesamt § 2_IST'!$T$1</f>
        <v>512.71689862027574</v>
      </c>
      <c r="V133" s="83">
        <f t="shared" si="45"/>
        <v>1877.9939566020541</v>
      </c>
      <c r="W133" s="76">
        <f t="shared" si="46"/>
        <v>156.5</v>
      </c>
      <c r="X133" s="83">
        <f t="shared" si="38"/>
        <v>236381.99611686013</v>
      </c>
      <c r="Y133" s="76">
        <f t="shared" ref="Y133:Y196" si="50">ROUND(X133/12,2)</f>
        <v>19698.5</v>
      </c>
      <c r="Z133" s="83">
        <f t="shared" si="39"/>
        <v>4620.7201363226322</v>
      </c>
      <c r="AA133" s="76">
        <f t="shared" ref="AA133:AA196" si="51">ROUND(Z133/12,2)</f>
        <v>385.06</v>
      </c>
      <c r="AB133" s="83">
        <f t="shared" si="40"/>
        <v>210061.69190248882</v>
      </c>
      <c r="AC133" s="76">
        <f t="shared" ref="AC133:AC196" si="52">ROUND(AB133/12,2)</f>
        <v>17505.14</v>
      </c>
      <c r="AD133" s="83">
        <f t="shared" si="41"/>
        <v>9128.7031990913929</v>
      </c>
      <c r="AE133" s="76">
        <f t="shared" ref="AE133:AE196" si="53">ROUND(AD133/12,2)</f>
        <v>760.73</v>
      </c>
      <c r="AF133" s="83">
        <f t="shared" si="42"/>
        <v>37266.274990195343</v>
      </c>
      <c r="AG133" s="76">
        <f t="shared" ref="AG133:AG196" si="54">ROUND(AF133/12,2)</f>
        <v>3105.52</v>
      </c>
      <c r="AH133" s="83">
        <f t="shared" si="43"/>
        <v>118.05728524513097</v>
      </c>
      <c r="AI133" s="76">
        <f t="shared" si="47"/>
        <v>9.84</v>
      </c>
      <c r="AJ133" s="83">
        <f t="shared" si="44"/>
        <v>582.28499387364127</v>
      </c>
      <c r="AK133" s="76">
        <f t="shared" si="48"/>
        <v>48.52</v>
      </c>
      <c r="AM133" s="83">
        <f t="shared" ref="AM133:AM196" si="55">SUM(V133+X133+Z133+AB133+AD133+AF133+AH133+AJ133)</f>
        <v>500037.72258067911</v>
      </c>
      <c r="AN133" s="83">
        <f t="shared" si="49"/>
        <v>41669.81021505659</v>
      </c>
    </row>
    <row r="134" spans="1:40" x14ac:dyDescent="0.25">
      <c r="A134" s="82">
        <v>61438</v>
      </c>
      <c r="B134" s="82" t="s">
        <v>131</v>
      </c>
      <c r="C134" s="82" t="s">
        <v>131</v>
      </c>
      <c r="D134" s="83">
        <f>'landesw Umlage § 2_IST'!F134*'Umlage Gesamt § 2_IST'!$D$1</f>
        <v>621.89235884360255</v>
      </c>
      <c r="E134" s="83">
        <f>'landesw Umlage § 2_IST'!G134*'Umlage Gesamt § 2_IST'!$E$1</f>
        <v>56545.421137768149</v>
      </c>
      <c r="F134" s="83">
        <f>'landesw Umlage § 2_IST'!H134*'Umlage Gesamt § 2_IST'!$F$1</f>
        <v>1827.8889294147107</v>
      </c>
      <c r="G134" s="83">
        <f>'landesw Umlage § 2_IST'!I134*'Umlage Gesamt § 2_IST'!$G$1</f>
        <v>78598.536392223032</v>
      </c>
      <c r="H134" s="83">
        <f>'landesw Umlage § 2_IST'!J134*'Umlage Gesamt § 2_IST'!$H$1</f>
        <v>13694.995877453348</v>
      </c>
      <c r="I134" s="83">
        <f>'landesw Umlage § 2_IST'!K134*'Umlage Gesamt § 2_IST'!$I$1</f>
        <v>21836.760884424068</v>
      </c>
      <c r="J134" s="83">
        <f>'landesw Umlage § 2_IST'!L134*'Umlage Gesamt § 2_IST'!$J$1</f>
        <v>366.92230050881102</v>
      </c>
      <c r="K134" s="83">
        <f>'landesw Umlage § 2_IST'!M134*'Umlage Gesamt § 2_IST'!$K$1</f>
        <v>243.59290199000159</v>
      </c>
      <c r="M134" s="83">
        <f>'bezirksw Umlage § 2_IST'!F134*'Umlage Gesamt § 2_IST'!$M$1</f>
        <v>5953.9093235554592</v>
      </c>
      <c r="N134" s="83">
        <f>'bezirksw Umlage § 2_IST'!G134*'Umlage Gesamt § 2_IST'!$N$1</f>
        <v>771146.87376532669</v>
      </c>
      <c r="O134" s="83">
        <f>'bezirksw Umlage § 2_IST'!H134*'Umlage Gesamt § 2_IST'!$O$1</f>
        <v>14351.577005237461</v>
      </c>
      <c r="P134" s="83">
        <f>'bezirksw Umlage § 2_IST'!I134*'Umlage Gesamt § 2_IST'!$P$1</f>
        <v>656933.13140892156</v>
      </c>
      <c r="Q134" s="83">
        <f>'bezirksw Umlage § 2_IST'!J134*'Umlage Gesamt § 2_IST'!$Q$1</f>
        <v>18269.186778021987</v>
      </c>
      <c r="R134" s="83">
        <f>'bezirksw Umlage § 2_IST'!K134*'Umlage Gesamt § 2_IST'!$R$1</f>
        <v>108651.21694733834</v>
      </c>
      <c r="S134" s="83">
        <f>'bezirksw Umlage § 2_IST'!L134*'Umlage Gesamt § 2_IST'!$S$1</f>
        <v>46.455651110923753</v>
      </c>
      <c r="T134" s="83">
        <f>'bezirksw Umlage § 2_IST'!M134*'Umlage Gesamt § 2_IST'!$T$1</f>
        <v>1795.2798158317307</v>
      </c>
      <c r="V134" s="83">
        <f t="shared" si="45"/>
        <v>6575.801682399062</v>
      </c>
      <c r="W134" s="76">
        <f t="shared" si="46"/>
        <v>547.98</v>
      </c>
      <c r="X134" s="83">
        <f t="shared" si="38"/>
        <v>827692.29490309488</v>
      </c>
      <c r="Y134" s="76">
        <f t="shared" si="50"/>
        <v>68974.36</v>
      </c>
      <c r="Z134" s="83">
        <f t="shared" si="39"/>
        <v>16179.465934652171</v>
      </c>
      <c r="AA134" s="76">
        <f t="shared" si="51"/>
        <v>1348.29</v>
      </c>
      <c r="AB134" s="83">
        <f t="shared" si="40"/>
        <v>735531.66780114453</v>
      </c>
      <c r="AC134" s="76">
        <f t="shared" si="52"/>
        <v>61294.31</v>
      </c>
      <c r="AD134" s="83">
        <f t="shared" si="41"/>
        <v>31964.182655475335</v>
      </c>
      <c r="AE134" s="76">
        <f t="shared" si="53"/>
        <v>2663.68</v>
      </c>
      <c r="AF134" s="83">
        <f t="shared" si="42"/>
        <v>130487.9778317624</v>
      </c>
      <c r="AG134" s="76">
        <f t="shared" si="54"/>
        <v>10874</v>
      </c>
      <c r="AH134" s="83">
        <f t="shared" si="43"/>
        <v>413.37795161973474</v>
      </c>
      <c r="AI134" s="76">
        <f t="shared" si="47"/>
        <v>34.450000000000003</v>
      </c>
      <c r="AJ134" s="83">
        <f t="shared" si="44"/>
        <v>2038.8727178217323</v>
      </c>
      <c r="AK134" s="76">
        <f t="shared" si="48"/>
        <v>169.91</v>
      </c>
      <c r="AM134" s="83">
        <f t="shared" si="55"/>
        <v>1750883.6414779697</v>
      </c>
      <c r="AN134" s="83">
        <f t="shared" si="49"/>
        <v>145906.97012316415</v>
      </c>
    </row>
    <row r="135" spans="1:40" x14ac:dyDescent="0.25">
      <c r="A135" s="82">
        <v>61439</v>
      </c>
      <c r="B135" s="82" t="s">
        <v>136</v>
      </c>
      <c r="C135" s="82" t="s">
        <v>131</v>
      </c>
      <c r="D135" s="83">
        <f>'landesw Umlage § 2_IST'!F135*'Umlage Gesamt § 2_IST'!$D$1</f>
        <v>699.99799559231121</v>
      </c>
      <c r="E135" s="83">
        <f>'landesw Umlage § 2_IST'!G135*'Umlage Gesamt § 2_IST'!$E$1</f>
        <v>63647.158376350249</v>
      </c>
      <c r="F135" s="83">
        <f>'landesw Umlage § 2_IST'!H135*'Umlage Gesamt § 2_IST'!$F$1</f>
        <v>2057.4598940802466</v>
      </c>
      <c r="G135" s="83">
        <f>'landesw Umlage § 2_IST'!I135*'Umlage Gesamt § 2_IST'!$G$1</f>
        <v>88470.001518191886</v>
      </c>
      <c r="H135" s="83">
        <f>'landesw Umlage § 2_IST'!J135*'Umlage Gesamt § 2_IST'!$H$1</f>
        <v>15414.998315284294</v>
      </c>
      <c r="I135" s="83">
        <f>'landesw Umlage § 2_IST'!K135*'Umlage Gesamt § 2_IST'!$I$1</f>
        <v>24579.316069663389</v>
      </c>
      <c r="J135" s="83">
        <f>'landesw Umlage § 2_IST'!L135*'Umlage Gesamt § 2_IST'!$J$1</f>
        <v>413.00535573694094</v>
      </c>
      <c r="K135" s="83">
        <f>'landesw Umlage § 2_IST'!M135*'Umlage Gesamt § 2_IST'!$K$1</f>
        <v>274.18658664754156</v>
      </c>
      <c r="M135" s="83">
        <f>'bezirksw Umlage § 2_IST'!F135*'Umlage Gesamt § 2_IST'!$M$1</f>
        <v>6701.6816224868917</v>
      </c>
      <c r="N135" s="83">
        <f>'bezirksw Umlage § 2_IST'!G135*'Umlage Gesamt § 2_IST'!$N$1</f>
        <v>867997.9071406445</v>
      </c>
      <c r="O135" s="83">
        <f>'bezirksw Umlage § 2_IST'!H135*'Umlage Gesamt § 2_IST'!$O$1</f>
        <v>16154.041763650899</v>
      </c>
      <c r="P135" s="83">
        <f>'bezirksw Umlage § 2_IST'!I135*'Umlage Gesamt § 2_IST'!$P$1</f>
        <v>739439.66135797463</v>
      </c>
      <c r="Q135" s="83">
        <f>'bezirksw Umlage § 2_IST'!J135*'Umlage Gesamt § 2_IST'!$Q$1</f>
        <v>20563.677851737448</v>
      </c>
      <c r="R135" s="83">
        <f>'bezirksw Umlage § 2_IST'!K135*'Umlage Gesamt § 2_IST'!$R$1</f>
        <v>122297.10334956719</v>
      </c>
      <c r="S135" s="83">
        <f>'bezirksw Umlage § 2_IST'!L135*'Umlage Gesamt § 2_IST'!$S$1</f>
        <v>52.290178837460843</v>
      </c>
      <c r="T135" s="83">
        <f>'bezirksw Umlage § 2_IST'!M135*'Umlage Gesamt § 2_IST'!$T$1</f>
        <v>2020.7552878545432</v>
      </c>
      <c r="V135" s="83">
        <f t="shared" si="45"/>
        <v>7401.6796180792026</v>
      </c>
      <c r="W135" s="76">
        <f t="shared" si="46"/>
        <v>616.80999999999995</v>
      </c>
      <c r="X135" s="83">
        <f t="shared" si="38"/>
        <v>931645.0655169948</v>
      </c>
      <c r="Y135" s="76">
        <f t="shared" si="50"/>
        <v>77637.09</v>
      </c>
      <c r="Z135" s="83">
        <f t="shared" si="39"/>
        <v>18211.501657731147</v>
      </c>
      <c r="AA135" s="76">
        <f t="shared" si="51"/>
        <v>1517.63</v>
      </c>
      <c r="AB135" s="83">
        <f t="shared" si="40"/>
        <v>827909.66287616652</v>
      </c>
      <c r="AC135" s="76">
        <f t="shared" si="52"/>
        <v>68992.47</v>
      </c>
      <c r="AD135" s="83">
        <f t="shared" si="41"/>
        <v>35978.676167021738</v>
      </c>
      <c r="AE135" s="76">
        <f t="shared" si="53"/>
        <v>2998.22</v>
      </c>
      <c r="AF135" s="83">
        <f t="shared" si="42"/>
        <v>146876.41941923057</v>
      </c>
      <c r="AG135" s="76">
        <f t="shared" si="54"/>
        <v>12239.7</v>
      </c>
      <c r="AH135" s="83">
        <f t="shared" si="43"/>
        <v>465.29553457440181</v>
      </c>
      <c r="AI135" s="76">
        <f t="shared" si="47"/>
        <v>38.770000000000003</v>
      </c>
      <c r="AJ135" s="83">
        <f t="shared" si="44"/>
        <v>2294.9418745020848</v>
      </c>
      <c r="AK135" s="76">
        <f t="shared" si="48"/>
        <v>191.25</v>
      </c>
      <c r="AM135" s="83">
        <f t="shared" si="55"/>
        <v>1970783.2426643006</v>
      </c>
      <c r="AN135" s="83">
        <f t="shared" si="49"/>
        <v>164231.93688869171</v>
      </c>
    </row>
    <row r="136" spans="1:40" x14ac:dyDescent="0.25">
      <c r="A136" s="82">
        <v>61440</v>
      </c>
      <c r="B136" s="82" t="s">
        <v>137</v>
      </c>
      <c r="C136" s="82" t="s">
        <v>131</v>
      </c>
      <c r="D136" s="83">
        <f>'landesw Umlage § 2_IST'!F136*'Umlage Gesamt § 2_IST'!$D$1</f>
        <v>405.02145283672024</v>
      </c>
      <c r="E136" s="83">
        <f>'landesw Umlage § 2_IST'!G136*'Umlage Gesamt § 2_IST'!$E$1</f>
        <v>36826.483385435226</v>
      </c>
      <c r="F136" s="83">
        <f>'landesw Umlage § 2_IST'!H136*'Umlage Gesamt § 2_IST'!$F$1</f>
        <v>1190.453973726806</v>
      </c>
      <c r="G136" s="83">
        <f>'landesw Umlage § 2_IST'!I136*'Umlage Gesamt § 2_IST'!$G$1</f>
        <v>51189.073073052248</v>
      </c>
      <c r="H136" s="83">
        <f>'landesw Umlage § 2_IST'!J136*'Umlage Gesamt § 2_IST'!$H$1</f>
        <v>8919.1755582801525</v>
      </c>
      <c r="I136" s="83">
        <f>'landesw Umlage § 2_IST'!K136*'Umlage Gesamt § 2_IST'!$I$1</f>
        <v>14221.684014743998</v>
      </c>
      <c r="J136" s="83">
        <f>'landesw Umlage § 2_IST'!L136*'Umlage Gesamt § 2_IST'!$J$1</f>
        <v>238.96644028013222</v>
      </c>
      <c r="K136" s="83">
        <f>'landesw Umlage § 2_IST'!M136*'Umlage Gesamt § 2_IST'!$K$1</f>
        <v>158.6453823747897</v>
      </c>
      <c r="M136" s="83">
        <f>'bezirksw Umlage § 2_IST'!F136*'Umlage Gesamt § 2_IST'!$M$1</f>
        <v>3877.6179993087444</v>
      </c>
      <c r="N136" s="83">
        <f>'bezirksw Umlage § 2_IST'!G136*'Umlage Gesamt § 2_IST'!$N$1</f>
        <v>502226.82868093339</v>
      </c>
      <c r="O136" s="83">
        <f>'bezirksw Umlage § 2_IST'!H136*'Umlage Gesamt § 2_IST'!$O$1</f>
        <v>9346.7888558205559</v>
      </c>
      <c r="P136" s="83">
        <f>'bezirksw Umlage § 2_IST'!I136*'Umlage Gesamt § 2_IST'!$P$1</f>
        <v>427842.54785598826</v>
      </c>
      <c r="Q136" s="83">
        <f>'bezirksw Umlage § 2_IST'!J136*'Umlage Gesamt § 2_IST'!$Q$1</f>
        <v>11898.220754374499</v>
      </c>
      <c r="R136" s="83">
        <f>'bezirksw Umlage § 2_IST'!K136*'Umlage Gesamt § 2_IST'!$R$1</f>
        <v>70761.560444828647</v>
      </c>
      <c r="S136" s="83">
        <f>'bezirksw Umlage § 2_IST'!L136*'Umlage Gesamt § 2_IST'!$S$1</f>
        <v>30.255292636830717</v>
      </c>
      <c r="T136" s="83">
        <f>'bezirksw Umlage § 2_IST'!M136*'Umlage Gesamt § 2_IST'!$T$1</f>
        <v>1169.2165515728254</v>
      </c>
      <c r="V136" s="83">
        <f t="shared" si="45"/>
        <v>4282.6394521454649</v>
      </c>
      <c r="W136" s="76">
        <f t="shared" si="46"/>
        <v>356.89</v>
      </c>
      <c r="X136" s="83">
        <f t="shared" si="38"/>
        <v>539053.31206636864</v>
      </c>
      <c r="Y136" s="76">
        <f t="shared" si="50"/>
        <v>44921.11</v>
      </c>
      <c r="Z136" s="83">
        <f t="shared" si="39"/>
        <v>10537.242829547362</v>
      </c>
      <c r="AA136" s="76">
        <f t="shared" si="51"/>
        <v>878.1</v>
      </c>
      <c r="AB136" s="83">
        <f t="shared" si="40"/>
        <v>479031.62092904048</v>
      </c>
      <c r="AC136" s="76">
        <f t="shared" si="52"/>
        <v>39919.300000000003</v>
      </c>
      <c r="AD136" s="83">
        <f t="shared" si="41"/>
        <v>20817.396312654651</v>
      </c>
      <c r="AE136" s="76">
        <f t="shared" si="53"/>
        <v>1734.78</v>
      </c>
      <c r="AF136" s="83">
        <f t="shared" si="42"/>
        <v>84983.244459572641</v>
      </c>
      <c r="AG136" s="76">
        <f t="shared" si="54"/>
        <v>7081.94</v>
      </c>
      <c r="AH136" s="83">
        <f t="shared" si="43"/>
        <v>269.22173291696294</v>
      </c>
      <c r="AI136" s="76">
        <f t="shared" si="47"/>
        <v>22.44</v>
      </c>
      <c r="AJ136" s="83">
        <f t="shared" si="44"/>
        <v>1327.8619339476152</v>
      </c>
      <c r="AK136" s="76">
        <f t="shared" si="48"/>
        <v>110.66</v>
      </c>
      <c r="AM136" s="83">
        <f t="shared" si="55"/>
        <v>1140302.5397161939</v>
      </c>
      <c r="AN136" s="83">
        <f t="shared" si="49"/>
        <v>95025.211643016155</v>
      </c>
    </row>
    <row r="137" spans="1:40" x14ac:dyDescent="0.25">
      <c r="A137" s="82">
        <v>61441</v>
      </c>
      <c r="B137" s="82" t="s">
        <v>138</v>
      </c>
      <c r="C137" s="82" t="s">
        <v>131</v>
      </c>
      <c r="D137" s="83">
        <f>'landesw Umlage § 2_IST'!F137*'Umlage Gesamt § 2_IST'!$D$1</f>
        <v>141.53449009013792</v>
      </c>
      <c r="E137" s="83">
        <f>'landesw Umlage § 2_IST'!G137*'Umlage Gesamt § 2_IST'!$E$1</f>
        <v>12868.991287411525</v>
      </c>
      <c r="F137" s="83">
        <f>'landesw Umlage § 2_IST'!H137*'Umlage Gesamt § 2_IST'!$F$1</f>
        <v>416.0033868999202</v>
      </c>
      <c r="G137" s="83">
        <f>'landesw Umlage § 2_IST'!I137*'Umlage Gesamt § 2_IST'!$G$1</f>
        <v>17887.989154248593</v>
      </c>
      <c r="H137" s="83">
        <f>'landesw Umlage § 2_IST'!J137*'Umlage Gesamt § 2_IST'!$H$1</f>
        <v>3116.8002480463992</v>
      </c>
      <c r="I137" s="83">
        <f>'landesw Umlage § 2_IST'!K137*'Umlage Gesamt § 2_IST'!$I$1</f>
        <v>4969.758468723182</v>
      </c>
      <c r="J137" s="83">
        <f>'landesw Umlage § 2_IST'!L137*'Umlage Gesamt § 2_IST'!$J$1</f>
        <v>83.506671157339554</v>
      </c>
      <c r="K137" s="83">
        <f>'landesw Umlage § 2_IST'!M137*'Umlage Gesamt § 2_IST'!$K$1</f>
        <v>55.438528360182445</v>
      </c>
      <c r="M137" s="83">
        <f>'bezirksw Umlage § 2_IST'!F137*'Umlage Gesamt § 2_IST'!$M$1</f>
        <v>1355.0311531714178</v>
      </c>
      <c r="N137" s="83">
        <f>'bezirksw Umlage § 2_IST'!G137*'Umlage Gesamt § 2_IST'!$N$1</f>
        <v>175502.84709387732</v>
      </c>
      <c r="O137" s="83">
        <f>'bezirksw Umlage § 2_IST'!H137*'Umlage Gesamt § 2_IST'!$O$1</f>
        <v>3266.2294439550474</v>
      </c>
      <c r="P137" s="83">
        <f>'bezirksw Umlage § 2_IST'!I137*'Umlage Gesamt § 2_IST'!$P$1</f>
        <v>149509.30728618609</v>
      </c>
      <c r="Q137" s="83">
        <f>'bezirksw Umlage § 2_IST'!J137*'Umlage Gesamt § 2_IST'!$Q$1</f>
        <v>4157.8257044304755</v>
      </c>
      <c r="R137" s="83">
        <f>'bezirksw Umlage § 2_IST'!K137*'Umlage Gesamt § 2_IST'!$R$1</f>
        <v>24727.58246605473</v>
      </c>
      <c r="S137" s="83">
        <f>'bezirksw Umlage § 2_IST'!L137*'Umlage Gesamt § 2_IST'!$S$1</f>
        <v>10.572692843527099</v>
      </c>
      <c r="T137" s="83">
        <f>'bezirksw Umlage § 2_IST'!M137*'Umlage Gesamt § 2_IST'!$T$1</f>
        <v>408.58198318330182</v>
      </c>
      <c r="V137" s="83">
        <f t="shared" si="45"/>
        <v>1496.5656432615558</v>
      </c>
      <c r="W137" s="76">
        <f t="shared" si="46"/>
        <v>124.71</v>
      </c>
      <c r="X137" s="83">
        <f t="shared" si="38"/>
        <v>188371.83838128886</v>
      </c>
      <c r="Y137" s="76">
        <f t="shared" si="50"/>
        <v>15697.65</v>
      </c>
      <c r="Z137" s="83">
        <f t="shared" si="39"/>
        <v>3682.2328308549677</v>
      </c>
      <c r="AA137" s="76">
        <f t="shared" si="51"/>
        <v>306.85000000000002</v>
      </c>
      <c r="AB137" s="83">
        <f t="shared" si="40"/>
        <v>167397.29644043467</v>
      </c>
      <c r="AC137" s="76">
        <f t="shared" si="52"/>
        <v>13949.77</v>
      </c>
      <c r="AD137" s="83">
        <f t="shared" si="41"/>
        <v>7274.6259524768748</v>
      </c>
      <c r="AE137" s="76">
        <f t="shared" si="53"/>
        <v>606.22</v>
      </c>
      <c r="AF137" s="83">
        <f t="shared" si="42"/>
        <v>29697.340934777912</v>
      </c>
      <c r="AG137" s="76">
        <f t="shared" si="54"/>
        <v>2474.7800000000002</v>
      </c>
      <c r="AH137" s="83">
        <f t="shared" si="43"/>
        <v>94.079364000866647</v>
      </c>
      <c r="AI137" s="76">
        <f t="shared" si="47"/>
        <v>7.84</v>
      </c>
      <c r="AJ137" s="83">
        <f t="shared" si="44"/>
        <v>464.02051154348425</v>
      </c>
      <c r="AK137" s="76">
        <f t="shared" si="48"/>
        <v>38.67</v>
      </c>
      <c r="AM137" s="83">
        <f t="shared" si="55"/>
        <v>398478.00005863921</v>
      </c>
      <c r="AN137" s="83">
        <f t="shared" si="49"/>
        <v>33206.500004886599</v>
      </c>
    </row>
    <row r="138" spans="1:40" x14ac:dyDescent="0.25">
      <c r="A138" s="82">
        <v>61442</v>
      </c>
      <c r="B138" s="82" t="s">
        <v>139</v>
      </c>
      <c r="C138" s="82" t="s">
        <v>131</v>
      </c>
      <c r="D138" s="83">
        <f>'landesw Umlage § 2_IST'!F138*'Umlage Gesamt § 2_IST'!$D$1</f>
        <v>292.29659941434312</v>
      </c>
      <c r="E138" s="83">
        <f>'landesw Umlage § 2_IST'!G138*'Umlage Gesamt § 2_IST'!$E$1</f>
        <v>26577.001752771372</v>
      </c>
      <c r="F138" s="83">
        <f>'landesw Umlage § 2_IST'!H138*'Umlage Gesamt § 2_IST'!$F$1</f>
        <v>859.12893216526845</v>
      </c>
      <c r="G138" s="83">
        <f>'landesw Umlage § 2_IST'!I138*'Umlage Gesamt § 2_IST'!$G$1</f>
        <v>36942.220916029866</v>
      </c>
      <c r="H138" s="83">
        <f>'landesw Umlage § 2_IST'!J138*'Umlage Gesamt § 2_IST'!$H$1</f>
        <v>6436.8064135995628</v>
      </c>
      <c r="I138" s="83">
        <f>'landesw Umlage § 2_IST'!K138*'Umlage Gesamt § 2_IST'!$I$1</f>
        <v>10263.53010770227</v>
      </c>
      <c r="J138" s="83">
        <f>'landesw Umlage § 2_IST'!L138*'Umlage Gesamt § 2_IST'!$J$1</f>
        <v>172.45772385343798</v>
      </c>
      <c r="K138" s="83">
        <f>'landesw Umlage § 2_IST'!M138*'Umlage Gesamt § 2_IST'!$K$1</f>
        <v>114.49148052815201</v>
      </c>
      <c r="M138" s="83">
        <f>'bezirksw Umlage § 2_IST'!F138*'Umlage Gesamt § 2_IST'!$M$1</f>
        <v>2798.4062253678153</v>
      </c>
      <c r="N138" s="83">
        <f>'bezirksw Umlage § 2_IST'!G138*'Umlage Gesamt § 2_IST'!$N$1</f>
        <v>362447.94721347053</v>
      </c>
      <c r="O138" s="83">
        <f>'bezirksw Umlage § 2_IST'!H138*'Umlage Gesamt § 2_IST'!$O$1</f>
        <v>6745.4071355119459</v>
      </c>
      <c r="P138" s="83">
        <f>'bezirksw Umlage § 2_IST'!I138*'Umlage Gesamt § 2_IST'!$P$1</f>
        <v>308766.1676861571</v>
      </c>
      <c r="Q138" s="83">
        <f>'bezirksw Umlage § 2_IST'!J138*'Umlage Gesamt § 2_IST'!$Q$1</f>
        <v>8586.729026886549</v>
      </c>
      <c r="R138" s="83">
        <f>'bezirksw Umlage § 2_IST'!K138*'Umlage Gesamt § 2_IST'!$R$1</f>
        <v>51067.328267211982</v>
      </c>
      <c r="S138" s="83">
        <f>'bezirksw Umlage § 2_IST'!L138*'Umlage Gesamt § 2_IST'!$S$1</f>
        <v>21.834693175120766</v>
      </c>
      <c r="T138" s="83">
        <f>'bezirksw Umlage § 2_IST'!M138*'Umlage Gesamt § 2_IST'!$T$1</f>
        <v>843.80227173170908</v>
      </c>
      <c r="V138" s="83">
        <f t="shared" si="45"/>
        <v>3090.7028247821586</v>
      </c>
      <c r="W138" s="76">
        <f t="shared" si="46"/>
        <v>257.56</v>
      </c>
      <c r="X138" s="83">
        <f t="shared" si="38"/>
        <v>389024.94896624191</v>
      </c>
      <c r="Y138" s="76">
        <f t="shared" si="50"/>
        <v>32418.75</v>
      </c>
      <c r="Z138" s="83">
        <f t="shared" si="39"/>
        <v>7604.5360676772143</v>
      </c>
      <c r="AA138" s="76">
        <f t="shared" si="51"/>
        <v>633.71</v>
      </c>
      <c r="AB138" s="83">
        <f t="shared" si="40"/>
        <v>345708.38860218698</v>
      </c>
      <c r="AC138" s="76">
        <f t="shared" si="52"/>
        <v>28809.03</v>
      </c>
      <c r="AD138" s="83">
        <f t="shared" si="41"/>
        <v>15023.535440486112</v>
      </c>
      <c r="AE138" s="76">
        <f t="shared" si="53"/>
        <v>1251.96</v>
      </c>
      <c r="AF138" s="83">
        <f t="shared" si="42"/>
        <v>61330.858374914256</v>
      </c>
      <c r="AG138" s="76">
        <f t="shared" si="54"/>
        <v>5110.8999999999996</v>
      </c>
      <c r="AH138" s="83">
        <f t="shared" si="43"/>
        <v>194.29241702855876</v>
      </c>
      <c r="AI138" s="76">
        <f t="shared" si="47"/>
        <v>16.190000000000001</v>
      </c>
      <c r="AJ138" s="83">
        <f t="shared" si="44"/>
        <v>958.29375225986109</v>
      </c>
      <c r="AK138" s="76">
        <f t="shared" si="48"/>
        <v>79.86</v>
      </c>
      <c r="AM138" s="83">
        <f t="shared" si="55"/>
        <v>822935.55644557707</v>
      </c>
      <c r="AN138" s="83">
        <f t="shared" si="49"/>
        <v>68577.963037131427</v>
      </c>
    </row>
    <row r="139" spans="1:40" x14ac:dyDescent="0.25">
      <c r="A139" s="82">
        <v>61443</v>
      </c>
      <c r="B139" s="82" t="s">
        <v>140</v>
      </c>
      <c r="C139" s="82" t="s">
        <v>131</v>
      </c>
      <c r="D139" s="83">
        <f>'landesw Umlage § 2_IST'!F139*'Umlage Gesamt § 2_IST'!$D$1</f>
        <v>264.26243681868544</v>
      </c>
      <c r="E139" s="83">
        <f>'landesw Umlage § 2_IST'!G139*'Umlage Gesamt § 2_IST'!$E$1</f>
        <v>24028.001901472686</v>
      </c>
      <c r="F139" s="83">
        <f>'landesw Umlage § 2_IST'!H139*'Umlage Gesamt § 2_IST'!$F$1</f>
        <v>776.72988878531658</v>
      </c>
      <c r="G139" s="83">
        <f>'landesw Umlage § 2_IST'!I139*'Umlage Gesamt § 2_IST'!$G$1</f>
        <v>33399.093045641552</v>
      </c>
      <c r="H139" s="83">
        <f>'landesw Umlage § 2_IST'!J139*'Umlage Gesamt § 2_IST'!$H$1</f>
        <v>5819.452404154431</v>
      </c>
      <c r="I139" s="83">
        <f>'landesw Umlage § 2_IST'!K139*'Umlage Gesamt § 2_IST'!$I$1</f>
        <v>9279.1550844510257</v>
      </c>
      <c r="J139" s="83">
        <f>'landesw Umlage § 2_IST'!L139*'Umlage Gesamt § 2_IST'!$J$1</f>
        <v>155.91730606865593</v>
      </c>
      <c r="K139" s="83">
        <f>'landesw Umlage § 2_IST'!M139*'Umlage Gesamt § 2_IST'!$K$1</f>
        <v>103.51060429704013</v>
      </c>
      <c r="M139" s="83">
        <f>'bezirksw Umlage § 2_IST'!F139*'Umlage Gesamt § 2_IST'!$M$1</f>
        <v>2530.0111250216278</v>
      </c>
      <c r="N139" s="83">
        <f>'bezirksw Umlage § 2_IST'!G139*'Umlage Gesamt § 2_IST'!$N$1</f>
        <v>327685.56987140217</v>
      </c>
      <c r="O139" s="83">
        <f>'bezirksw Umlage § 2_IST'!H139*'Umlage Gesamt § 2_IST'!$O$1</f>
        <v>6098.455235319665</v>
      </c>
      <c r="P139" s="83">
        <f>'bezirksw Umlage § 2_IST'!I139*'Umlage Gesamt § 2_IST'!$P$1</f>
        <v>279152.40903725277</v>
      </c>
      <c r="Q139" s="83">
        <f>'bezirksw Umlage § 2_IST'!J139*'Umlage Gesamt § 2_IST'!$Q$1</f>
        <v>7763.1759708916761</v>
      </c>
      <c r="R139" s="83">
        <f>'bezirksw Umlage § 2_IST'!K139*'Umlage Gesamt § 2_IST'!$R$1</f>
        <v>46169.461556352828</v>
      </c>
      <c r="S139" s="83">
        <f>'bezirksw Umlage § 2_IST'!L139*'Umlage Gesamt § 2_IST'!$S$1</f>
        <v>19.740528070483577</v>
      </c>
      <c r="T139" s="83">
        <f>'bezirksw Umlage § 2_IST'!M139*'Umlage Gesamt § 2_IST'!$T$1</f>
        <v>762.87320813087103</v>
      </c>
      <c r="V139" s="83">
        <f t="shared" si="45"/>
        <v>2794.2735618403131</v>
      </c>
      <c r="W139" s="76">
        <f t="shared" si="46"/>
        <v>232.86</v>
      </c>
      <c r="X139" s="83">
        <f t="shared" si="38"/>
        <v>351713.57177287486</v>
      </c>
      <c r="Y139" s="76">
        <f t="shared" si="50"/>
        <v>29309.46</v>
      </c>
      <c r="Z139" s="83">
        <f t="shared" si="39"/>
        <v>6875.1851241049817</v>
      </c>
      <c r="AA139" s="76">
        <f t="shared" si="51"/>
        <v>572.92999999999995</v>
      </c>
      <c r="AB139" s="83">
        <f t="shared" si="40"/>
        <v>312551.50208289432</v>
      </c>
      <c r="AC139" s="76">
        <f t="shared" si="52"/>
        <v>26045.96</v>
      </c>
      <c r="AD139" s="83">
        <f t="shared" si="41"/>
        <v>13582.628375046108</v>
      </c>
      <c r="AE139" s="76">
        <f t="shared" si="53"/>
        <v>1131.8900000000001</v>
      </c>
      <c r="AF139" s="83">
        <f t="shared" si="42"/>
        <v>55448.616640803855</v>
      </c>
      <c r="AG139" s="76">
        <f t="shared" si="54"/>
        <v>4620.72</v>
      </c>
      <c r="AH139" s="83">
        <f t="shared" si="43"/>
        <v>175.65783413913951</v>
      </c>
      <c r="AI139" s="76">
        <f t="shared" si="47"/>
        <v>14.64</v>
      </c>
      <c r="AJ139" s="83">
        <f t="shared" si="44"/>
        <v>866.38381242791115</v>
      </c>
      <c r="AK139" s="76">
        <f t="shared" si="48"/>
        <v>72.2</v>
      </c>
      <c r="AM139" s="83">
        <f t="shared" si="55"/>
        <v>744007.81920413137</v>
      </c>
      <c r="AN139" s="83">
        <f t="shared" si="49"/>
        <v>62000.651600344281</v>
      </c>
    </row>
    <row r="140" spans="1:40" x14ac:dyDescent="0.25">
      <c r="A140" s="82">
        <v>61444</v>
      </c>
      <c r="B140" s="82" t="s">
        <v>141</v>
      </c>
      <c r="C140" s="82" t="s">
        <v>131</v>
      </c>
      <c r="D140" s="83">
        <f>'landesw Umlage § 2_IST'!F140*'Umlage Gesamt § 2_IST'!$D$1</f>
        <v>332.46428516994433</v>
      </c>
      <c r="E140" s="83">
        <f>'landesw Umlage § 2_IST'!G140*'Umlage Gesamt § 2_IST'!$E$1</f>
        <v>30229.239434873529</v>
      </c>
      <c r="F140" s="83">
        <f>'landesw Umlage § 2_IST'!H140*'Umlage Gesamt § 2_IST'!$F$1</f>
        <v>977.19127377274447</v>
      </c>
      <c r="G140" s="83">
        <f>'landesw Umlage § 2_IST'!I140*'Umlage Gesamt § 2_IST'!$G$1</f>
        <v>42018.857195214274</v>
      </c>
      <c r="H140" s="83">
        <f>'landesw Umlage § 2_IST'!J140*'Umlage Gesamt § 2_IST'!$H$1</f>
        <v>7321.3586725350069</v>
      </c>
      <c r="I140" s="83">
        <f>'landesw Umlage § 2_IST'!K140*'Umlage Gesamt § 2_IST'!$I$1</f>
        <v>11673.954494901305</v>
      </c>
      <c r="J140" s="83">
        <f>'landesw Umlage § 2_IST'!L140*'Umlage Gesamt § 2_IST'!$J$1</f>
        <v>196.15703363586724</v>
      </c>
      <c r="K140" s="83">
        <f>'landesw Umlage § 2_IST'!M140*'Umlage Gesamt § 2_IST'!$K$1</f>
        <v>130.22501222425385</v>
      </c>
      <c r="M140" s="83">
        <f>'bezirksw Umlage § 2_IST'!F140*'Umlage Gesamt § 2_IST'!$M$1</f>
        <v>3182.9659571687075</v>
      </c>
      <c r="N140" s="83">
        <f>'bezirksw Umlage § 2_IST'!G140*'Umlage Gesamt § 2_IST'!$N$1</f>
        <v>412255.90007916855</v>
      </c>
      <c r="O140" s="83">
        <f>'bezirksw Umlage § 2_IST'!H140*'Umlage Gesamt § 2_IST'!$O$1</f>
        <v>7672.3676087289286</v>
      </c>
      <c r="P140" s="83">
        <f>'bezirksw Umlage § 2_IST'!I140*'Umlage Gesamt § 2_IST'!$P$1</f>
        <v>351197.11768841103</v>
      </c>
      <c r="Q140" s="83">
        <f>'bezirksw Umlage § 2_IST'!J140*'Umlage Gesamt § 2_IST'!$Q$1</f>
        <v>9766.7257627758863</v>
      </c>
      <c r="R140" s="83">
        <f>'bezirksw Umlage § 2_IST'!K140*'Umlage Gesamt § 2_IST'!$R$1</f>
        <v>58085.050670844052</v>
      </c>
      <c r="S140" s="83">
        <f>'bezirksw Umlage § 2_IST'!L140*'Umlage Gesamt § 2_IST'!$S$1</f>
        <v>24.835238155067547</v>
      </c>
      <c r="T140" s="83">
        <f>'bezirksw Umlage § 2_IST'!M140*'Umlage Gesamt § 2_IST'!$T$1</f>
        <v>959.75840861011352</v>
      </c>
      <c r="V140" s="83">
        <f t="shared" si="45"/>
        <v>3515.4302423386516</v>
      </c>
      <c r="W140" s="76">
        <f t="shared" si="46"/>
        <v>292.95</v>
      </c>
      <c r="X140" s="83">
        <f t="shared" si="38"/>
        <v>442485.13951404206</v>
      </c>
      <c r="Y140" s="76">
        <f t="shared" si="50"/>
        <v>36873.760000000002</v>
      </c>
      <c r="Z140" s="83">
        <f t="shared" si="39"/>
        <v>8649.558882501673</v>
      </c>
      <c r="AA140" s="76">
        <f t="shared" si="51"/>
        <v>720.8</v>
      </c>
      <c r="AB140" s="83">
        <f t="shared" si="40"/>
        <v>393215.97488362528</v>
      </c>
      <c r="AC140" s="76">
        <f t="shared" si="52"/>
        <v>32768</v>
      </c>
      <c r="AD140" s="83">
        <f t="shared" si="41"/>
        <v>17088.084435310891</v>
      </c>
      <c r="AE140" s="76">
        <f t="shared" si="53"/>
        <v>1424.01</v>
      </c>
      <c r="AF140" s="83">
        <f t="shared" si="42"/>
        <v>69759.005165745359</v>
      </c>
      <c r="AG140" s="76">
        <f t="shared" si="54"/>
        <v>5813.25</v>
      </c>
      <c r="AH140" s="83">
        <f t="shared" si="43"/>
        <v>220.99227179093478</v>
      </c>
      <c r="AI140" s="76">
        <f t="shared" si="47"/>
        <v>18.420000000000002</v>
      </c>
      <c r="AJ140" s="83">
        <f t="shared" si="44"/>
        <v>1089.9834208343673</v>
      </c>
      <c r="AK140" s="76">
        <f t="shared" si="48"/>
        <v>90.83</v>
      </c>
      <c r="AM140" s="83">
        <f t="shared" si="55"/>
        <v>936024.1688161894</v>
      </c>
      <c r="AN140" s="83">
        <f t="shared" si="49"/>
        <v>78002.014068015778</v>
      </c>
    </row>
    <row r="141" spans="1:40" x14ac:dyDescent="0.25">
      <c r="A141" s="82">
        <v>61445</v>
      </c>
      <c r="B141" s="82" t="s">
        <v>142</v>
      </c>
      <c r="C141" s="82" t="s">
        <v>131</v>
      </c>
      <c r="D141" s="83">
        <f>'landesw Umlage § 2_IST'!F141*'Umlage Gesamt § 2_IST'!$D$1</f>
        <v>295.04260524792318</v>
      </c>
      <c r="E141" s="83">
        <f>'landesw Umlage § 2_IST'!G141*'Umlage Gesamt § 2_IST'!$E$1</f>
        <v>26826.681707989475</v>
      </c>
      <c r="F141" s="83">
        <f>'landesw Umlage § 2_IST'!H141*'Umlage Gesamt § 2_IST'!$F$1</f>
        <v>867.2000936644107</v>
      </c>
      <c r="G141" s="83">
        <f>'landesw Umlage § 2_IST'!I141*'Umlage Gesamt § 2_IST'!$G$1</f>
        <v>37289.277824471763</v>
      </c>
      <c r="H141" s="83">
        <f>'landesw Umlage § 2_IST'!J141*'Umlage Gesamt § 2_IST'!$H$1</f>
        <v>6497.2775514670075</v>
      </c>
      <c r="I141" s="83">
        <f>'landesw Umlage § 2_IST'!K141*'Umlage Gesamt § 2_IST'!$I$1</f>
        <v>10359.951734246488</v>
      </c>
      <c r="J141" s="83">
        <f>'landesw Umlage § 2_IST'!L141*'Umlage Gesamt § 2_IST'!$J$1</f>
        <v>174.07789294434201</v>
      </c>
      <c r="K141" s="83">
        <f>'landesw Umlage § 2_IST'!M141*'Umlage Gesamt § 2_IST'!$K$1</f>
        <v>115.56708070295888</v>
      </c>
      <c r="M141" s="83">
        <f>'bezirksw Umlage § 2_IST'!F141*'Umlage Gesamt § 2_IST'!$M$1</f>
        <v>2824.696096118907</v>
      </c>
      <c r="N141" s="83">
        <f>'bezirksw Umlage § 2_IST'!G141*'Umlage Gesamt § 2_IST'!$N$1</f>
        <v>365852.99598725536</v>
      </c>
      <c r="O141" s="83">
        <f>'bezirksw Umlage § 2_IST'!H141*'Umlage Gesamt § 2_IST'!$O$1</f>
        <v>6808.7774497102682</v>
      </c>
      <c r="P141" s="83">
        <f>'bezirksw Umlage § 2_IST'!I141*'Umlage Gesamt § 2_IST'!$P$1</f>
        <v>311666.89831175172</v>
      </c>
      <c r="Q141" s="83">
        <f>'bezirksw Umlage § 2_IST'!J141*'Umlage Gesamt § 2_IST'!$Q$1</f>
        <v>8667.3977997920338</v>
      </c>
      <c r="R141" s="83">
        <f>'bezirksw Umlage § 2_IST'!K141*'Umlage Gesamt § 2_IST'!$R$1</f>
        <v>51547.084725576817</v>
      </c>
      <c r="S141" s="83">
        <f>'bezirksw Umlage § 2_IST'!L141*'Umlage Gesamt § 2_IST'!$S$1</f>
        <v>22.03982109981591</v>
      </c>
      <c r="T141" s="83">
        <f>'bezirksw Umlage § 2_IST'!M141*'Umlage Gesamt § 2_IST'!$T$1</f>
        <v>851.72944558595827</v>
      </c>
      <c r="V141" s="83">
        <f t="shared" si="45"/>
        <v>3119.7387013668304</v>
      </c>
      <c r="W141" s="76">
        <f t="shared" si="46"/>
        <v>259.98</v>
      </c>
      <c r="X141" s="83">
        <f t="shared" si="38"/>
        <v>392679.67769524484</v>
      </c>
      <c r="Y141" s="76">
        <f t="shared" si="50"/>
        <v>32723.31</v>
      </c>
      <c r="Z141" s="83">
        <f t="shared" si="39"/>
        <v>7675.977543374679</v>
      </c>
      <c r="AA141" s="76">
        <f t="shared" si="51"/>
        <v>639.66</v>
      </c>
      <c r="AB141" s="83">
        <f t="shared" si="40"/>
        <v>348956.17613622348</v>
      </c>
      <c r="AC141" s="76">
        <f t="shared" si="52"/>
        <v>29079.68</v>
      </c>
      <c r="AD141" s="83">
        <f t="shared" si="41"/>
        <v>15164.67535125904</v>
      </c>
      <c r="AE141" s="76">
        <f t="shared" si="53"/>
        <v>1263.72</v>
      </c>
      <c r="AF141" s="83">
        <f t="shared" si="42"/>
        <v>61907.036459823306</v>
      </c>
      <c r="AG141" s="76">
        <f t="shared" si="54"/>
        <v>5158.92</v>
      </c>
      <c r="AH141" s="83">
        <f t="shared" si="43"/>
        <v>196.11771404415794</v>
      </c>
      <c r="AI141" s="76">
        <f t="shared" si="47"/>
        <v>16.34</v>
      </c>
      <c r="AJ141" s="83">
        <f t="shared" si="44"/>
        <v>967.29652628891711</v>
      </c>
      <c r="AK141" s="76">
        <f t="shared" si="48"/>
        <v>80.61</v>
      </c>
      <c r="AM141" s="83">
        <f t="shared" si="55"/>
        <v>830666.6961276253</v>
      </c>
      <c r="AN141" s="83">
        <f t="shared" si="49"/>
        <v>69222.224677302103</v>
      </c>
    </row>
    <row r="142" spans="1:40" x14ac:dyDescent="0.25">
      <c r="A142" s="82">
        <v>61446</v>
      </c>
      <c r="B142" s="82" t="s">
        <v>143</v>
      </c>
      <c r="C142" s="82" t="s">
        <v>131</v>
      </c>
      <c r="D142" s="83">
        <f>'landesw Umlage § 2_IST'!F142*'Umlage Gesamt § 2_IST'!$D$1</f>
        <v>327.27644942603587</v>
      </c>
      <c r="E142" s="83">
        <f>'landesw Umlage § 2_IST'!G142*'Umlage Gesamt § 2_IST'!$E$1</f>
        <v>29757.536651005361</v>
      </c>
      <c r="F142" s="83">
        <f>'landesw Umlage § 2_IST'!H142*'Umlage Gesamt § 2_IST'!$F$1</f>
        <v>961.94299585284</v>
      </c>
      <c r="G142" s="83">
        <f>'landesw Umlage § 2_IST'!I142*'Umlage Gesamt § 2_IST'!$G$1</f>
        <v>41363.186980399798</v>
      </c>
      <c r="H142" s="83">
        <f>'landesw Umlage § 2_IST'!J142*'Umlage Gesamt § 2_IST'!$H$1</f>
        <v>7207.1148036155637</v>
      </c>
      <c r="I142" s="83">
        <f>'landesw Umlage § 2_IST'!K142*'Umlage Gesamt § 2_IST'!$I$1</f>
        <v>11491.791895479679</v>
      </c>
      <c r="J142" s="83">
        <f>'landesw Umlage § 2_IST'!L142*'Umlage Gesamt § 2_IST'!$J$1</f>
        <v>193.09616208993555</v>
      </c>
      <c r="K142" s="83">
        <f>'landesw Umlage § 2_IST'!M142*'Umlage Gesamt § 2_IST'!$K$1</f>
        <v>128.19295644171297</v>
      </c>
      <c r="M142" s="83">
        <f>'bezirksw Umlage § 2_IST'!F142*'Umlage Gesamt § 2_IST'!$M$1</f>
        <v>3133.2983528550499</v>
      </c>
      <c r="N142" s="83">
        <f>'bezirksw Umlage § 2_IST'!G142*'Umlage Gesamt § 2_IST'!$N$1</f>
        <v>405822.98084703321</v>
      </c>
      <c r="O142" s="83">
        <f>'bezirksw Umlage § 2_IST'!H142*'Umlage Gesamt § 2_IST'!$O$1</f>
        <v>7552.6465298147705</v>
      </c>
      <c r="P142" s="83">
        <f>'bezirksw Umlage § 2_IST'!I142*'Umlage Gesamt § 2_IST'!$P$1</f>
        <v>345716.97127397661</v>
      </c>
      <c r="Q142" s="83">
        <f>'bezirksw Umlage § 2_IST'!J142*'Umlage Gesamt § 2_IST'!$Q$1</f>
        <v>9614.3239221174808</v>
      </c>
      <c r="R142" s="83">
        <f>'bezirksw Umlage § 2_IST'!K142*'Umlage Gesamt § 2_IST'!$R$1</f>
        <v>57178.680526745993</v>
      </c>
      <c r="S142" s="83">
        <f>'bezirksw Umlage § 2_IST'!L142*'Umlage Gesamt § 2_IST'!$S$1</f>
        <v>24.447704389918968</v>
      </c>
      <c r="T142" s="83">
        <f>'bezirksw Umlage § 2_IST'!M142*'Umlage Gesamt § 2_IST'!$T$1</f>
        <v>944.78215642362943</v>
      </c>
      <c r="V142" s="83">
        <f t="shared" si="45"/>
        <v>3460.5748022810858</v>
      </c>
      <c r="W142" s="76">
        <f t="shared" si="46"/>
        <v>288.38</v>
      </c>
      <c r="X142" s="83">
        <f t="shared" si="38"/>
        <v>435580.51749803859</v>
      </c>
      <c r="Y142" s="76">
        <f t="shared" si="50"/>
        <v>36298.379999999997</v>
      </c>
      <c r="Z142" s="83">
        <f t="shared" si="39"/>
        <v>8514.5895256676104</v>
      </c>
      <c r="AA142" s="76">
        <f t="shared" si="51"/>
        <v>709.55</v>
      </c>
      <c r="AB142" s="83">
        <f t="shared" si="40"/>
        <v>387080.15825437638</v>
      </c>
      <c r="AC142" s="76">
        <f t="shared" si="52"/>
        <v>32256.68</v>
      </c>
      <c r="AD142" s="83">
        <f t="shared" si="41"/>
        <v>16821.438725733045</v>
      </c>
      <c r="AE142" s="76">
        <f t="shared" si="53"/>
        <v>1401.79</v>
      </c>
      <c r="AF142" s="83">
        <f t="shared" si="42"/>
        <v>68670.472422225677</v>
      </c>
      <c r="AG142" s="76">
        <f t="shared" si="54"/>
        <v>5722.54</v>
      </c>
      <c r="AH142" s="83">
        <f t="shared" si="43"/>
        <v>217.5438664798545</v>
      </c>
      <c r="AI142" s="76">
        <f t="shared" si="47"/>
        <v>18.13</v>
      </c>
      <c r="AJ142" s="83">
        <f t="shared" si="44"/>
        <v>1072.9751128653425</v>
      </c>
      <c r="AK142" s="76">
        <f t="shared" si="48"/>
        <v>89.41</v>
      </c>
      <c r="AM142" s="83">
        <f t="shared" si="55"/>
        <v>921418.27020766761</v>
      </c>
      <c r="AN142" s="83">
        <f t="shared" si="49"/>
        <v>76784.855850638967</v>
      </c>
    </row>
    <row r="143" spans="1:40" x14ac:dyDescent="0.25">
      <c r="A143" s="82">
        <v>61611</v>
      </c>
      <c r="B143" s="82" t="s">
        <v>144</v>
      </c>
      <c r="C143" s="82" t="s">
        <v>145</v>
      </c>
      <c r="D143" s="83">
        <f>'landesw Umlage § 2_IST'!F143*'Umlage Gesamt § 2_IST'!$D$1</f>
        <v>326.7971584842719</v>
      </c>
      <c r="E143" s="83">
        <f>'landesw Umlage § 2_IST'!G143*'Umlage Gesamt § 2_IST'!$E$1</f>
        <v>29713.957231248605</v>
      </c>
      <c r="F143" s="83">
        <f>'landesw Umlage § 2_IST'!H143*'Umlage Gesamt § 2_IST'!$F$1</f>
        <v>960.53424626143442</v>
      </c>
      <c r="G143" s="83">
        <f>'landesw Umlage § 2_IST'!I143*'Umlage Gesamt § 2_IST'!$G$1</f>
        <v>41302.611277879914</v>
      </c>
      <c r="H143" s="83">
        <f>'landesw Umlage § 2_IST'!J143*'Umlage Gesamt § 2_IST'!$H$1</f>
        <v>7196.5601033073563</v>
      </c>
      <c r="I143" s="83">
        <f>'landesw Umlage § 2_IST'!K143*'Umlage Gesamt § 2_IST'!$I$1</f>
        <v>11474.962356507962</v>
      </c>
      <c r="J143" s="83">
        <f>'landesw Umlage § 2_IST'!L143*'Umlage Gesamt § 2_IST'!$J$1</f>
        <v>192.81337595747348</v>
      </c>
      <c r="K143" s="83">
        <f>'landesw Umlage § 2_IST'!M143*'Umlage Gesamt § 2_IST'!$K$1</f>
        <v>128.00521997937901</v>
      </c>
      <c r="M143" s="83">
        <f>'bezirksw Umlage § 2_IST'!F143*'Umlage Gesamt § 2_IST'!$M$1</f>
        <v>2784.0168583470536</v>
      </c>
      <c r="N143" s="83">
        <f>'bezirksw Umlage § 2_IST'!G143*'Umlage Gesamt § 2_IST'!$N$1</f>
        <v>292430.75161319214</v>
      </c>
      <c r="O143" s="83">
        <f>'bezirksw Umlage § 2_IST'!H143*'Umlage Gesamt § 2_IST'!$O$1</f>
        <v>10218.275012944216</v>
      </c>
      <c r="P143" s="83">
        <f>'bezirksw Umlage § 2_IST'!I143*'Umlage Gesamt § 2_IST'!$P$1</f>
        <v>373116.42671506735</v>
      </c>
      <c r="Q143" s="83">
        <f>'bezirksw Umlage § 2_IST'!J143*'Umlage Gesamt § 2_IST'!$Q$1</f>
        <v>33063.15924660374</v>
      </c>
      <c r="R143" s="83">
        <f>'bezirksw Umlage § 2_IST'!K143*'Umlage Gesamt § 2_IST'!$R$1</f>
        <v>150641.30306110348</v>
      </c>
      <c r="S143" s="83">
        <f>'bezirksw Umlage § 2_IST'!L143*'Umlage Gesamt § 2_IST'!$S$1</f>
        <v>2341.7893551816596</v>
      </c>
      <c r="T143" s="83">
        <f>'bezirksw Umlage § 2_IST'!M143*'Umlage Gesamt § 2_IST'!$T$1</f>
        <v>928.69654347397272</v>
      </c>
      <c r="V143" s="83">
        <f t="shared" si="45"/>
        <v>3110.8140168313257</v>
      </c>
      <c r="W143" s="76">
        <f t="shared" si="46"/>
        <v>259.23</v>
      </c>
      <c r="X143" s="83">
        <f t="shared" si="38"/>
        <v>322144.70884444076</v>
      </c>
      <c r="Y143" s="76">
        <f t="shared" si="50"/>
        <v>26845.39</v>
      </c>
      <c r="Z143" s="83">
        <f t="shared" si="39"/>
        <v>11178.809259205649</v>
      </c>
      <c r="AA143" s="76">
        <f t="shared" si="51"/>
        <v>931.57</v>
      </c>
      <c r="AB143" s="83">
        <f t="shared" si="40"/>
        <v>414419.03799294727</v>
      </c>
      <c r="AC143" s="76">
        <f t="shared" si="52"/>
        <v>34534.92</v>
      </c>
      <c r="AD143" s="83">
        <f t="shared" si="41"/>
        <v>40259.719349911094</v>
      </c>
      <c r="AE143" s="76">
        <f t="shared" si="53"/>
        <v>3354.98</v>
      </c>
      <c r="AF143" s="83">
        <f t="shared" si="42"/>
        <v>162116.26541761143</v>
      </c>
      <c r="AG143" s="76">
        <f t="shared" si="54"/>
        <v>13509.69</v>
      </c>
      <c r="AH143" s="83">
        <f t="shared" si="43"/>
        <v>2534.6027311391331</v>
      </c>
      <c r="AI143" s="76">
        <f t="shared" si="47"/>
        <v>211.22</v>
      </c>
      <c r="AJ143" s="83">
        <f t="shared" si="44"/>
        <v>1056.7017634533518</v>
      </c>
      <c r="AK143" s="76">
        <f t="shared" si="48"/>
        <v>88.06</v>
      </c>
      <c r="AM143" s="83">
        <f t="shared" si="55"/>
        <v>956820.65937553998</v>
      </c>
      <c r="AN143" s="83">
        <f t="shared" si="49"/>
        <v>79735.05494796166</v>
      </c>
    </row>
    <row r="144" spans="1:40" x14ac:dyDescent="0.25">
      <c r="A144" s="82">
        <v>61612</v>
      </c>
      <c r="B144" s="82" t="s">
        <v>146</v>
      </c>
      <c r="C144" s="82" t="s">
        <v>145</v>
      </c>
      <c r="D144" s="83">
        <f>'landesw Umlage § 2_IST'!F144*'Umlage Gesamt § 2_IST'!$D$1</f>
        <v>429.39365981559109</v>
      </c>
      <c r="E144" s="83">
        <f>'landesw Umlage § 2_IST'!G144*'Umlage Gesamt § 2_IST'!$E$1</f>
        <v>39042.520756017686</v>
      </c>
      <c r="F144" s="83">
        <f>'landesw Umlage § 2_IST'!H144*'Umlage Gesamt § 2_IST'!$F$1</f>
        <v>1262.0896622644834</v>
      </c>
      <c r="G144" s="83">
        <f>'landesw Umlage § 2_IST'!I144*'Umlage Gesamt § 2_IST'!$G$1</f>
        <v>54269.380733930462</v>
      </c>
      <c r="H144" s="83">
        <f>'landesw Umlage § 2_IST'!J144*'Umlage Gesamt § 2_IST'!$H$1</f>
        <v>9455.8878515791548</v>
      </c>
      <c r="I144" s="83">
        <f>'landesw Umlage § 2_IST'!K144*'Umlage Gesamt § 2_IST'!$I$1</f>
        <v>15077.475291891909</v>
      </c>
      <c r="J144" s="83">
        <f>'landesw Umlage § 2_IST'!L144*'Umlage Gesamt § 2_IST'!$J$1</f>
        <v>253.34627004648115</v>
      </c>
      <c r="K144" s="83">
        <f>'landesw Umlage § 2_IST'!M144*'Umlage Gesamt § 2_IST'!$K$1</f>
        <v>168.19188434005531</v>
      </c>
      <c r="M144" s="83">
        <f>'bezirksw Umlage § 2_IST'!F144*'Umlage Gesamt § 2_IST'!$M$1</f>
        <v>3658.0464571312341</v>
      </c>
      <c r="N144" s="83">
        <f>'bezirksw Umlage § 2_IST'!G144*'Umlage Gesamt § 2_IST'!$N$1</f>
        <v>384238.07373421814</v>
      </c>
      <c r="O144" s="83">
        <f>'bezirksw Umlage § 2_IST'!H144*'Umlage Gesamt § 2_IST'!$O$1</f>
        <v>13426.256596479838</v>
      </c>
      <c r="P144" s="83">
        <f>'bezirksw Umlage § 2_IST'!I144*'Umlage Gesamt § 2_IST'!$P$1</f>
        <v>490254.65443944279</v>
      </c>
      <c r="Q144" s="83">
        <f>'bezirksw Umlage § 2_IST'!J144*'Umlage Gesamt § 2_IST'!$Q$1</f>
        <v>43443.189713805776</v>
      </c>
      <c r="R144" s="83">
        <f>'bezirksw Umlage § 2_IST'!K144*'Umlage Gesamt § 2_IST'!$R$1</f>
        <v>197934.46412083769</v>
      </c>
      <c r="S144" s="83">
        <f>'bezirksw Umlage § 2_IST'!L144*'Umlage Gesamt § 2_IST'!$S$1</f>
        <v>3076.9836139411873</v>
      </c>
      <c r="T144" s="83">
        <f>'bezirksw Umlage § 2_IST'!M144*'Umlage Gesamt § 2_IST'!$T$1</f>
        <v>1220.2566555656592</v>
      </c>
      <c r="V144" s="83">
        <f t="shared" si="45"/>
        <v>4087.4401169468251</v>
      </c>
      <c r="W144" s="76">
        <f t="shared" si="46"/>
        <v>340.62</v>
      </c>
      <c r="X144" s="83">
        <f t="shared" si="38"/>
        <v>423280.59449023585</v>
      </c>
      <c r="Y144" s="76">
        <f t="shared" si="50"/>
        <v>35273.379999999997</v>
      </c>
      <c r="Z144" s="83">
        <f t="shared" si="39"/>
        <v>14688.346258744321</v>
      </c>
      <c r="AA144" s="76">
        <f t="shared" si="51"/>
        <v>1224.03</v>
      </c>
      <c r="AB144" s="83">
        <f t="shared" si="40"/>
        <v>544524.0351733733</v>
      </c>
      <c r="AC144" s="76">
        <f t="shared" si="52"/>
        <v>45377</v>
      </c>
      <c r="AD144" s="83">
        <f t="shared" si="41"/>
        <v>52899.077565384927</v>
      </c>
      <c r="AE144" s="76">
        <f t="shared" si="53"/>
        <v>4408.26</v>
      </c>
      <c r="AF144" s="83">
        <f t="shared" si="42"/>
        <v>213011.93941272958</v>
      </c>
      <c r="AG144" s="76">
        <f t="shared" si="54"/>
        <v>17750.990000000002</v>
      </c>
      <c r="AH144" s="83">
        <f t="shared" si="43"/>
        <v>3330.3298839876684</v>
      </c>
      <c r="AI144" s="76">
        <f t="shared" si="47"/>
        <v>277.52999999999997</v>
      </c>
      <c r="AJ144" s="83">
        <f t="shared" si="44"/>
        <v>1388.4485399057146</v>
      </c>
      <c r="AK144" s="76">
        <f t="shared" si="48"/>
        <v>115.7</v>
      </c>
      <c r="AM144" s="83">
        <f t="shared" si="55"/>
        <v>1257210.2114413083</v>
      </c>
      <c r="AN144" s="83">
        <f t="shared" si="49"/>
        <v>104767.51762010902</v>
      </c>
    </row>
    <row r="145" spans="1:40" x14ac:dyDescent="0.25">
      <c r="A145" s="82">
        <v>61615</v>
      </c>
      <c r="B145" s="82" t="s">
        <v>147</v>
      </c>
      <c r="C145" s="82" t="s">
        <v>145</v>
      </c>
      <c r="D145" s="83">
        <f>'landesw Umlage § 2_IST'!F145*'Umlage Gesamt § 2_IST'!$D$1</f>
        <v>280.61299552994933</v>
      </c>
      <c r="E145" s="83">
        <f>'landesw Umlage § 2_IST'!G145*'Umlage Gesamt § 2_IST'!$E$1</f>
        <v>25514.672729661354</v>
      </c>
      <c r="F145" s="83">
        <f>'landesw Umlage § 2_IST'!H145*'Umlage Gesamt § 2_IST'!$F$1</f>
        <v>824.78805324586551</v>
      </c>
      <c r="G145" s="83">
        <f>'landesw Umlage § 2_IST'!I145*'Umlage Gesamt § 2_IST'!$G$1</f>
        <v>35465.576040046137</v>
      </c>
      <c r="H145" s="83">
        <f>'landesw Umlage § 2_IST'!J145*'Umlage Gesamt § 2_IST'!$H$1</f>
        <v>6179.5160565864935</v>
      </c>
      <c r="I145" s="83">
        <f>'landesw Umlage § 2_IST'!K145*'Umlage Gesamt § 2_IST'!$I$1</f>
        <v>9853.2789433910566</v>
      </c>
      <c r="J145" s="83">
        <f>'landesw Umlage § 2_IST'!L145*'Umlage Gesamt § 2_IST'!$J$1</f>
        <v>165.56428843084009</v>
      </c>
      <c r="K145" s="83">
        <f>'landesw Umlage § 2_IST'!M145*'Umlage Gesamt § 2_IST'!$K$1</f>
        <v>109.91505675411932</v>
      </c>
      <c r="M145" s="83">
        <f>'bezirksw Umlage § 2_IST'!F145*'Umlage Gesamt § 2_IST'!$M$1</f>
        <v>2390.5694708304645</v>
      </c>
      <c r="N145" s="83">
        <f>'bezirksw Umlage § 2_IST'!G145*'Umlage Gesamt § 2_IST'!$N$1</f>
        <v>251103.37426389154</v>
      </c>
      <c r="O145" s="83">
        <f>'bezirksw Umlage § 2_IST'!H145*'Umlage Gesamt § 2_IST'!$O$1</f>
        <v>8774.1912256226351</v>
      </c>
      <c r="P145" s="83">
        <f>'bezirksw Umlage § 2_IST'!I145*'Umlage Gesamt § 2_IST'!$P$1</f>
        <v>320386.25631741813</v>
      </c>
      <c r="Q145" s="83">
        <f>'bezirksw Umlage § 2_IST'!J145*'Umlage Gesamt § 2_IST'!$Q$1</f>
        <v>28390.553335609085</v>
      </c>
      <c r="R145" s="83">
        <f>'bezirksw Umlage § 2_IST'!K145*'Umlage Gesamt § 2_IST'!$R$1</f>
        <v>129352.12625034385</v>
      </c>
      <c r="S145" s="83">
        <f>'bezirksw Umlage § 2_IST'!L145*'Umlage Gesamt § 2_IST'!$S$1</f>
        <v>2010.8391667343724</v>
      </c>
      <c r="T145" s="83">
        <f>'bezirksw Umlage § 2_IST'!M145*'Umlage Gesamt § 2_IST'!$T$1</f>
        <v>797.44977040577191</v>
      </c>
      <c r="V145" s="83">
        <f t="shared" si="45"/>
        <v>2671.1824663604139</v>
      </c>
      <c r="W145" s="76">
        <f t="shared" si="46"/>
        <v>222.6</v>
      </c>
      <c r="X145" s="83">
        <f t="shared" si="38"/>
        <v>276618.04699355288</v>
      </c>
      <c r="Y145" s="76">
        <f t="shared" si="50"/>
        <v>23051.5</v>
      </c>
      <c r="Z145" s="83">
        <f t="shared" si="39"/>
        <v>9598.9792788685008</v>
      </c>
      <c r="AA145" s="76">
        <f t="shared" si="51"/>
        <v>799.91</v>
      </c>
      <c r="AB145" s="83">
        <f t="shared" si="40"/>
        <v>355851.83235746424</v>
      </c>
      <c r="AC145" s="76">
        <f t="shared" si="52"/>
        <v>29654.32</v>
      </c>
      <c r="AD145" s="83">
        <f t="shared" si="41"/>
        <v>34570.069392195583</v>
      </c>
      <c r="AE145" s="76">
        <f t="shared" si="53"/>
        <v>2880.84</v>
      </c>
      <c r="AF145" s="83">
        <f t="shared" si="42"/>
        <v>139205.40519373491</v>
      </c>
      <c r="AG145" s="76">
        <f t="shared" si="54"/>
        <v>11600.45</v>
      </c>
      <c r="AH145" s="83">
        <f t="shared" si="43"/>
        <v>2176.4034551652126</v>
      </c>
      <c r="AI145" s="76">
        <f t="shared" si="47"/>
        <v>181.37</v>
      </c>
      <c r="AJ145" s="83">
        <f t="shared" si="44"/>
        <v>907.36482715989121</v>
      </c>
      <c r="AK145" s="76">
        <f t="shared" si="48"/>
        <v>75.61</v>
      </c>
      <c r="AM145" s="83">
        <f t="shared" si="55"/>
        <v>821599.28396450158</v>
      </c>
      <c r="AN145" s="83">
        <f t="shared" si="49"/>
        <v>68466.606997041803</v>
      </c>
    </row>
    <row r="146" spans="1:40" x14ac:dyDescent="0.25">
      <c r="A146" s="82">
        <v>61618</v>
      </c>
      <c r="B146" s="82" t="s">
        <v>148</v>
      </c>
      <c r="C146" s="82" t="s">
        <v>145</v>
      </c>
      <c r="D146" s="83">
        <f>'landesw Umlage § 2_IST'!F146*'Umlage Gesamt § 2_IST'!$D$1</f>
        <v>255.01490106510562</v>
      </c>
      <c r="E146" s="83">
        <f>'landesw Umlage § 2_IST'!G146*'Umlage Gesamt § 2_IST'!$E$1</f>
        <v>23187.171818522205</v>
      </c>
      <c r="F146" s="83">
        <f>'landesw Umlage § 2_IST'!H146*'Umlage Gesamt § 2_IST'!$F$1</f>
        <v>749.54919105208353</v>
      </c>
      <c r="G146" s="83">
        <f>'landesw Umlage § 2_IST'!I146*'Umlage Gesamt § 2_IST'!$G$1</f>
        <v>32230.333267313232</v>
      </c>
      <c r="H146" s="83">
        <f>'landesw Umlage § 2_IST'!J146*'Umlage Gesamt § 2_IST'!$H$1</f>
        <v>5615.8078952278829</v>
      </c>
      <c r="I146" s="83">
        <f>'landesw Umlage § 2_IST'!K146*'Umlage Gesamt § 2_IST'!$I$1</f>
        <v>8954.4425772953164</v>
      </c>
      <c r="J146" s="83">
        <f>'landesw Umlage § 2_IST'!L146*'Umlage Gesamt § 2_IST'!$J$1</f>
        <v>150.46117359735425</v>
      </c>
      <c r="K146" s="83">
        <f>'landesw Umlage § 2_IST'!M146*'Umlage Gesamt § 2_IST'!$K$1</f>
        <v>99.888379263338905</v>
      </c>
      <c r="M146" s="83">
        <f>'bezirksw Umlage § 2_IST'!F146*'Umlage Gesamt § 2_IST'!$M$1</f>
        <v>2172.4968080746921</v>
      </c>
      <c r="N146" s="83">
        <f>'bezirksw Umlage § 2_IST'!G146*'Umlage Gesamt § 2_IST'!$N$1</f>
        <v>228197.20813032027</v>
      </c>
      <c r="O146" s="83">
        <f>'bezirksw Umlage § 2_IST'!H146*'Umlage Gesamt § 2_IST'!$O$1</f>
        <v>7973.7914600240383</v>
      </c>
      <c r="P146" s="83">
        <f>'bezirksw Umlage § 2_IST'!I146*'Umlage Gesamt § 2_IST'!$P$1</f>
        <v>291159.96321947215</v>
      </c>
      <c r="Q146" s="83">
        <f>'bezirksw Umlage § 2_IST'!J146*'Umlage Gesamt § 2_IST'!$Q$1</f>
        <v>25800.70868204406</v>
      </c>
      <c r="R146" s="83">
        <f>'bezirksw Umlage § 2_IST'!K146*'Umlage Gesamt § 2_IST'!$R$1</f>
        <v>117552.35931249619</v>
      </c>
      <c r="S146" s="83">
        <f>'bezirksw Umlage § 2_IST'!L146*'Umlage Gesamt § 2_IST'!$S$1</f>
        <v>1827.4062831415654</v>
      </c>
      <c r="T146" s="83">
        <f>'bezirksw Umlage § 2_IST'!M146*'Umlage Gesamt § 2_IST'!$T$1</f>
        <v>724.70476258721487</v>
      </c>
      <c r="V146" s="83">
        <f t="shared" si="45"/>
        <v>2427.5117091397979</v>
      </c>
      <c r="W146" s="76">
        <f t="shared" si="46"/>
        <v>202.29</v>
      </c>
      <c r="X146" s="83">
        <f t="shared" si="38"/>
        <v>251384.37994884248</v>
      </c>
      <c r="Y146" s="76">
        <f t="shared" si="50"/>
        <v>20948.7</v>
      </c>
      <c r="Z146" s="83">
        <f t="shared" si="39"/>
        <v>8723.3406510761215</v>
      </c>
      <c r="AA146" s="76">
        <f t="shared" si="51"/>
        <v>726.95</v>
      </c>
      <c r="AB146" s="83">
        <f t="shared" si="40"/>
        <v>323390.2964867854</v>
      </c>
      <c r="AC146" s="76">
        <f t="shared" si="52"/>
        <v>26949.19</v>
      </c>
      <c r="AD146" s="83">
        <f t="shared" si="41"/>
        <v>31416.516577271941</v>
      </c>
      <c r="AE146" s="76">
        <f t="shared" si="53"/>
        <v>2618.04</v>
      </c>
      <c r="AF146" s="83">
        <f t="shared" si="42"/>
        <v>126506.8018897915</v>
      </c>
      <c r="AG146" s="76">
        <f t="shared" si="54"/>
        <v>10542.23</v>
      </c>
      <c r="AH146" s="83">
        <f t="shared" si="43"/>
        <v>1977.8674567389196</v>
      </c>
      <c r="AI146" s="76">
        <f t="shared" si="47"/>
        <v>164.82</v>
      </c>
      <c r="AJ146" s="83">
        <f t="shared" si="44"/>
        <v>824.59314185055382</v>
      </c>
      <c r="AK146" s="76">
        <f t="shared" si="48"/>
        <v>68.72</v>
      </c>
      <c r="AM146" s="83">
        <f t="shared" si="55"/>
        <v>746651.30786149681</v>
      </c>
      <c r="AN146" s="83">
        <f t="shared" si="49"/>
        <v>62220.942321791401</v>
      </c>
    </row>
    <row r="147" spans="1:40" x14ac:dyDescent="0.25">
      <c r="A147" s="82">
        <v>61621</v>
      </c>
      <c r="B147" s="82" t="s">
        <v>149</v>
      </c>
      <c r="C147" s="82" t="s">
        <v>145</v>
      </c>
      <c r="D147" s="83">
        <f>'landesw Umlage § 2_IST'!F147*'Umlage Gesamt § 2_IST'!$D$1</f>
        <v>94.998654806172709</v>
      </c>
      <c r="E147" s="83">
        <f>'landesw Umlage § 2_IST'!G147*'Umlage Gesamt § 2_IST'!$E$1</f>
        <v>8637.7310593189286</v>
      </c>
      <c r="F147" s="83">
        <f>'landesw Umlage § 2_IST'!H147*'Umlage Gesamt § 2_IST'!$F$1</f>
        <v>279.22354561870821</v>
      </c>
      <c r="G147" s="83">
        <f>'landesw Umlage § 2_IST'!I147*'Umlage Gesamt § 2_IST'!$G$1</f>
        <v>12006.507429805848</v>
      </c>
      <c r="H147" s="83">
        <f>'landesw Umlage § 2_IST'!J147*'Umlage Gesamt § 2_IST'!$H$1</f>
        <v>2092.0118529086708</v>
      </c>
      <c r="I147" s="83">
        <f>'landesw Umlage § 2_IST'!K147*'Umlage Gesamt § 2_IST'!$I$1</f>
        <v>3335.7266411855621</v>
      </c>
      <c r="J147" s="83">
        <f>'landesw Umlage § 2_IST'!L147*'Umlage Gesamt § 2_IST'!$J$1</f>
        <v>56.050093671418466</v>
      </c>
      <c r="K147" s="83">
        <f>'landesw Umlage § 2_IST'!M147*'Umlage Gesamt § 2_IST'!$K$1</f>
        <v>37.21061640379741</v>
      </c>
      <c r="M147" s="83">
        <f>'bezirksw Umlage § 2_IST'!F147*'Umlage Gesamt § 2_IST'!$M$1</f>
        <v>809.30280338837747</v>
      </c>
      <c r="N147" s="83">
        <f>'bezirksw Umlage § 2_IST'!G147*'Umlage Gesamt § 2_IST'!$N$1</f>
        <v>85008.474847397709</v>
      </c>
      <c r="O147" s="83">
        <f>'bezirksw Umlage § 2_IST'!H147*'Umlage Gesamt § 2_IST'!$O$1</f>
        <v>2970.4125493978136</v>
      </c>
      <c r="P147" s="83">
        <f>'bezirksw Umlage § 2_IST'!I147*'Umlage Gesamt § 2_IST'!$P$1</f>
        <v>108463.48477575039</v>
      </c>
      <c r="Q147" s="83">
        <f>'bezirksw Umlage § 2_IST'!J147*'Umlage Gesamt § 2_IST'!$Q$1</f>
        <v>9611.3309755745431</v>
      </c>
      <c r="R147" s="83">
        <f>'bezirksw Umlage § 2_IST'!K147*'Umlage Gesamt § 2_IST'!$R$1</f>
        <v>43790.837152406151</v>
      </c>
      <c r="S147" s="83">
        <f>'bezirksw Umlage § 2_IST'!L147*'Umlage Gesamt § 2_IST'!$S$1</f>
        <v>680.74899920642713</v>
      </c>
      <c r="T147" s="83">
        <f>'bezirksw Umlage § 2_IST'!M147*'Umlage Gesamt § 2_IST'!$T$1</f>
        <v>269.96845003906537</v>
      </c>
      <c r="V147" s="83">
        <f t="shared" si="45"/>
        <v>904.30145819455015</v>
      </c>
      <c r="W147" s="76">
        <f t="shared" si="46"/>
        <v>75.36</v>
      </c>
      <c r="X147" s="83">
        <f t="shared" si="38"/>
        <v>93646.205906716641</v>
      </c>
      <c r="Y147" s="76">
        <f t="shared" si="50"/>
        <v>7803.85</v>
      </c>
      <c r="Z147" s="83">
        <f t="shared" si="39"/>
        <v>3249.6360950165217</v>
      </c>
      <c r="AA147" s="76">
        <f t="shared" si="51"/>
        <v>270.8</v>
      </c>
      <c r="AB147" s="83">
        <f t="shared" si="40"/>
        <v>120469.99220555623</v>
      </c>
      <c r="AC147" s="76">
        <f t="shared" si="52"/>
        <v>10039.17</v>
      </c>
      <c r="AD147" s="83">
        <f t="shared" si="41"/>
        <v>11703.342828483213</v>
      </c>
      <c r="AE147" s="76">
        <f t="shared" si="53"/>
        <v>975.28</v>
      </c>
      <c r="AF147" s="83">
        <f t="shared" si="42"/>
        <v>47126.563793591711</v>
      </c>
      <c r="AG147" s="76">
        <f t="shared" si="54"/>
        <v>3927.21</v>
      </c>
      <c r="AH147" s="83">
        <f t="shared" si="43"/>
        <v>736.79909287784562</v>
      </c>
      <c r="AI147" s="76">
        <f t="shared" si="47"/>
        <v>61.4</v>
      </c>
      <c r="AJ147" s="83">
        <f t="shared" si="44"/>
        <v>307.17906644286279</v>
      </c>
      <c r="AK147" s="76">
        <f t="shared" si="48"/>
        <v>25.6</v>
      </c>
      <c r="AM147" s="83">
        <f t="shared" si="55"/>
        <v>278144.02044687956</v>
      </c>
      <c r="AN147" s="83">
        <f t="shared" si="49"/>
        <v>23178.668370573298</v>
      </c>
    </row>
    <row r="148" spans="1:40" x14ac:dyDescent="0.25">
      <c r="A148" s="82">
        <v>61624</v>
      </c>
      <c r="B148" s="82" t="s">
        <v>150</v>
      </c>
      <c r="C148" s="82" t="s">
        <v>145</v>
      </c>
      <c r="D148" s="83">
        <f>'landesw Umlage § 2_IST'!F148*'Umlage Gesamt § 2_IST'!$D$1</f>
        <v>395.54421878557804</v>
      </c>
      <c r="E148" s="83">
        <f>'landesw Umlage § 2_IST'!G148*'Umlage Gesamt § 2_IST'!$E$1</f>
        <v>35964.768037075715</v>
      </c>
      <c r="F148" s="83">
        <f>'landesw Umlage § 2_IST'!H148*'Umlage Gesamt § 2_IST'!$F$1</f>
        <v>1162.5981382961095</v>
      </c>
      <c r="G148" s="83">
        <f>'landesw Umlage § 2_IST'!I148*'Umlage Gesamt § 2_IST'!$G$1</f>
        <v>49991.282627690547</v>
      </c>
      <c r="H148" s="83">
        <f>'landesw Umlage § 2_IST'!J148*'Umlage Gesamt § 2_IST'!$H$1</f>
        <v>8710.4727507695461</v>
      </c>
      <c r="I148" s="83">
        <f>'landesw Umlage § 2_IST'!K148*'Umlage Gesamt § 2_IST'!$I$1</f>
        <v>13888.906017269745</v>
      </c>
      <c r="J148" s="83">
        <f>'landesw Umlage § 2_IST'!L148*'Umlage Gesamt § 2_IST'!$J$1</f>
        <v>233.37478366776972</v>
      </c>
      <c r="K148" s="83">
        <f>'landesw Umlage § 2_IST'!M148*'Umlage Gesamt § 2_IST'!$K$1</f>
        <v>154.93318538036294</v>
      </c>
      <c r="M148" s="83">
        <f>'bezirksw Umlage § 2_IST'!F148*'Umlage Gesamt § 2_IST'!$M$1</f>
        <v>3369.679768417458</v>
      </c>
      <c r="N148" s="83">
        <f>'bezirksw Umlage § 2_IST'!G148*'Umlage Gesamt § 2_IST'!$N$1</f>
        <v>353948.2831864538</v>
      </c>
      <c r="O148" s="83">
        <f>'bezirksw Umlage § 2_IST'!H148*'Umlage Gesamt § 2_IST'!$O$1</f>
        <v>12367.854194563733</v>
      </c>
      <c r="P148" s="83">
        <f>'bezirksw Umlage § 2_IST'!I148*'Umlage Gesamt § 2_IST'!$P$1</f>
        <v>451607.49317892431</v>
      </c>
      <c r="Q148" s="83">
        <f>'bezirksw Umlage § 2_IST'!J148*'Umlage Gesamt § 2_IST'!$Q$1</f>
        <v>40018.528788433301</v>
      </c>
      <c r="R148" s="83">
        <f>'bezirksw Umlage § 2_IST'!K148*'Umlage Gesamt § 2_IST'!$R$1</f>
        <v>182331.1341276959</v>
      </c>
      <c r="S148" s="83">
        <f>'bezirksw Umlage § 2_IST'!L148*'Umlage Gesamt § 2_IST'!$S$1</f>
        <v>2834.4225676622345</v>
      </c>
      <c r="T148" s="83">
        <f>'bezirksw Umlage § 2_IST'!M148*'Umlage Gesamt § 2_IST'!$T$1</f>
        <v>1124.0628605250204</v>
      </c>
      <c r="V148" s="83">
        <f t="shared" si="45"/>
        <v>3765.2239872030359</v>
      </c>
      <c r="W148" s="76">
        <f t="shared" si="46"/>
        <v>313.77</v>
      </c>
      <c r="X148" s="83">
        <f t="shared" si="38"/>
        <v>389913.0512235295</v>
      </c>
      <c r="Y148" s="76">
        <f t="shared" si="50"/>
        <v>32492.75</v>
      </c>
      <c r="Z148" s="83">
        <f t="shared" si="39"/>
        <v>13530.452332859842</v>
      </c>
      <c r="AA148" s="76">
        <f t="shared" si="51"/>
        <v>1127.54</v>
      </c>
      <c r="AB148" s="83">
        <f t="shared" si="40"/>
        <v>501598.77580661484</v>
      </c>
      <c r="AC148" s="76">
        <f t="shared" si="52"/>
        <v>41799.9</v>
      </c>
      <c r="AD148" s="83">
        <f t="shared" si="41"/>
        <v>48729.001539202844</v>
      </c>
      <c r="AE148" s="76">
        <f t="shared" si="53"/>
        <v>4060.75</v>
      </c>
      <c r="AF148" s="83">
        <f t="shared" si="42"/>
        <v>196220.04014496563</v>
      </c>
      <c r="AG148" s="76">
        <f t="shared" si="54"/>
        <v>16351.67</v>
      </c>
      <c r="AH148" s="83">
        <f t="shared" si="43"/>
        <v>3067.7973513300044</v>
      </c>
      <c r="AI148" s="76">
        <f t="shared" si="47"/>
        <v>255.65</v>
      </c>
      <c r="AJ148" s="83">
        <f t="shared" si="44"/>
        <v>1278.9960459053832</v>
      </c>
      <c r="AK148" s="76">
        <f t="shared" si="48"/>
        <v>106.58</v>
      </c>
      <c r="AM148" s="83">
        <f t="shared" si="55"/>
        <v>1158103.3384316112</v>
      </c>
      <c r="AN148" s="83">
        <f t="shared" si="49"/>
        <v>96508.611535967604</v>
      </c>
    </row>
    <row r="149" spans="1:40" x14ac:dyDescent="0.25">
      <c r="A149" s="82">
        <v>61625</v>
      </c>
      <c r="B149" s="82" t="s">
        <v>145</v>
      </c>
      <c r="C149" s="82" t="s">
        <v>145</v>
      </c>
      <c r="D149" s="83">
        <f>'landesw Umlage § 2_IST'!F149*'Umlage Gesamt § 2_IST'!$D$1</f>
        <v>1523.7709145958854</v>
      </c>
      <c r="E149" s="83">
        <f>'landesw Umlage § 2_IST'!G149*'Umlage Gesamt § 2_IST'!$E$1</f>
        <v>138548.52348326589</v>
      </c>
      <c r="F149" s="83">
        <f>'landesw Umlage § 2_IST'!H149*'Umlage Gesamt § 2_IST'!$F$1</f>
        <v>4478.7236024786225</v>
      </c>
      <c r="G149" s="83">
        <f>'landesw Umlage § 2_IST'!I149*'Umlage Gesamt § 2_IST'!$G$1</f>
        <v>192583.43020483266</v>
      </c>
      <c r="H149" s="83">
        <f>'landesw Umlage § 2_IST'!J149*'Umlage Gesamt § 2_IST'!$H$1</f>
        <v>33555.704772410616</v>
      </c>
      <c r="I149" s="83">
        <f>'landesw Umlage § 2_IST'!K149*'Umlage Gesamt § 2_IST'!$I$1</f>
        <v>53504.791675754503</v>
      </c>
      <c r="J149" s="83">
        <f>'landesw Umlage § 2_IST'!L149*'Umlage Gesamt § 2_IST'!$J$1</f>
        <v>899.03907240729541</v>
      </c>
      <c r="K149" s="83">
        <f>'landesw Umlage § 2_IST'!M149*'Umlage Gesamt § 2_IST'!$K$1</f>
        <v>596.85534606756164</v>
      </c>
      <c r="M149" s="83">
        <f>'bezirksw Umlage § 2_IST'!F149*'Umlage Gesamt § 2_IST'!$M$1</f>
        <v>12981.153000747472</v>
      </c>
      <c r="N149" s="83">
        <f>'bezirksw Umlage § 2_IST'!G149*'Umlage Gesamt § 2_IST'!$N$1</f>
        <v>1363529.2176600785</v>
      </c>
      <c r="O149" s="83">
        <f>'bezirksw Umlage § 2_IST'!H149*'Umlage Gesamt § 2_IST'!$O$1</f>
        <v>47645.182517141307</v>
      </c>
      <c r="P149" s="83">
        <f>'bezirksw Umlage § 2_IST'!I149*'Umlage Gesamt § 2_IST'!$P$1</f>
        <v>1739745.723075893</v>
      </c>
      <c r="Q149" s="83">
        <f>'bezirksw Umlage § 2_IST'!J149*'Umlage Gesamt § 2_IST'!$Q$1</f>
        <v>154164.98918870342</v>
      </c>
      <c r="R149" s="83">
        <f>'bezirksw Umlage § 2_IST'!K149*'Umlage Gesamt § 2_IST'!$R$1</f>
        <v>702401.56678835081</v>
      </c>
      <c r="S149" s="83">
        <f>'bezirksw Umlage § 2_IST'!L149*'Umlage Gesamt § 2_IST'!$S$1</f>
        <v>10919.160142292987</v>
      </c>
      <c r="T149" s="83">
        <f>'bezirksw Umlage § 2_IST'!M149*'Umlage Gesamt § 2_IST'!$T$1</f>
        <v>4330.272600884563</v>
      </c>
      <c r="V149" s="83">
        <f t="shared" si="45"/>
        <v>14504.923915343357</v>
      </c>
      <c r="W149" s="76">
        <f t="shared" si="46"/>
        <v>1208.74</v>
      </c>
      <c r="X149" s="83">
        <f t="shared" si="38"/>
        <v>1502077.7411433444</v>
      </c>
      <c r="Y149" s="76">
        <f t="shared" si="50"/>
        <v>125173.15</v>
      </c>
      <c r="Z149" s="83">
        <f t="shared" si="39"/>
        <v>52123.906119619933</v>
      </c>
      <c r="AA149" s="76">
        <f t="shared" si="51"/>
        <v>4343.66</v>
      </c>
      <c r="AB149" s="83">
        <f t="shared" si="40"/>
        <v>1932329.1532807257</v>
      </c>
      <c r="AC149" s="76">
        <f t="shared" si="52"/>
        <v>161027.43</v>
      </c>
      <c r="AD149" s="83">
        <f t="shared" si="41"/>
        <v>187720.69396111404</v>
      </c>
      <c r="AE149" s="76">
        <f t="shared" si="53"/>
        <v>15643.39</v>
      </c>
      <c r="AF149" s="83">
        <f t="shared" si="42"/>
        <v>755906.35846410529</v>
      </c>
      <c r="AG149" s="76">
        <f t="shared" si="54"/>
        <v>62992.2</v>
      </c>
      <c r="AH149" s="83">
        <f t="shared" si="43"/>
        <v>11818.199214700282</v>
      </c>
      <c r="AI149" s="76">
        <f t="shared" si="47"/>
        <v>984.85</v>
      </c>
      <c r="AJ149" s="83">
        <f t="shared" si="44"/>
        <v>4927.1279469521251</v>
      </c>
      <c r="AK149" s="76">
        <f t="shared" si="48"/>
        <v>410.59</v>
      </c>
      <c r="AM149" s="83">
        <f t="shared" si="55"/>
        <v>4461408.1040459061</v>
      </c>
      <c r="AN149" s="83">
        <f t="shared" si="49"/>
        <v>371784.00867049216</v>
      </c>
    </row>
    <row r="150" spans="1:40" x14ac:dyDescent="0.25">
      <c r="A150" s="82">
        <v>61626</v>
      </c>
      <c r="B150" s="82" t="s">
        <v>151</v>
      </c>
      <c r="C150" s="82" t="s">
        <v>145</v>
      </c>
      <c r="D150" s="83">
        <f>'landesw Umlage § 2_IST'!F150*'Umlage Gesamt § 2_IST'!$D$1</f>
        <v>787.29517631016722</v>
      </c>
      <c r="E150" s="83">
        <f>'landesw Umlage § 2_IST'!G150*'Umlage Gesamt § 2_IST'!$E$1</f>
        <v>71584.634657631308</v>
      </c>
      <c r="F150" s="83">
        <f>'landesw Umlage § 2_IST'!H150*'Umlage Gesamt § 2_IST'!$F$1</f>
        <v>2314.0469833636735</v>
      </c>
      <c r="G150" s="83">
        <f>'landesw Umlage § 2_IST'!I150*'Umlage Gesamt § 2_IST'!$G$1</f>
        <v>99503.14984043462</v>
      </c>
      <c r="H150" s="83">
        <f>'landesw Umlage § 2_IST'!J150*'Umlage Gesamt § 2_IST'!$H$1</f>
        <v>17337.412239564394</v>
      </c>
      <c r="I150" s="83">
        <f>'landesw Umlage § 2_IST'!K150*'Umlage Gesamt § 2_IST'!$I$1</f>
        <v>27644.61769961891</v>
      </c>
      <c r="J150" s="83">
        <f>'landesw Umlage § 2_IST'!L150*'Umlage Gesamt § 2_IST'!$J$1</f>
        <v>464.51150776056562</v>
      </c>
      <c r="K150" s="83">
        <f>'landesw Umlage § 2_IST'!M150*'Umlage Gesamt § 2_IST'!$K$1</f>
        <v>308.38056456704834</v>
      </c>
      <c r="M150" s="83">
        <f>'bezirksw Umlage § 2_IST'!F150*'Umlage Gesamt § 2_IST'!$M$1</f>
        <v>6707.0443742806001</v>
      </c>
      <c r="N150" s="83">
        <f>'bezirksw Umlage § 2_IST'!G150*'Umlage Gesamt § 2_IST'!$N$1</f>
        <v>704502.20931435458</v>
      </c>
      <c r="O150" s="83">
        <f>'bezirksw Umlage § 2_IST'!H150*'Umlage Gesamt § 2_IST'!$O$1</f>
        <v>24617.10091120291</v>
      </c>
      <c r="P150" s="83">
        <f>'bezirksw Umlage § 2_IST'!I150*'Umlage Gesamt § 2_IST'!$P$1</f>
        <v>898884.0794005749</v>
      </c>
      <c r="Q150" s="83">
        <f>'bezirksw Umlage § 2_IST'!J150*'Umlage Gesamt § 2_IST'!$Q$1</f>
        <v>79653.280674650712</v>
      </c>
      <c r="R150" s="83">
        <f>'bezirksw Umlage § 2_IST'!K150*'Umlage Gesamt § 2_IST'!$R$1</f>
        <v>362913.71627330943</v>
      </c>
      <c r="S150" s="83">
        <f>'bezirksw Umlage § 2_IST'!L150*'Umlage Gesamt § 2_IST'!$S$1</f>
        <v>5641.6630787741387</v>
      </c>
      <c r="T150" s="83">
        <f>'bezirksw Umlage § 2_IST'!M150*'Umlage Gesamt § 2_IST'!$T$1</f>
        <v>2237.3459803756932</v>
      </c>
      <c r="V150" s="83">
        <f t="shared" si="45"/>
        <v>7494.3395505907674</v>
      </c>
      <c r="W150" s="76">
        <f t="shared" si="46"/>
        <v>624.53</v>
      </c>
      <c r="X150" s="83">
        <f t="shared" si="38"/>
        <v>776086.84397198586</v>
      </c>
      <c r="Y150" s="76">
        <f t="shared" si="50"/>
        <v>64673.9</v>
      </c>
      <c r="Z150" s="83">
        <f t="shared" si="39"/>
        <v>26931.147894566584</v>
      </c>
      <c r="AA150" s="76">
        <f t="shared" si="51"/>
        <v>2244.2600000000002</v>
      </c>
      <c r="AB150" s="83">
        <f t="shared" si="40"/>
        <v>998387.22924100957</v>
      </c>
      <c r="AC150" s="76">
        <f t="shared" si="52"/>
        <v>83198.94</v>
      </c>
      <c r="AD150" s="83">
        <f t="shared" si="41"/>
        <v>96990.692914215106</v>
      </c>
      <c r="AE150" s="76">
        <f t="shared" si="53"/>
        <v>8082.56</v>
      </c>
      <c r="AF150" s="83">
        <f t="shared" si="42"/>
        <v>390558.33397292835</v>
      </c>
      <c r="AG150" s="76">
        <f t="shared" si="54"/>
        <v>32546.53</v>
      </c>
      <c r="AH150" s="83">
        <f t="shared" si="43"/>
        <v>6106.1745865347048</v>
      </c>
      <c r="AI150" s="76">
        <f t="shared" si="47"/>
        <v>508.85</v>
      </c>
      <c r="AJ150" s="83">
        <f t="shared" si="44"/>
        <v>2545.7265449427414</v>
      </c>
      <c r="AK150" s="76">
        <f t="shared" si="48"/>
        <v>212.14</v>
      </c>
      <c r="AM150" s="83">
        <f t="shared" si="55"/>
        <v>2305100.4886767734</v>
      </c>
      <c r="AN150" s="83">
        <f t="shared" si="49"/>
        <v>192091.70738973111</v>
      </c>
    </row>
    <row r="151" spans="1:40" x14ac:dyDescent="0.25">
      <c r="A151" s="82">
        <v>61627</v>
      </c>
      <c r="B151" s="82" t="s">
        <v>152</v>
      </c>
      <c r="C151" s="82" t="s">
        <v>145</v>
      </c>
      <c r="D151" s="83">
        <f>'landesw Umlage § 2_IST'!F151*'Umlage Gesamt § 2_IST'!$D$1</f>
        <v>219.68067891247858</v>
      </c>
      <c r="E151" s="83">
        <f>'landesw Umlage § 2_IST'!G151*'Umlage Gesamt § 2_IST'!$E$1</f>
        <v>19974.415714055867</v>
      </c>
      <c r="F151" s="83">
        <f>'landesw Umlage § 2_IST'!H151*'Umlage Gesamt § 2_IST'!$F$1</f>
        <v>645.69354371406928</v>
      </c>
      <c r="G151" s="83">
        <f>'landesw Umlage § 2_IST'!I151*'Umlage Gesamt § 2_IST'!$G$1</f>
        <v>27764.579497772895</v>
      </c>
      <c r="H151" s="83">
        <f>'landesw Umlage § 2_IST'!J151*'Umlage Gesamt § 2_IST'!$H$1</f>
        <v>4837.6957029297573</v>
      </c>
      <c r="I151" s="83">
        <f>'landesw Umlage § 2_IST'!K151*'Umlage Gesamt § 2_IST'!$I$1</f>
        <v>7713.7375755185058</v>
      </c>
      <c r="J151" s="83">
        <f>'landesw Umlage § 2_IST'!L151*'Umlage Gesamt § 2_IST'!$J$1</f>
        <v>129.61365248768934</v>
      </c>
      <c r="K151" s="83">
        <f>'landesw Umlage § 2_IST'!M151*'Umlage Gesamt § 2_IST'!$K$1</f>
        <v>86.048097112706458</v>
      </c>
      <c r="M151" s="83">
        <f>'bezirksw Umlage § 2_IST'!F151*'Umlage Gesamt § 2_IST'!$M$1</f>
        <v>1871.4811241998643</v>
      </c>
      <c r="N151" s="83">
        <f>'bezirksw Umlage § 2_IST'!G151*'Umlage Gesamt § 2_IST'!$N$1</f>
        <v>196578.77794051947</v>
      </c>
      <c r="O151" s="83">
        <f>'bezirksw Umlage § 2_IST'!H151*'Umlage Gesamt § 2_IST'!$O$1</f>
        <v>6868.9630061946718</v>
      </c>
      <c r="P151" s="83">
        <f>'bezirksw Umlage § 2_IST'!I151*'Umlage Gesamt § 2_IST'!$P$1</f>
        <v>250817.57232631792</v>
      </c>
      <c r="Q151" s="83">
        <f>'bezirksw Umlage § 2_IST'!J151*'Umlage Gesamt § 2_IST'!$Q$1</f>
        <v>22225.827494870558</v>
      </c>
      <c r="R151" s="83">
        <f>'bezirksw Umlage § 2_IST'!K151*'Umlage Gesamt § 2_IST'!$R$1</f>
        <v>101264.60059265277</v>
      </c>
      <c r="S151" s="83">
        <f>'bezirksw Umlage § 2_IST'!L151*'Umlage Gesamt § 2_IST'!$S$1</f>
        <v>1574.2054729067715</v>
      </c>
      <c r="T151" s="83">
        <f>'bezirksw Umlage § 2_IST'!M151*'Umlage Gesamt § 2_IST'!$T$1</f>
        <v>624.29149665893863</v>
      </c>
      <c r="V151" s="83">
        <f t="shared" si="45"/>
        <v>2091.161803112343</v>
      </c>
      <c r="W151" s="76">
        <f t="shared" si="46"/>
        <v>174.26</v>
      </c>
      <c r="X151" s="83">
        <f t="shared" si="38"/>
        <v>216553.19365457533</v>
      </c>
      <c r="Y151" s="76">
        <f t="shared" si="50"/>
        <v>18046.099999999999</v>
      </c>
      <c r="Z151" s="83">
        <f t="shared" si="39"/>
        <v>7514.656549908741</v>
      </c>
      <c r="AA151" s="76">
        <f t="shared" si="51"/>
        <v>626.22</v>
      </c>
      <c r="AB151" s="83">
        <f t="shared" si="40"/>
        <v>278582.1518240908</v>
      </c>
      <c r="AC151" s="76">
        <f t="shared" si="52"/>
        <v>23215.18</v>
      </c>
      <c r="AD151" s="83">
        <f t="shared" si="41"/>
        <v>27063.523197800314</v>
      </c>
      <c r="AE151" s="76">
        <f t="shared" si="53"/>
        <v>2255.29</v>
      </c>
      <c r="AF151" s="83">
        <f t="shared" si="42"/>
        <v>108978.33816817128</v>
      </c>
      <c r="AG151" s="76">
        <f t="shared" si="54"/>
        <v>9081.5300000000007</v>
      </c>
      <c r="AH151" s="83">
        <f t="shared" si="43"/>
        <v>1703.8191253944608</v>
      </c>
      <c r="AI151" s="76">
        <f t="shared" si="47"/>
        <v>141.97999999999999</v>
      </c>
      <c r="AJ151" s="83">
        <f t="shared" si="44"/>
        <v>710.33959377164513</v>
      </c>
      <c r="AK151" s="76">
        <f t="shared" si="48"/>
        <v>59.19</v>
      </c>
      <c r="AM151" s="83">
        <f t="shared" si="55"/>
        <v>643197.18391682475</v>
      </c>
      <c r="AN151" s="83">
        <f t="shared" si="49"/>
        <v>53599.765326402063</v>
      </c>
    </row>
    <row r="152" spans="1:40" x14ac:dyDescent="0.25">
      <c r="A152" s="82">
        <v>61628</v>
      </c>
      <c r="B152" s="82" t="s">
        <v>153</v>
      </c>
      <c r="C152" s="82" t="s">
        <v>145</v>
      </c>
      <c r="D152" s="83">
        <f>'landesw Umlage § 2_IST'!F152*'Umlage Gesamt § 2_IST'!$D$1</f>
        <v>184.45645955203184</v>
      </c>
      <c r="E152" s="83">
        <f>'landesw Umlage § 2_IST'!G152*'Umlage Gesamt § 2_IST'!$E$1</f>
        <v>16771.661588423511</v>
      </c>
      <c r="F152" s="83">
        <f>'landesw Umlage § 2_IST'!H152*'Umlage Gesamt § 2_IST'!$F$1</f>
        <v>542.16122063494277</v>
      </c>
      <c r="G152" s="83">
        <f>'landesw Umlage § 2_IST'!I152*'Umlage Gesamt § 2_IST'!$G$1</f>
        <v>23312.728549744155</v>
      </c>
      <c r="H152" s="83">
        <f>'landesw Umlage § 2_IST'!J152*'Umlage Gesamt § 2_IST'!$H$1</f>
        <v>4062.0059359340089</v>
      </c>
      <c r="I152" s="83">
        <f>'landesw Umlage § 2_IST'!K152*'Umlage Gesamt § 2_IST'!$I$1</f>
        <v>6476.8951467984334</v>
      </c>
      <c r="J152" s="83">
        <f>'landesw Umlage § 2_IST'!L152*'Umlage Gesamt § 2_IST'!$J$1</f>
        <v>108.83103405289286</v>
      </c>
      <c r="K152" s="83">
        <f>'landesw Umlage § 2_IST'!M152*'Umlage Gesamt § 2_IST'!$K$1</f>
        <v>72.250902642752436</v>
      </c>
      <c r="M152" s="83">
        <f>'bezirksw Umlage § 2_IST'!F152*'Umlage Gesamt § 2_IST'!$M$1</f>
        <v>1571.4025648377333</v>
      </c>
      <c r="N152" s="83">
        <f>'bezirksw Umlage § 2_IST'!G152*'Umlage Gesamt § 2_IST'!$N$1</f>
        <v>165058.78250867687</v>
      </c>
      <c r="O152" s="83">
        <f>'bezirksw Umlage § 2_IST'!H152*'Umlage Gesamt § 2_IST'!$O$1</f>
        <v>5767.5741134309628</v>
      </c>
      <c r="P152" s="83">
        <f>'bezirksw Umlage § 2_IST'!I152*'Umlage Gesamt § 2_IST'!$P$1</f>
        <v>210600.7756976223</v>
      </c>
      <c r="Q152" s="83">
        <f>'bezirksw Umlage § 2_IST'!J152*'Umlage Gesamt § 2_IST'!$Q$1</f>
        <v>18662.075657328787</v>
      </c>
      <c r="R152" s="83">
        <f>'bezirksw Umlage § 2_IST'!K152*'Umlage Gesamt § 2_IST'!$R$1</f>
        <v>85027.549057753276</v>
      </c>
      <c r="S152" s="83">
        <f>'bezirksw Umlage § 2_IST'!L152*'Umlage Gesamt § 2_IST'!$S$1</f>
        <v>1321.7929295252236</v>
      </c>
      <c r="T152" s="83">
        <f>'bezirksw Umlage § 2_IST'!M152*'Umlage Gesamt § 2_IST'!$T$1</f>
        <v>524.19083813931991</v>
      </c>
      <c r="V152" s="83">
        <f t="shared" si="45"/>
        <v>1755.8590243897652</v>
      </c>
      <c r="W152" s="76">
        <f t="shared" si="46"/>
        <v>146.32</v>
      </c>
      <c r="X152" s="83">
        <f t="shared" si="38"/>
        <v>181830.44409710038</v>
      </c>
      <c r="Y152" s="76">
        <f t="shared" si="50"/>
        <v>15152.54</v>
      </c>
      <c r="Z152" s="83">
        <f t="shared" si="39"/>
        <v>6309.7353340659056</v>
      </c>
      <c r="AA152" s="76">
        <f t="shared" si="51"/>
        <v>525.80999999999995</v>
      </c>
      <c r="AB152" s="83">
        <f t="shared" si="40"/>
        <v>233913.50424736645</v>
      </c>
      <c r="AC152" s="76">
        <f t="shared" si="52"/>
        <v>19492.79</v>
      </c>
      <c r="AD152" s="83">
        <f t="shared" si="41"/>
        <v>22724.081593262796</v>
      </c>
      <c r="AE152" s="76">
        <f t="shared" si="53"/>
        <v>1893.67</v>
      </c>
      <c r="AF152" s="83">
        <f t="shared" si="42"/>
        <v>91504.444204551706</v>
      </c>
      <c r="AG152" s="76">
        <f t="shared" si="54"/>
        <v>7625.37</v>
      </c>
      <c r="AH152" s="83">
        <f t="shared" si="43"/>
        <v>1430.6239635781164</v>
      </c>
      <c r="AI152" s="76">
        <f t="shared" si="47"/>
        <v>119.22</v>
      </c>
      <c r="AJ152" s="83">
        <f t="shared" si="44"/>
        <v>596.44174078207232</v>
      </c>
      <c r="AK152" s="76">
        <f t="shared" si="48"/>
        <v>49.7</v>
      </c>
      <c r="AM152" s="83">
        <f t="shared" si="55"/>
        <v>540065.13420509722</v>
      </c>
      <c r="AN152" s="83">
        <f t="shared" si="49"/>
        <v>45005.42785042477</v>
      </c>
    </row>
    <row r="153" spans="1:40" x14ac:dyDescent="0.25">
      <c r="A153" s="82">
        <v>61629</v>
      </c>
      <c r="B153" s="82" t="s">
        <v>154</v>
      </c>
      <c r="C153" s="82" t="s">
        <v>145</v>
      </c>
      <c r="D153" s="83">
        <f>'landesw Umlage § 2_IST'!F153*'Umlage Gesamt § 2_IST'!$D$1</f>
        <v>133.14558618633654</v>
      </c>
      <c r="E153" s="83">
        <f>'landesw Umlage § 2_IST'!G153*'Umlage Gesamt § 2_IST'!$E$1</f>
        <v>12106.232109912113</v>
      </c>
      <c r="F153" s="83">
        <f>'landesw Umlage § 2_IST'!H153*'Umlage Gesamt § 2_IST'!$F$1</f>
        <v>391.34641152849798</v>
      </c>
      <c r="G153" s="83">
        <f>'landesw Umlage § 2_IST'!I153*'Umlage Gesamt § 2_IST'!$G$1</f>
        <v>16827.748488163139</v>
      </c>
      <c r="H153" s="83">
        <f>'landesw Umlage § 2_IST'!J153*'Umlage Gesamt § 2_IST'!$H$1</f>
        <v>2932.0640911453229</v>
      </c>
      <c r="I153" s="83">
        <f>'landesw Umlage § 2_IST'!K153*'Umlage Gesamt § 2_IST'!$I$1</f>
        <v>4675.1954530746953</v>
      </c>
      <c r="J153" s="83">
        <f>'landesw Umlage § 2_IST'!L153*'Umlage Gesamt § 2_IST'!$J$1</f>
        <v>78.557139497465542</v>
      </c>
      <c r="K153" s="83">
        <f>'landesw Umlage § 2_IST'!M153*'Umlage Gesamt § 2_IST'!$K$1</f>
        <v>52.152626198203748</v>
      </c>
      <c r="M153" s="83">
        <f>'bezirksw Umlage § 2_IST'!F153*'Umlage Gesamt § 2_IST'!$M$1</f>
        <v>1134.2802314332289</v>
      </c>
      <c r="N153" s="83">
        <f>'bezirksw Umlage § 2_IST'!G153*'Umlage Gesamt § 2_IST'!$N$1</f>
        <v>119143.82616739723</v>
      </c>
      <c r="O153" s="83">
        <f>'bezirksw Umlage § 2_IST'!H153*'Umlage Gesamt § 2_IST'!$O$1</f>
        <v>4163.188635794495</v>
      </c>
      <c r="P153" s="83">
        <f>'bezirksw Umlage § 2_IST'!I153*'Umlage Gesamt § 2_IST'!$P$1</f>
        <v>152017.2500310154</v>
      </c>
      <c r="Q153" s="83">
        <f>'bezirksw Umlage § 2_IST'!J153*'Umlage Gesamt § 2_IST'!$Q$1</f>
        <v>13470.783343035457</v>
      </c>
      <c r="R153" s="83">
        <f>'bezirksw Umlage § 2_IST'!K153*'Umlage Gesamt § 2_IST'!$R$1</f>
        <v>61375.14993389856</v>
      </c>
      <c r="S153" s="83">
        <f>'bezirksw Umlage § 2_IST'!L153*'Umlage Gesamt § 2_IST'!$S$1</f>
        <v>954.10534738658521</v>
      </c>
      <c r="T153" s="83">
        <f>'bezirksw Umlage § 2_IST'!M153*'Umlage Gesamt § 2_IST'!$T$1</f>
        <v>378.37491073539366</v>
      </c>
      <c r="V153" s="83">
        <f t="shared" si="45"/>
        <v>1267.4258176195654</v>
      </c>
      <c r="W153" s="76">
        <f t="shared" si="46"/>
        <v>105.62</v>
      </c>
      <c r="X153" s="83">
        <f t="shared" si="38"/>
        <v>131250.05827730935</v>
      </c>
      <c r="Y153" s="76">
        <f t="shared" si="50"/>
        <v>10937.5</v>
      </c>
      <c r="Z153" s="83">
        <f t="shared" si="39"/>
        <v>4554.5350473229928</v>
      </c>
      <c r="AA153" s="76">
        <f t="shared" si="51"/>
        <v>379.54</v>
      </c>
      <c r="AB153" s="83">
        <f t="shared" si="40"/>
        <v>168844.99851917854</v>
      </c>
      <c r="AC153" s="76">
        <f t="shared" si="52"/>
        <v>14070.42</v>
      </c>
      <c r="AD153" s="83">
        <f t="shared" si="41"/>
        <v>16402.847434180781</v>
      </c>
      <c r="AE153" s="76">
        <f t="shared" si="53"/>
        <v>1366.9</v>
      </c>
      <c r="AF153" s="83">
        <f t="shared" si="42"/>
        <v>66050.345386973262</v>
      </c>
      <c r="AG153" s="76">
        <f t="shared" si="54"/>
        <v>5504.2</v>
      </c>
      <c r="AH153" s="83">
        <f t="shared" si="43"/>
        <v>1032.6624868840508</v>
      </c>
      <c r="AI153" s="76">
        <f t="shared" si="47"/>
        <v>86.06</v>
      </c>
      <c r="AJ153" s="83">
        <f t="shared" si="44"/>
        <v>430.52753693359739</v>
      </c>
      <c r="AK153" s="76">
        <f t="shared" si="48"/>
        <v>35.880000000000003</v>
      </c>
      <c r="AM153" s="83">
        <f t="shared" si="55"/>
        <v>389833.40050640219</v>
      </c>
      <c r="AN153" s="83">
        <f t="shared" si="49"/>
        <v>32486.116708866848</v>
      </c>
    </row>
    <row r="154" spans="1:40" x14ac:dyDescent="0.25">
      <c r="A154" s="82">
        <v>61630</v>
      </c>
      <c r="B154" s="82" t="s">
        <v>155</v>
      </c>
      <c r="C154" s="82" t="s">
        <v>145</v>
      </c>
      <c r="D154" s="83">
        <f>'landesw Umlage § 2_IST'!F154*'Umlage Gesamt § 2_IST'!$D$1</f>
        <v>200.93020863585625</v>
      </c>
      <c r="E154" s="83">
        <f>'landesw Umlage § 2_IST'!G154*'Umlage Gesamt § 2_IST'!$E$1</f>
        <v>18269.533473189724</v>
      </c>
      <c r="F154" s="83">
        <f>'landesw Umlage § 2_IST'!H154*'Umlage Gesamt § 2_IST'!$F$1</f>
        <v>590.5814707764165</v>
      </c>
      <c r="G154" s="83">
        <f>'landesw Umlage § 2_IST'!I154*'Umlage Gesamt § 2_IST'!$G$1</f>
        <v>25394.78109222756</v>
      </c>
      <c r="H154" s="83">
        <f>'landesw Umlage § 2_IST'!J154*'Umlage Gesamt § 2_IST'!$H$1</f>
        <v>4424.7824238276535</v>
      </c>
      <c r="I154" s="83">
        <f>'landesw Umlage § 2_IST'!K154*'Umlage Gesamt § 2_IST'!$I$1</f>
        <v>7055.3446397016605</v>
      </c>
      <c r="J154" s="83">
        <f>'landesw Umlage § 2_IST'!L154*'Umlage Gesamt § 2_IST'!$J$1</f>
        <v>118.55069988554848</v>
      </c>
      <c r="K154" s="83">
        <f>'landesw Umlage § 2_IST'!M154*'Umlage Gesamt § 2_IST'!$K$1</f>
        <v>78.703608306230606</v>
      </c>
      <c r="M154" s="83">
        <f>'bezirksw Umlage § 2_IST'!F154*'Umlage Gesamt § 2_IST'!$M$1</f>
        <v>1711.7440395992212</v>
      </c>
      <c r="N154" s="83">
        <f>'bezirksw Umlage § 2_IST'!G154*'Umlage Gesamt § 2_IST'!$N$1</f>
        <v>179800.13108347412</v>
      </c>
      <c r="O154" s="83">
        <f>'bezirksw Umlage § 2_IST'!H154*'Umlage Gesamt § 2_IST'!$O$1</f>
        <v>6282.6743652615096</v>
      </c>
      <c r="P154" s="83">
        <f>'bezirksw Umlage § 2_IST'!I154*'Umlage Gesamt § 2_IST'!$P$1</f>
        <v>229409.46553221581</v>
      </c>
      <c r="Q154" s="83">
        <f>'bezirksw Umlage § 2_IST'!J154*'Umlage Gesamt § 2_IST'!$Q$1</f>
        <v>20328.7798351538</v>
      </c>
      <c r="R154" s="83">
        <f>'bezirksw Umlage § 2_IST'!K154*'Umlage Gesamt § 2_IST'!$R$1</f>
        <v>92621.333042286918</v>
      </c>
      <c r="S154" s="83">
        <f>'bezirksw Umlage § 2_IST'!L154*'Umlage Gesamt § 2_IST'!$S$1</f>
        <v>1439.8418453216877</v>
      </c>
      <c r="T154" s="83">
        <f>'bezirksw Umlage § 2_IST'!M154*'Umlage Gesamt § 2_IST'!$T$1</f>
        <v>571.00615900430091</v>
      </c>
      <c r="V154" s="83">
        <f t="shared" si="45"/>
        <v>1912.6742482350774</v>
      </c>
      <c r="W154" s="76">
        <f t="shared" si="46"/>
        <v>159.38999999999999</v>
      </c>
      <c r="X154" s="83">
        <f t="shared" si="38"/>
        <v>198069.66455666383</v>
      </c>
      <c r="Y154" s="76">
        <f t="shared" si="50"/>
        <v>16505.810000000001</v>
      </c>
      <c r="Z154" s="83">
        <f t="shared" si="39"/>
        <v>6873.2558360379262</v>
      </c>
      <c r="AA154" s="76">
        <f t="shared" si="51"/>
        <v>572.77</v>
      </c>
      <c r="AB154" s="83">
        <f t="shared" si="40"/>
        <v>254804.24662444336</v>
      </c>
      <c r="AC154" s="76">
        <f t="shared" si="52"/>
        <v>21233.69</v>
      </c>
      <c r="AD154" s="83">
        <f t="shared" si="41"/>
        <v>24753.562258981452</v>
      </c>
      <c r="AE154" s="76">
        <f t="shared" si="53"/>
        <v>2062.8000000000002</v>
      </c>
      <c r="AF154" s="83">
        <f t="shared" si="42"/>
        <v>99676.677681988585</v>
      </c>
      <c r="AG154" s="76">
        <f t="shared" si="54"/>
        <v>8306.39</v>
      </c>
      <c r="AH154" s="83">
        <f t="shared" si="43"/>
        <v>1558.3925452072363</v>
      </c>
      <c r="AI154" s="76">
        <f t="shared" si="47"/>
        <v>129.87</v>
      </c>
      <c r="AJ154" s="83">
        <f t="shared" si="44"/>
        <v>649.70976731053156</v>
      </c>
      <c r="AK154" s="76">
        <f t="shared" si="48"/>
        <v>54.14</v>
      </c>
      <c r="AM154" s="83">
        <f t="shared" si="55"/>
        <v>588298.18351886806</v>
      </c>
      <c r="AN154" s="83">
        <f t="shared" si="49"/>
        <v>49024.84862657234</v>
      </c>
    </row>
    <row r="155" spans="1:40" x14ac:dyDescent="0.25">
      <c r="A155" s="82">
        <v>61631</v>
      </c>
      <c r="B155" s="82" t="s">
        <v>156</v>
      </c>
      <c r="C155" s="82" t="s">
        <v>145</v>
      </c>
      <c r="D155" s="83">
        <f>'landesw Umlage § 2_IST'!F155*'Umlage Gesamt § 2_IST'!$D$1</f>
        <v>1636.1130842856298</v>
      </c>
      <c r="E155" s="83">
        <f>'landesw Umlage § 2_IST'!G155*'Umlage Gesamt § 2_IST'!$E$1</f>
        <v>148763.20968466808</v>
      </c>
      <c r="F155" s="83">
        <f>'landesw Umlage § 2_IST'!H155*'Umlage Gesamt § 2_IST'!$F$1</f>
        <v>4808.9238459164981</v>
      </c>
      <c r="G155" s="83">
        <f>'landesw Umlage § 2_IST'!I155*'Umlage Gesamt § 2_IST'!$G$1</f>
        <v>206781.91646563791</v>
      </c>
      <c r="H155" s="83">
        <f>'landesw Umlage § 2_IST'!J155*'Umlage Gesamt § 2_IST'!$H$1</f>
        <v>36029.646651397634</v>
      </c>
      <c r="I155" s="83">
        <f>'landesw Umlage § 2_IST'!K155*'Umlage Gesamt § 2_IST'!$I$1</f>
        <v>57449.508252291962</v>
      </c>
      <c r="J155" s="83">
        <f>'landesw Umlage § 2_IST'!L155*'Umlage Gesamt § 2_IST'!$J$1</f>
        <v>965.3220018572755</v>
      </c>
      <c r="K155" s="83">
        <f>'landesw Umlage § 2_IST'!M155*'Umlage Gesamt § 2_IST'!$K$1</f>
        <v>640.85935213295875</v>
      </c>
      <c r="M155" s="83">
        <f>'bezirksw Umlage § 2_IST'!F155*'Umlage Gesamt § 2_IST'!$M$1</f>
        <v>13938.206898554196</v>
      </c>
      <c r="N155" s="83">
        <f>'bezirksw Umlage § 2_IST'!G155*'Umlage Gesamt § 2_IST'!$N$1</f>
        <v>1464057.3411988572</v>
      </c>
      <c r="O155" s="83">
        <f>'bezirksw Umlage § 2_IST'!H155*'Umlage Gesamt § 2_IST'!$O$1</f>
        <v>51157.891106056108</v>
      </c>
      <c r="P155" s="83">
        <f>'bezirksw Umlage § 2_IST'!I155*'Umlage Gesamt § 2_IST'!$P$1</f>
        <v>1868010.9415327192</v>
      </c>
      <c r="Q155" s="83">
        <f>'bezirksw Umlage § 2_IST'!J155*'Umlage Gesamt § 2_IST'!$Q$1</f>
        <v>165531.02145100586</v>
      </c>
      <c r="R155" s="83">
        <f>'bezirksw Umlage § 2_IST'!K155*'Umlage Gesamt § 2_IST'!$R$1</f>
        <v>754187.11752345366</v>
      </c>
      <c r="S155" s="83">
        <f>'bezirksw Umlage § 2_IST'!L155*'Umlage Gesamt § 2_IST'!$S$1</f>
        <v>11724.190694999328</v>
      </c>
      <c r="T155" s="83">
        <f>'bezirksw Umlage § 2_IST'!M155*'Umlage Gesamt § 2_IST'!$T$1</f>
        <v>4649.528083891626</v>
      </c>
      <c r="V155" s="83">
        <f t="shared" si="45"/>
        <v>15574.319982839825</v>
      </c>
      <c r="W155" s="76">
        <f t="shared" si="46"/>
        <v>1297.8599999999999</v>
      </c>
      <c r="X155" s="83">
        <f t="shared" si="38"/>
        <v>1612820.5508835253</v>
      </c>
      <c r="Y155" s="76">
        <f t="shared" si="50"/>
        <v>134401.71</v>
      </c>
      <c r="Z155" s="83">
        <f t="shared" si="39"/>
        <v>55966.814951972607</v>
      </c>
      <c r="AA155" s="76">
        <f t="shared" si="51"/>
        <v>4663.8999999999996</v>
      </c>
      <c r="AB155" s="83">
        <f t="shared" si="40"/>
        <v>2074792.8579983572</v>
      </c>
      <c r="AC155" s="76">
        <f t="shared" si="52"/>
        <v>172899.4</v>
      </c>
      <c r="AD155" s="83">
        <f t="shared" si="41"/>
        <v>201560.66810240349</v>
      </c>
      <c r="AE155" s="76">
        <f t="shared" si="53"/>
        <v>16796.72</v>
      </c>
      <c r="AF155" s="83">
        <f t="shared" si="42"/>
        <v>811636.6257757456</v>
      </c>
      <c r="AG155" s="76">
        <f t="shared" si="54"/>
        <v>67636.39</v>
      </c>
      <c r="AH155" s="83">
        <f t="shared" si="43"/>
        <v>12689.512696856604</v>
      </c>
      <c r="AI155" s="76">
        <f t="shared" si="47"/>
        <v>1057.46</v>
      </c>
      <c r="AJ155" s="83">
        <f t="shared" si="44"/>
        <v>5290.3874360245845</v>
      </c>
      <c r="AK155" s="76">
        <f t="shared" si="48"/>
        <v>440.87</v>
      </c>
      <c r="AM155" s="83">
        <f t="shared" si="55"/>
        <v>4790331.7378277257</v>
      </c>
      <c r="AN155" s="83">
        <f t="shared" si="49"/>
        <v>399194.31148564379</v>
      </c>
    </row>
    <row r="156" spans="1:40" x14ac:dyDescent="0.25">
      <c r="A156" s="82">
        <v>61632</v>
      </c>
      <c r="B156" s="82" t="s">
        <v>157</v>
      </c>
      <c r="C156" s="82" t="s">
        <v>145</v>
      </c>
      <c r="D156" s="83">
        <f>'landesw Umlage § 2_IST'!F156*'Umlage Gesamt § 2_IST'!$D$1</f>
        <v>358.4929335451053</v>
      </c>
      <c r="E156" s="83">
        <f>'landesw Umlage § 2_IST'!G156*'Umlage Gesamt § 2_IST'!$E$1</f>
        <v>32595.888362281399</v>
      </c>
      <c r="F156" s="83">
        <f>'landesw Umlage § 2_IST'!H156*'Umlage Gesamt § 2_IST'!$F$1</f>
        <v>1053.695635879805</v>
      </c>
      <c r="G156" s="83">
        <f>'landesw Umlage § 2_IST'!I156*'Umlage Gesamt § 2_IST'!$G$1</f>
        <v>45308.515988191917</v>
      </c>
      <c r="H156" s="83">
        <f>'landesw Umlage § 2_IST'!J156*'Umlage Gesamt § 2_IST'!$H$1</f>
        <v>7894.548272189113</v>
      </c>
      <c r="I156" s="83">
        <f>'landesw Umlage § 2_IST'!K156*'Umlage Gesamt § 2_IST'!$I$1</f>
        <v>12587.909076639595</v>
      </c>
      <c r="J156" s="83">
        <f>'landesw Umlage § 2_IST'!L156*'Umlage Gesamt § 2_IST'!$J$1</f>
        <v>211.51417929803287</v>
      </c>
      <c r="K156" s="83">
        <f>'landesw Umlage § 2_IST'!M156*'Umlage Gesamt § 2_IST'!$K$1</f>
        <v>140.42033606513948</v>
      </c>
      <c r="M156" s="83">
        <f>'bezirksw Umlage § 2_IST'!F156*'Umlage Gesamt § 2_IST'!$M$1</f>
        <v>3054.0362566705039</v>
      </c>
      <c r="N156" s="83">
        <f>'bezirksw Umlage § 2_IST'!G156*'Umlage Gesamt § 2_IST'!$N$1</f>
        <v>320793.35845773196</v>
      </c>
      <c r="O156" s="83">
        <f>'bezirksw Umlage § 2_IST'!H156*'Umlage Gesamt § 2_IST'!$O$1</f>
        <v>11209.336709509125</v>
      </c>
      <c r="P156" s="83">
        <f>'bezirksw Umlage § 2_IST'!I156*'Umlage Gesamt § 2_IST'!$P$1</f>
        <v>409304.66772522248</v>
      </c>
      <c r="Q156" s="83">
        <f>'bezirksw Umlage § 2_IST'!J156*'Umlage Gesamt § 2_IST'!$Q$1</f>
        <v>36269.926597768761</v>
      </c>
      <c r="R156" s="83">
        <f>'bezirksw Umlage § 2_IST'!K156*'Umlage Gesamt § 2_IST'!$R$1</f>
        <v>165251.87335749532</v>
      </c>
      <c r="S156" s="83">
        <f>'bezirksw Umlage § 2_IST'!L156*'Umlage Gesamt § 2_IST'!$S$1</f>
        <v>2568.9174886879496</v>
      </c>
      <c r="T156" s="83">
        <f>'bezirksw Umlage § 2_IST'!M156*'Umlage Gesamt § 2_IST'!$T$1</f>
        <v>1018.7700217081514</v>
      </c>
      <c r="V156" s="83">
        <f t="shared" si="45"/>
        <v>3412.5291902156091</v>
      </c>
      <c r="W156" s="76">
        <f t="shared" si="46"/>
        <v>284.38</v>
      </c>
      <c r="X156" s="83">
        <f t="shared" si="38"/>
        <v>353389.24682001333</v>
      </c>
      <c r="Y156" s="76">
        <f t="shared" si="50"/>
        <v>29449.1</v>
      </c>
      <c r="Z156" s="83">
        <f t="shared" si="39"/>
        <v>12263.03234538893</v>
      </c>
      <c r="AA156" s="76">
        <f t="shared" si="51"/>
        <v>1021.92</v>
      </c>
      <c r="AB156" s="83">
        <f t="shared" si="40"/>
        <v>454613.18371341442</v>
      </c>
      <c r="AC156" s="76">
        <f t="shared" si="52"/>
        <v>37884.43</v>
      </c>
      <c r="AD156" s="83">
        <f t="shared" si="41"/>
        <v>44164.474869957878</v>
      </c>
      <c r="AE156" s="76">
        <f t="shared" si="53"/>
        <v>3680.37</v>
      </c>
      <c r="AF156" s="83">
        <f t="shared" si="42"/>
        <v>177839.78243413492</v>
      </c>
      <c r="AG156" s="76">
        <f t="shared" si="54"/>
        <v>14819.98</v>
      </c>
      <c r="AH156" s="83">
        <f t="shared" si="43"/>
        <v>2780.4316679859826</v>
      </c>
      <c r="AI156" s="76">
        <f t="shared" si="47"/>
        <v>231.7</v>
      </c>
      <c r="AJ156" s="83">
        <f t="shared" si="44"/>
        <v>1159.1903577732908</v>
      </c>
      <c r="AK156" s="76">
        <f t="shared" si="48"/>
        <v>96.6</v>
      </c>
      <c r="AM156" s="83">
        <f t="shared" si="55"/>
        <v>1049621.8713988843</v>
      </c>
      <c r="AN156" s="83">
        <f t="shared" si="49"/>
        <v>87468.489283240357</v>
      </c>
    </row>
    <row r="157" spans="1:40" x14ac:dyDescent="0.25">
      <c r="A157" s="82">
        <v>61633</v>
      </c>
      <c r="B157" s="82" t="s">
        <v>158</v>
      </c>
      <c r="C157" s="82" t="s">
        <v>145</v>
      </c>
      <c r="D157" s="83">
        <f>'landesw Umlage § 2_IST'!F157*'Umlage Gesamt § 2_IST'!$D$1</f>
        <v>589.24888138909216</v>
      </c>
      <c r="E157" s="83">
        <f>'landesw Umlage § 2_IST'!G157*'Umlage Gesamt § 2_IST'!$E$1</f>
        <v>53577.320382359554</v>
      </c>
      <c r="F157" s="83">
        <f>'landesw Umlage § 2_IST'!H157*'Umlage Gesamt § 2_IST'!$F$1</f>
        <v>1731.9420180108609</v>
      </c>
      <c r="G157" s="83">
        <f>'landesw Umlage § 2_IST'!I157*'Umlage Gesamt § 2_IST'!$G$1</f>
        <v>74472.855292928012</v>
      </c>
      <c r="H157" s="83">
        <f>'landesw Umlage § 2_IST'!J157*'Umlage Gesamt § 2_IST'!$H$1</f>
        <v>12976.137890523669</v>
      </c>
      <c r="I157" s="83">
        <f>'landesw Umlage § 2_IST'!K157*'Umlage Gesamt § 2_IST'!$I$1</f>
        <v>20690.537102328202</v>
      </c>
      <c r="J157" s="83">
        <f>'landesw Umlage § 2_IST'!L157*'Umlage Gesamt § 2_IST'!$J$1</f>
        <v>347.6623439039596</v>
      </c>
      <c r="K157" s="83">
        <f>'landesw Umlage § 2_IST'!M157*'Umlage Gesamt § 2_IST'!$K$1</f>
        <v>230.80657443489952</v>
      </c>
      <c r="M157" s="83">
        <f>'bezirksw Umlage § 2_IST'!F157*'Umlage Gesamt § 2_IST'!$M$1</f>
        <v>5019.8686768212183</v>
      </c>
      <c r="N157" s="83">
        <f>'bezirksw Umlage § 2_IST'!G157*'Umlage Gesamt § 2_IST'!$N$1</f>
        <v>527282.71589343715</v>
      </c>
      <c r="O157" s="83">
        <f>'bezirksw Umlage § 2_IST'!H157*'Umlage Gesamt § 2_IST'!$O$1</f>
        <v>18424.600596376586</v>
      </c>
      <c r="P157" s="83">
        <f>'bezirksw Umlage § 2_IST'!I157*'Umlage Gesamt § 2_IST'!$P$1</f>
        <v>672767.28503234498</v>
      </c>
      <c r="Q157" s="83">
        <f>'bezirksw Umlage § 2_IST'!J157*'Umlage Gesamt § 2_IST'!$Q$1</f>
        <v>59616.276015411924</v>
      </c>
      <c r="R157" s="83">
        <f>'bezirksw Umlage § 2_IST'!K157*'Umlage Gesamt § 2_IST'!$R$1</f>
        <v>271621.75990591588</v>
      </c>
      <c r="S157" s="83">
        <f>'bezirksw Umlage § 2_IST'!L157*'Umlage Gesamt § 2_IST'!$S$1</f>
        <v>4222.4870142378795</v>
      </c>
      <c r="T157" s="83">
        <f>'bezirksw Umlage § 2_IST'!M157*'Umlage Gesamt § 2_IST'!$T$1</f>
        <v>1674.5353660053077</v>
      </c>
      <c r="V157" s="83">
        <f t="shared" si="45"/>
        <v>5609.1175582103106</v>
      </c>
      <c r="W157" s="76">
        <f t="shared" si="46"/>
        <v>467.43</v>
      </c>
      <c r="X157" s="83">
        <f t="shared" si="38"/>
        <v>580860.03627579671</v>
      </c>
      <c r="Y157" s="76">
        <f t="shared" si="50"/>
        <v>48405</v>
      </c>
      <c r="Z157" s="83">
        <f t="shared" si="39"/>
        <v>20156.542614387447</v>
      </c>
      <c r="AA157" s="76">
        <f t="shared" si="51"/>
        <v>1679.71</v>
      </c>
      <c r="AB157" s="83">
        <f t="shared" si="40"/>
        <v>747240.14032527304</v>
      </c>
      <c r="AC157" s="76">
        <f t="shared" si="52"/>
        <v>62270.01</v>
      </c>
      <c r="AD157" s="83">
        <f t="shared" si="41"/>
        <v>72592.413905935595</v>
      </c>
      <c r="AE157" s="76">
        <f t="shared" si="53"/>
        <v>6049.37</v>
      </c>
      <c r="AF157" s="83">
        <f t="shared" si="42"/>
        <v>292312.29700824409</v>
      </c>
      <c r="AG157" s="76">
        <f t="shared" si="54"/>
        <v>24359.360000000001</v>
      </c>
      <c r="AH157" s="83">
        <f t="shared" si="43"/>
        <v>4570.149358141839</v>
      </c>
      <c r="AI157" s="76">
        <f t="shared" si="47"/>
        <v>380.85</v>
      </c>
      <c r="AJ157" s="83">
        <f t="shared" si="44"/>
        <v>1905.3419404402071</v>
      </c>
      <c r="AK157" s="76">
        <f t="shared" si="48"/>
        <v>158.78</v>
      </c>
      <c r="AM157" s="83">
        <f t="shared" si="55"/>
        <v>1725246.0389864293</v>
      </c>
      <c r="AN157" s="83">
        <f t="shared" si="49"/>
        <v>143770.50324886912</v>
      </c>
    </row>
    <row r="158" spans="1:40" x14ac:dyDescent="0.25">
      <c r="A158" s="82">
        <v>61701</v>
      </c>
      <c r="B158" s="82" t="s">
        <v>159</v>
      </c>
      <c r="C158" s="82" t="s">
        <v>160</v>
      </c>
      <c r="D158" s="83">
        <f>'landesw Umlage § 2_IST'!F158*'Umlage Gesamt § 2_IST'!$D$1</f>
        <v>515.92629346449473</v>
      </c>
      <c r="E158" s="83">
        <f>'landesw Umlage § 2_IST'!G158*'Umlage Gesamt § 2_IST'!$E$1</f>
        <v>46910.480769123424</v>
      </c>
      <c r="F158" s="83">
        <f>'landesw Umlage § 2_IST'!H158*'Umlage Gesamt § 2_IST'!$F$1</f>
        <v>1516.4295666396522</v>
      </c>
      <c r="G158" s="83">
        <f>'landesw Umlage § 2_IST'!I158*'Umlage Gesamt § 2_IST'!$G$1</f>
        <v>65205.900950411691</v>
      </c>
      <c r="H158" s="83">
        <f>'landesw Umlage § 2_IST'!J158*'Umlage Gesamt § 2_IST'!$H$1</f>
        <v>11361.465310820689</v>
      </c>
      <c r="I158" s="83">
        <f>'landesw Umlage § 2_IST'!K158*'Umlage Gesamt § 2_IST'!$I$1</f>
        <v>18115.931067750356</v>
      </c>
      <c r="J158" s="83">
        <f>'landesw Umlage § 2_IST'!L158*'Umlage Gesamt § 2_IST'!$J$1</f>
        <v>304.4013321581653</v>
      </c>
      <c r="K158" s="83">
        <f>'landesw Umlage § 2_IST'!M158*'Umlage Gesamt § 2_IST'!$K$1</f>
        <v>202.08639204323666</v>
      </c>
      <c r="M158" s="83">
        <f>'bezirksw Umlage § 2_IST'!F158*'Umlage Gesamt § 2_IST'!$M$1</f>
        <v>6723.0295615128671</v>
      </c>
      <c r="N158" s="83">
        <f>'bezirksw Umlage § 2_IST'!G158*'Umlage Gesamt § 2_IST'!$N$1</f>
        <v>306942.65016590967</v>
      </c>
      <c r="O158" s="83">
        <f>'bezirksw Umlage § 2_IST'!H158*'Umlage Gesamt § 2_IST'!$O$1</f>
        <v>11936.75768319451</v>
      </c>
      <c r="P158" s="83">
        <f>'bezirksw Umlage § 2_IST'!I158*'Umlage Gesamt § 2_IST'!$P$1</f>
        <v>477066.46101107413</v>
      </c>
      <c r="Q158" s="83">
        <f>'bezirksw Umlage § 2_IST'!J158*'Umlage Gesamt § 2_IST'!$Q$1</f>
        <v>22286.987346655675</v>
      </c>
      <c r="R158" s="83">
        <f>'bezirksw Umlage § 2_IST'!K158*'Umlage Gesamt § 2_IST'!$R$1</f>
        <v>123800.8964159505</v>
      </c>
      <c r="S158" s="83">
        <f>'bezirksw Umlage § 2_IST'!L158*'Umlage Gesamt § 2_IST'!$S$1</f>
        <v>431.05036741029016</v>
      </c>
      <c r="T158" s="83">
        <f>'bezirksw Umlage § 2_IST'!M158*'Umlage Gesamt § 2_IST'!$T$1</f>
        <v>1381.016264379035</v>
      </c>
      <c r="V158" s="83">
        <f t="shared" si="45"/>
        <v>7238.9558549773619</v>
      </c>
      <c r="W158" s="76">
        <f t="shared" si="46"/>
        <v>603.25</v>
      </c>
      <c r="X158" s="83">
        <f t="shared" si="38"/>
        <v>353853.13093503308</v>
      </c>
      <c r="Y158" s="76">
        <f t="shared" si="50"/>
        <v>29487.759999999998</v>
      </c>
      <c r="Z158" s="83">
        <f t="shared" si="39"/>
        <v>13453.187249834162</v>
      </c>
      <c r="AA158" s="76">
        <f t="shared" si="51"/>
        <v>1121.0999999999999</v>
      </c>
      <c r="AB158" s="83">
        <f t="shared" si="40"/>
        <v>542272.36196148582</v>
      </c>
      <c r="AC158" s="76">
        <f t="shared" si="52"/>
        <v>45189.36</v>
      </c>
      <c r="AD158" s="83">
        <f t="shared" si="41"/>
        <v>33648.452657476366</v>
      </c>
      <c r="AE158" s="76">
        <f t="shared" si="53"/>
        <v>2804.04</v>
      </c>
      <c r="AF158" s="83">
        <f t="shared" si="42"/>
        <v>141916.82748370085</v>
      </c>
      <c r="AG158" s="76">
        <f t="shared" si="54"/>
        <v>11826.4</v>
      </c>
      <c r="AH158" s="83">
        <f t="shared" si="43"/>
        <v>735.45169956845552</v>
      </c>
      <c r="AI158" s="76">
        <f t="shared" si="47"/>
        <v>61.29</v>
      </c>
      <c r="AJ158" s="83">
        <f t="shared" si="44"/>
        <v>1583.1026564222716</v>
      </c>
      <c r="AK158" s="76">
        <f t="shared" si="48"/>
        <v>131.93</v>
      </c>
      <c r="AM158" s="83">
        <f t="shared" si="55"/>
        <v>1094701.4704984983</v>
      </c>
      <c r="AN158" s="83">
        <f t="shared" si="49"/>
        <v>91225.122541541525</v>
      </c>
    </row>
    <row r="159" spans="1:40" x14ac:dyDescent="0.25">
      <c r="A159" s="82">
        <v>61708</v>
      </c>
      <c r="B159" s="82" t="s">
        <v>161</v>
      </c>
      <c r="C159" s="82" t="s">
        <v>160</v>
      </c>
      <c r="D159" s="83">
        <f>'landesw Umlage § 2_IST'!F159*'Umlage Gesamt § 2_IST'!$D$1</f>
        <v>201.10136421270116</v>
      </c>
      <c r="E159" s="83">
        <f>'landesw Umlage § 2_IST'!G159*'Umlage Gesamt § 2_IST'!$E$1</f>
        <v>18285.095755046295</v>
      </c>
      <c r="F159" s="83">
        <f>'landesw Umlage § 2_IST'!H159*'Umlage Gesamt § 2_IST'!$F$1</f>
        <v>591.08453755264145</v>
      </c>
      <c r="G159" s="83">
        <f>'landesw Umlage § 2_IST'!I159*'Umlage Gesamt § 2_IST'!$G$1</f>
        <v>25416.412774373312</v>
      </c>
      <c r="H159" s="83">
        <f>'landesw Umlage § 2_IST'!J159*'Umlage Gesamt § 2_IST'!$H$1</f>
        <v>4428.5515245184106</v>
      </c>
      <c r="I159" s="83">
        <f>'landesw Umlage § 2_IST'!K159*'Umlage Gesamt § 2_IST'!$I$1</f>
        <v>7061.3544955110283</v>
      </c>
      <c r="J159" s="83">
        <f>'landesw Umlage § 2_IST'!L159*'Umlage Gesamt § 2_IST'!$J$1</f>
        <v>118.65168327456716</v>
      </c>
      <c r="K159" s="83">
        <f>'landesw Umlage § 2_IST'!M159*'Umlage Gesamt § 2_IST'!$K$1</f>
        <v>78.770649303056729</v>
      </c>
      <c r="M159" s="83">
        <f>'bezirksw Umlage § 2_IST'!F159*'Umlage Gesamt § 2_IST'!$M$1</f>
        <v>2620.5495505640451</v>
      </c>
      <c r="N159" s="83">
        <f>'bezirksw Umlage § 2_IST'!G159*'Umlage Gesamt § 2_IST'!$N$1</f>
        <v>119642.25600700892</v>
      </c>
      <c r="O159" s="83">
        <f>'bezirksw Umlage § 2_IST'!H159*'Umlage Gesamt § 2_IST'!$O$1</f>
        <v>4652.7930147682164</v>
      </c>
      <c r="P159" s="83">
        <f>'bezirksw Umlage § 2_IST'!I159*'Umlage Gesamt § 2_IST'!$P$1</f>
        <v>185954.30654486452</v>
      </c>
      <c r="Q159" s="83">
        <f>'bezirksw Umlage § 2_IST'!J159*'Umlage Gesamt § 2_IST'!$Q$1</f>
        <v>8687.1780259675907</v>
      </c>
      <c r="R159" s="83">
        <f>'bezirksw Umlage § 2_IST'!K159*'Umlage Gesamt § 2_IST'!$R$1</f>
        <v>48255.980506091975</v>
      </c>
      <c r="S159" s="83">
        <f>'bezirksw Umlage § 2_IST'!L159*'Umlage Gesamt § 2_IST'!$S$1</f>
        <v>168.01783128457848</v>
      </c>
      <c r="T159" s="83">
        <f>'bezirksw Umlage § 2_IST'!M159*'Umlage Gesamt § 2_IST'!$T$1</f>
        <v>538.30219216316186</v>
      </c>
      <c r="V159" s="83">
        <f t="shared" si="45"/>
        <v>2821.6509147767465</v>
      </c>
      <c r="W159" s="76">
        <f t="shared" si="46"/>
        <v>235.14</v>
      </c>
      <c r="X159" s="83">
        <f t="shared" si="38"/>
        <v>137927.35176205522</v>
      </c>
      <c r="Y159" s="76">
        <f t="shared" si="50"/>
        <v>11493.95</v>
      </c>
      <c r="Z159" s="83">
        <f t="shared" si="39"/>
        <v>5243.8775523208578</v>
      </c>
      <c r="AA159" s="76">
        <f t="shared" si="51"/>
        <v>436.99</v>
      </c>
      <c r="AB159" s="83">
        <f t="shared" si="40"/>
        <v>211370.71931923783</v>
      </c>
      <c r="AC159" s="76">
        <f t="shared" si="52"/>
        <v>17614.23</v>
      </c>
      <c r="AD159" s="83">
        <f t="shared" si="41"/>
        <v>13115.729550486001</v>
      </c>
      <c r="AE159" s="76">
        <f t="shared" si="53"/>
        <v>1092.98</v>
      </c>
      <c r="AF159" s="83">
        <f t="shared" si="42"/>
        <v>55317.335001603002</v>
      </c>
      <c r="AG159" s="76">
        <f t="shared" si="54"/>
        <v>4609.78</v>
      </c>
      <c r="AH159" s="83">
        <f t="shared" si="43"/>
        <v>286.66951455914563</v>
      </c>
      <c r="AI159" s="76">
        <f t="shared" si="47"/>
        <v>23.89</v>
      </c>
      <c r="AJ159" s="83">
        <f t="shared" si="44"/>
        <v>617.07284146621862</v>
      </c>
      <c r="AK159" s="76">
        <f t="shared" si="48"/>
        <v>51.42</v>
      </c>
      <c r="AM159" s="83">
        <f t="shared" si="55"/>
        <v>426700.40645650506</v>
      </c>
      <c r="AN159" s="83">
        <f t="shared" si="49"/>
        <v>35558.367204708753</v>
      </c>
    </row>
    <row r="160" spans="1:40" x14ac:dyDescent="0.25">
      <c r="A160" s="82">
        <v>61710</v>
      </c>
      <c r="B160" s="82" t="s">
        <v>162</v>
      </c>
      <c r="C160" s="82" t="s">
        <v>160</v>
      </c>
      <c r="D160" s="83">
        <f>'landesw Umlage § 2_IST'!F160*'Umlage Gesamt § 2_IST'!$D$1</f>
        <v>154.32118703211086</v>
      </c>
      <c r="E160" s="83">
        <f>'landesw Umlage § 2_IST'!G160*'Umlage Gesamt § 2_IST'!$E$1</f>
        <v>14031.618795633896</v>
      </c>
      <c r="F160" s="83">
        <f>'landesw Umlage § 2_IST'!H160*'Umlage Gesamt § 2_IST'!$F$1</f>
        <v>453.58651756818296</v>
      </c>
      <c r="G160" s="83">
        <f>'landesw Umlage § 2_IST'!I160*'Umlage Gesamt § 2_IST'!$G$1</f>
        <v>19504.049635838677</v>
      </c>
      <c r="H160" s="83">
        <f>'landesw Umlage § 2_IST'!J160*'Umlage Gesamt § 2_IST'!$H$1</f>
        <v>3398.3823569376955</v>
      </c>
      <c r="I160" s="83">
        <f>'landesw Umlage § 2_IST'!K160*'Umlage Gesamt § 2_IST'!$I$1</f>
        <v>5418.7429909685807</v>
      </c>
      <c r="J160" s="83">
        <f>'landesw Umlage § 2_IST'!L160*'Umlage Gesamt § 2_IST'!$J$1</f>
        <v>91.050941787359605</v>
      </c>
      <c r="K160" s="83">
        <f>'landesw Umlage § 2_IST'!M160*'Umlage Gesamt § 2_IST'!$K$1</f>
        <v>60.447029543174438</v>
      </c>
      <c r="M160" s="83">
        <f>'bezirksw Umlage § 2_IST'!F160*'Umlage Gesamt § 2_IST'!$M$1</f>
        <v>2010.9576029120071</v>
      </c>
      <c r="N160" s="83">
        <f>'bezirksw Umlage § 2_IST'!G160*'Umlage Gesamt § 2_IST'!$N$1</f>
        <v>91811.087599947787</v>
      </c>
      <c r="O160" s="83">
        <f>'bezirksw Umlage § 2_IST'!H160*'Umlage Gesamt § 2_IST'!$O$1</f>
        <v>3570.4608164383385</v>
      </c>
      <c r="P160" s="83">
        <f>'bezirksw Umlage § 2_IST'!I160*'Umlage Gesamt § 2_IST'!$P$1</f>
        <v>142697.63624967038</v>
      </c>
      <c r="Q160" s="83">
        <f>'bezirksw Umlage § 2_IST'!J160*'Umlage Gesamt § 2_IST'!$Q$1</f>
        <v>6666.3676309457724</v>
      </c>
      <c r="R160" s="83">
        <f>'bezirksw Umlage § 2_IST'!K160*'Umlage Gesamt § 2_IST'!$R$1</f>
        <v>37030.679638861344</v>
      </c>
      <c r="S160" s="83">
        <f>'bezirksw Umlage § 2_IST'!L160*'Umlage Gesamt § 2_IST'!$S$1</f>
        <v>128.93354188772565</v>
      </c>
      <c r="T160" s="83">
        <f>'bezirksw Umlage § 2_IST'!M160*'Umlage Gesamt § 2_IST'!$T$1</f>
        <v>413.08239554627517</v>
      </c>
      <c r="V160" s="83">
        <f t="shared" si="45"/>
        <v>2165.2787899441182</v>
      </c>
      <c r="W160" s="76">
        <f t="shared" si="46"/>
        <v>180.44</v>
      </c>
      <c r="X160" s="83">
        <f t="shared" si="38"/>
        <v>105842.70639558168</v>
      </c>
      <c r="Y160" s="76">
        <f t="shared" si="50"/>
        <v>8820.23</v>
      </c>
      <c r="Z160" s="83">
        <f t="shared" si="39"/>
        <v>4024.0473340065214</v>
      </c>
      <c r="AA160" s="76">
        <f t="shared" si="51"/>
        <v>335.34</v>
      </c>
      <c r="AB160" s="83">
        <f t="shared" si="40"/>
        <v>162201.68588550907</v>
      </c>
      <c r="AC160" s="76">
        <f t="shared" si="52"/>
        <v>13516.81</v>
      </c>
      <c r="AD160" s="83">
        <f t="shared" si="41"/>
        <v>10064.749987883468</v>
      </c>
      <c r="AE160" s="76">
        <f t="shared" si="53"/>
        <v>838.73</v>
      </c>
      <c r="AF160" s="83">
        <f t="shared" si="42"/>
        <v>42449.422629829925</v>
      </c>
      <c r="AG160" s="76">
        <f t="shared" si="54"/>
        <v>3537.45</v>
      </c>
      <c r="AH160" s="83">
        <f t="shared" si="43"/>
        <v>219.98448367508524</v>
      </c>
      <c r="AI160" s="76">
        <f t="shared" si="47"/>
        <v>18.329999999999998</v>
      </c>
      <c r="AJ160" s="83">
        <f t="shared" si="44"/>
        <v>473.5294250894496</v>
      </c>
      <c r="AK160" s="76">
        <f t="shared" si="48"/>
        <v>39.46</v>
      </c>
      <c r="AM160" s="83">
        <f t="shared" si="55"/>
        <v>327441.4049315193</v>
      </c>
      <c r="AN160" s="83">
        <f t="shared" si="49"/>
        <v>27286.783744293276</v>
      </c>
    </row>
    <row r="161" spans="1:40" x14ac:dyDescent="0.25">
      <c r="A161" s="82">
        <v>61711</v>
      </c>
      <c r="B161" s="82" t="s">
        <v>163</v>
      </c>
      <c r="C161" s="82" t="s">
        <v>160</v>
      </c>
      <c r="D161" s="83">
        <f>'landesw Umlage § 2_IST'!F161*'Umlage Gesamt § 2_IST'!$D$1</f>
        <v>123.01142902586869</v>
      </c>
      <c r="E161" s="83">
        <f>'landesw Umlage § 2_IST'!G161*'Umlage Gesamt § 2_IST'!$E$1</f>
        <v>11184.786177402921</v>
      </c>
      <c r="F161" s="83">
        <f>'landesw Umlage § 2_IST'!H161*'Umlage Gesamt § 2_IST'!$F$1</f>
        <v>361.55972349616184</v>
      </c>
      <c r="G161" s="83">
        <f>'landesw Umlage § 2_IST'!I161*'Umlage Gesamt § 2_IST'!$G$1</f>
        <v>15546.932107234014</v>
      </c>
      <c r="H161" s="83">
        <f>'landesw Umlage § 2_IST'!J161*'Umlage Gesamt § 2_IST'!$H$1</f>
        <v>2708.8948584630884</v>
      </c>
      <c r="I161" s="83">
        <f>'landesw Umlage § 2_IST'!K161*'Umlage Gesamt § 2_IST'!$I$1</f>
        <v>4319.3506456391951</v>
      </c>
      <c r="J161" s="83">
        <f>'landesw Umlage § 2_IST'!L161*'Umlage Gesamt § 2_IST'!$J$1</f>
        <v>72.577892114604794</v>
      </c>
      <c r="K161" s="83">
        <f>'landesw Umlage § 2_IST'!M161*'Umlage Gesamt § 2_IST'!$K$1</f>
        <v>48.183114888350296</v>
      </c>
      <c r="M161" s="83">
        <f>'bezirksw Umlage § 2_IST'!F161*'Umlage Gesamt § 2_IST'!$M$1</f>
        <v>1602.9605085474686</v>
      </c>
      <c r="N161" s="83">
        <f>'bezirksw Umlage § 2_IST'!G161*'Umlage Gesamt § 2_IST'!$N$1</f>
        <v>73183.814246703521</v>
      </c>
      <c r="O161" s="83">
        <f>'bezirksw Umlage § 2_IST'!H161*'Umlage Gesamt § 2_IST'!$O$1</f>
        <v>2846.0608407551999</v>
      </c>
      <c r="P161" s="83">
        <f>'bezirksw Umlage § 2_IST'!I161*'Umlage Gesamt § 2_IST'!$P$1</f>
        <v>113746.14523949372</v>
      </c>
      <c r="Q161" s="83">
        <f>'bezirksw Umlage § 2_IST'!J161*'Umlage Gesamt § 2_IST'!$Q$1</f>
        <v>5313.848503017296</v>
      </c>
      <c r="R161" s="83">
        <f>'bezirksw Umlage § 2_IST'!K161*'Umlage Gesamt § 2_IST'!$R$1</f>
        <v>29517.637258891984</v>
      </c>
      <c r="S161" s="83">
        <f>'bezirksw Umlage § 2_IST'!L161*'Umlage Gesamt § 2_IST'!$S$1</f>
        <v>102.77460627409283</v>
      </c>
      <c r="T161" s="83">
        <f>'bezirksw Umlage § 2_IST'!M161*'Umlage Gesamt § 2_IST'!$T$1</f>
        <v>329.27336005394517</v>
      </c>
      <c r="V161" s="83">
        <f t="shared" si="45"/>
        <v>1725.9719375733373</v>
      </c>
      <c r="W161" s="76">
        <f t="shared" si="46"/>
        <v>143.83000000000001</v>
      </c>
      <c r="X161" s="83">
        <f t="shared" si="38"/>
        <v>84368.600424106437</v>
      </c>
      <c r="Y161" s="76">
        <f t="shared" si="50"/>
        <v>7030.72</v>
      </c>
      <c r="Z161" s="83">
        <f t="shared" si="39"/>
        <v>3207.6205642513619</v>
      </c>
      <c r="AA161" s="76">
        <f t="shared" si="51"/>
        <v>267.3</v>
      </c>
      <c r="AB161" s="83">
        <f t="shared" si="40"/>
        <v>129293.07734672773</v>
      </c>
      <c r="AC161" s="76">
        <f t="shared" si="52"/>
        <v>10774.42</v>
      </c>
      <c r="AD161" s="83">
        <f t="shared" si="41"/>
        <v>8022.7433614803849</v>
      </c>
      <c r="AE161" s="76">
        <f t="shared" si="53"/>
        <v>668.56</v>
      </c>
      <c r="AF161" s="83">
        <f t="shared" si="42"/>
        <v>33836.987904531183</v>
      </c>
      <c r="AG161" s="76">
        <f t="shared" si="54"/>
        <v>2819.75</v>
      </c>
      <c r="AH161" s="83">
        <f t="shared" si="43"/>
        <v>175.35249838869763</v>
      </c>
      <c r="AI161" s="76">
        <f t="shared" si="47"/>
        <v>14.61</v>
      </c>
      <c r="AJ161" s="83">
        <f t="shared" si="44"/>
        <v>377.45647494229547</v>
      </c>
      <c r="AK161" s="76">
        <f t="shared" si="48"/>
        <v>31.45</v>
      </c>
      <c r="AM161" s="83">
        <f t="shared" si="55"/>
        <v>261007.81051200145</v>
      </c>
      <c r="AN161" s="83">
        <f t="shared" si="49"/>
        <v>21750.65087600012</v>
      </c>
    </row>
    <row r="162" spans="1:40" x14ac:dyDescent="0.25">
      <c r="A162" s="82">
        <v>61716</v>
      </c>
      <c r="B162" s="82" t="s">
        <v>164</v>
      </c>
      <c r="C162" s="82" t="s">
        <v>160</v>
      </c>
      <c r="D162" s="83">
        <f>'landesw Umlage § 2_IST'!F162*'Umlage Gesamt § 2_IST'!$D$1</f>
        <v>389.2411635340772</v>
      </c>
      <c r="E162" s="83">
        <f>'landesw Umlage § 2_IST'!G162*'Umlage Gesamt § 2_IST'!$E$1</f>
        <v>35391.664173388635</v>
      </c>
      <c r="F162" s="83">
        <f>'landesw Umlage § 2_IST'!H162*'Umlage Gesamt § 2_IST'!$F$1</f>
        <v>1144.0719661187711</v>
      </c>
      <c r="G162" s="83">
        <f>'landesw Umlage § 2_IST'!I162*'Umlage Gesamt § 2_IST'!$G$1</f>
        <v>49194.664192808195</v>
      </c>
      <c r="H162" s="83">
        <f>'landesw Umlage § 2_IST'!J162*'Umlage Gesamt § 2_IST'!$H$1</f>
        <v>8571.6700874836097</v>
      </c>
      <c r="I162" s="83">
        <f>'landesw Umlage § 2_IST'!K162*'Umlage Gesamt § 2_IST'!$I$1</f>
        <v>13667.584258912279</v>
      </c>
      <c r="J162" s="83">
        <f>'landesw Umlage § 2_IST'!L162*'Umlage Gesamt § 2_IST'!$J$1</f>
        <v>229.65592219564081</v>
      </c>
      <c r="K162" s="83">
        <f>'landesw Umlage § 2_IST'!M162*'Umlage Gesamt § 2_IST'!$K$1</f>
        <v>152.46430230392278</v>
      </c>
      <c r="M162" s="83">
        <f>'bezirksw Umlage § 2_IST'!F162*'Umlage Gesamt § 2_IST'!$M$1</f>
        <v>5072.1970989783522</v>
      </c>
      <c r="N162" s="83">
        <f>'bezirksw Umlage § 2_IST'!G162*'Umlage Gesamt § 2_IST'!$N$1</f>
        <v>231573.22238129718</v>
      </c>
      <c r="O162" s="83">
        <f>'bezirksw Umlage § 2_IST'!H162*'Umlage Gesamt § 2_IST'!$O$1</f>
        <v>9005.7000550035245</v>
      </c>
      <c r="P162" s="83">
        <f>'bezirksw Umlage § 2_IST'!I162*'Umlage Gesamt § 2_IST'!$P$1</f>
        <v>359923.31989920972</v>
      </c>
      <c r="Q162" s="83">
        <f>'bezirksw Umlage § 2_IST'!J162*'Umlage Gesamt § 2_IST'!$Q$1</f>
        <v>16814.442288312079</v>
      </c>
      <c r="R162" s="83">
        <f>'bezirksw Umlage § 2_IST'!K162*'Umlage Gesamt § 2_IST'!$R$1</f>
        <v>93401.723420445458</v>
      </c>
      <c r="S162" s="83">
        <f>'bezirksw Umlage § 2_IST'!L162*'Umlage Gesamt § 2_IST'!$S$1</f>
        <v>325.20642711558042</v>
      </c>
      <c r="T162" s="83">
        <f>'bezirksw Umlage § 2_IST'!M162*'Umlage Gesamt § 2_IST'!$T$1</f>
        <v>1041.9092502471449</v>
      </c>
      <c r="V162" s="83">
        <f t="shared" si="45"/>
        <v>5461.438262512429</v>
      </c>
      <c r="W162" s="76">
        <f t="shared" si="46"/>
        <v>455.12</v>
      </c>
      <c r="X162" s="83">
        <f t="shared" si="38"/>
        <v>266964.88655468583</v>
      </c>
      <c r="Y162" s="76">
        <f t="shared" si="50"/>
        <v>22247.07</v>
      </c>
      <c r="Z162" s="83">
        <f t="shared" si="39"/>
        <v>10149.772021122295</v>
      </c>
      <c r="AA162" s="76">
        <f t="shared" si="51"/>
        <v>845.81</v>
      </c>
      <c r="AB162" s="83">
        <f t="shared" si="40"/>
        <v>409117.98409201793</v>
      </c>
      <c r="AC162" s="76">
        <f t="shared" si="52"/>
        <v>34093.17</v>
      </c>
      <c r="AD162" s="83">
        <f t="shared" si="41"/>
        <v>25386.112375795688</v>
      </c>
      <c r="AE162" s="76">
        <f t="shared" si="53"/>
        <v>2115.5100000000002</v>
      </c>
      <c r="AF162" s="83">
        <f t="shared" si="42"/>
        <v>107069.30767935773</v>
      </c>
      <c r="AG162" s="76">
        <f t="shared" si="54"/>
        <v>8922.44</v>
      </c>
      <c r="AH162" s="83">
        <f t="shared" si="43"/>
        <v>554.86234931122124</v>
      </c>
      <c r="AI162" s="76">
        <f t="shared" si="47"/>
        <v>46.24</v>
      </c>
      <c r="AJ162" s="83">
        <f t="shared" si="44"/>
        <v>1194.3735525510676</v>
      </c>
      <c r="AK162" s="76">
        <f t="shared" si="48"/>
        <v>99.53</v>
      </c>
      <c r="AM162" s="83">
        <f t="shared" si="55"/>
        <v>825898.73688735417</v>
      </c>
      <c r="AN162" s="83">
        <f t="shared" si="49"/>
        <v>68824.894740612843</v>
      </c>
    </row>
    <row r="163" spans="1:40" x14ac:dyDescent="0.25">
      <c r="A163" s="82">
        <v>61719</v>
      </c>
      <c r="B163" s="82" t="s">
        <v>165</v>
      </c>
      <c r="C163" s="82" t="s">
        <v>160</v>
      </c>
      <c r="D163" s="83">
        <f>'landesw Umlage § 2_IST'!F163*'Umlage Gesamt § 2_IST'!$D$1</f>
        <v>390.84874542019156</v>
      </c>
      <c r="E163" s="83">
        <f>'landesw Umlage § 2_IST'!G163*'Umlage Gesamt § 2_IST'!$E$1</f>
        <v>35537.833190375459</v>
      </c>
      <c r="F163" s="83">
        <f>'landesw Umlage § 2_IST'!H163*'Umlage Gesamt § 2_IST'!$F$1</f>
        <v>1148.7970300160348</v>
      </c>
      <c r="G163" s="83">
        <f>'landesw Umlage § 2_IST'!I163*'Umlage Gesamt § 2_IST'!$G$1</f>
        <v>49397.840163026252</v>
      </c>
      <c r="H163" s="83">
        <f>'landesw Umlage § 2_IST'!J163*'Umlage Gesamt § 2_IST'!$H$1</f>
        <v>8607.0714346619916</v>
      </c>
      <c r="I163" s="83">
        <f>'landesw Umlage § 2_IST'!K163*'Umlage Gesamt § 2_IST'!$I$1</f>
        <v>13724.031939527758</v>
      </c>
      <c r="J163" s="83">
        <f>'landesw Umlage § 2_IST'!L163*'Umlage Gesamt § 2_IST'!$J$1</f>
        <v>230.60441052408115</v>
      </c>
      <c r="K163" s="83">
        <f>'landesw Umlage § 2_IST'!M163*'Umlage Gesamt § 2_IST'!$K$1</f>
        <v>153.09398609285586</v>
      </c>
      <c r="M163" s="83">
        <f>'bezirksw Umlage § 2_IST'!F163*'Umlage Gesamt § 2_IST'!$M$1</f>
        <v>5093.1454799385947</v>
      </c>
      <c r="N163" s="83">
        <f>'bezirksw Umlage § 2_IST'!G163*'Umlage Gesamt § 2_IST'!$N$1</f>
        <v>232529.6292377286</v>
      </c>
      <c r="O163" s="83">
        <f>'bezirksw Umlage § 2_IST'!H163*'Umlage Gesamt § 2_IST'!$O$1</f>
        <v>9042.8939636558316</v>
      </c>
      <c r="P163" s="83">
        <f>'bezirksw Umlage § 2_IST'!I163*'Umlage Gesamt § 2_IST'!$P$1</f>
        <v>361409.81789496832</v>
      </c>
      <c r="Q163" s="83">
        <f>'bezirksw Umlage § 2_IST'!J163*'Umlage Gesamt § 2_IST'!$Q$1</f>
        <v>16883.886620978195</v>
      </c>
      <c r="R163" s="83">
        <f>'bezirksw Umlage § 2_IST'!K163*'Umlage Gesamt § 2_IST'!$R$1</f>
        <v>93787.476348885248</v>
      </c>
      <c r="S163" s="83">
        <f>'bezirksw Umlage § 2_IST'!L163*'Umlage Gesamt § 2_IST'!$S$1</f>
        <v>326.54954292772197</v>
      </c>
      <c r="T163" s="83">
        <f>'bezirksw Umlage § 2_IST'!M163*'Umlage Gesamt § 2_IST'!$T$1</f>
        <v>1046.2123779597046</v>
      </c>
      <c r="V163" s="83">
        <f t="shared" si="45"/>
        <v>5483.994225358786</v>
      </c>
      <c r="W163" s="76">
        <f t="shared" si="46"/>
        <v>457</v>
      </c>
      <c r="X163" s="83">
        <f t="shared" si="38"/>
        <v>268067.46242810407</v>
      </c>
      <c r="Y163" s="76">
        <f t="shared" si="50"/>
        <v>22338.959999999999</v>
      </c>
      <c r="Z163" s="83">
        <f t="shared" si="39"/>
        <v>10191.690993671866</v>
      </c>
      <c r="AA163" s="76">
        <f t="shared" si="51"/>
        <v>849.31</v>
      </c>
      <c r="AB163" s="83">
        <f t="shared" si="40"/>
        <v>410807.65805799456</v>
      </c>
      <c r="AC163" s="76">
        <f t="shared" si="52"/>
        <v>34233.97</v>
      </c>
      <c r="AD163" s="83">
        <f t="shared" si="41"/>
        <v>25490.958055640185</v>
      </c>
      <c r="AE163" s="76">
        <f t="shared" si="53"/>
        <v>2124.25</v>
      </c>
      <c r="AF163" s="83">
        <f t="shared" si="42"/>
        <v>107511.50828841301</v>
      </c>
      <c r="AG163" s="76">
        <f t="shared" si="54"/>
        <v>8959.2900000000009</v>
      </c>
      <c r="AH163" s="83">
        <f t="shared" si="43"/>
        <v>557.15395345180309</v>
      </c>
      <c r="AI163" s="76">
        <f t="shared" si="47"/>
        <v>46.43</v>
      </c>
      <c r="AJ163" s="83">
        <f t="shared" si="44"/>
        <v>1199.3063640525604</v>
      </c>
      <c r="AK163" s="76">
        <f t="shared" si="48"/>
        <v>99.94</v>
      </c>
      <c r="AM163" s="83">
        <f t="shared" si="55"/>
        <v>829309.73236668692</v>
      </c>
      <c r="AN163" s="83">
        <f t="shared" si="49"/>
        <v>69109.144363890577</v>
      </c>
    </row>
    <row r="164" spans="1:40" x14ac:dyDescent="0.25">
      <c r="A164" s="82">
        <v>61727</v>
      </c>
      <c r="B164" s="82" t="s">
        <v>166</v>
      </c>
      <c r="C164" s="82" t="s">
        <v>160</v>
      </c>
      <c r="D164" s="83">
        <f>'landesw Umlage § 2_IST'!F164*'Umlage Gesamt § 2_IST'!$D$1</f>
        <v>384.22321106642454</v>
      </c>
      <c r="E164" s="83">
        <f>'landesw Umlage § 2_IST'!G164*'Umlage Gesamt § 2_IST'!$E$1</f>
        <v>34935.407987735649</v>
      </c>
      <c r="F164" s="83">
        <f>'landesw Umlage § 2_IST'!H164*'Umlage Gesamt § 2_IST'!$F$1</f>
        <v>1129.3230153823331</v>
      </c>
      <c r="G164" s="83">
        <f>'landesw Umlage § 2_IST'!I164*'Umlage Gesamt § 2_IST'!$G$1</f>
        <v>48560.464859057531</v>
      </c>
      <c r="H164" s="83">
        <f>'landesw Umlage § 2_IST'!J164*'Umlage Gesamt § 2_IST'!$H$1</f>
        <v>8461.167301301215</v>
      </c>
      <c r="I164" s="83">
        <f>'landesw Umlage § 2_IST'!K164*'Umlage Gesamt § 2_IST'!$I$1</f>
        <v>13491.386840488789</v>
      </c>
      <c r="J164" s="83">
        <f>'landesw Umlage § 2_IST'!L164*'Umlage Gesamt § 2_IST'!$J$1</f>
        <v>226.69528336949628</v>
      </c>
      <c r="K164" s="83">
        <f>'landesw Umlage § 2_IST'!M164*'Umlage Gesamt § 2_IST'!$K$1</f>
        <v>150.4987891628443</v>
      </c>
      <c r="M164" s="83">
        <f>'bezirksw Umlage § 2_IST'!F164*'Umlage Gesamt § 2_IST'!$M$1</f>
        <v>5006.8082184238147</v>
      </c>
      <c r="N164" s="83">
        <f>'bezirksw Umlage § 2_IST'!G164*'Umlage Gesamt § 2_IST'!$N$1</f>
        <v>228587.86643348317</v>
      </c>
      <c r="O164" s="83">
        <f>'bezirksw Umlage § 2_IST'!H164*'Umlage Gesamt § 2_IST'!$O$1</f>
        <v>8889.60191573263</v>
      </c>
      <c r="P164" s="83">
        <f>'bezirksw Umlage § 2_IST'!I164*'Umlage Gesamt § 2_IST'!$P$1</f>
        <v>355283.32217940059</v>
      </c>
      <c r="Q164" s="83">
        <f>'bezirksw Umlage § 2_IST'!J164*'Umlage Gesamt § 2_IST'!$Q$1</f>
        <v>16597.676745308425</v>
      </c>
      <c r="R164" s="83">
        <f>'bezirksw Umlage § 2_IST'!K164*'Umlage Gesamt § 2_IST'!$R$1</f>
        <v>92197.623103137696</v>
      </c>
      <c r="S164" s="83">
        <f>'bezirksw Umlage § 2_IST'!L164*'Umlage Gesamt § 2_IST'!$S$1</f>
        <v>321.01398667936161</v>
      </c>
      <c r="T164" s="83">
        <f>'bezirksw Umlage § 2_IST'!M164*'Umlage Gesamt § 2_IST'!$T$1</f>
        <v>1028.4773432877721</v>
      </c>
      <c r="V164" s="83">
        <f t="shared" si="45"/>
        <v>5391.0314294902391</v>
      </c>
      <c r="W164" s="76">
        <f t="shared" si="46"/>
        <v>449.25</v>
      </c>
      <c r="X164" s="83">
        <f t="shared" si="38"/>
        <v>263523.27442121884</v>
      </c>
      <c r="Y164" s="76">
        <f t="shared" si="50"/>
        <v>21960.27</v>
      </c>
      <c r="Z164" s="83">
        <f t="shared" si="39"/>
        <v>10018.924931114963</v>
      </c>
      <c r="AA164" s="76">
        <f t="shared" si="51"/>
        <v>834.91</v>
      </c>
      <c r="AB164" s="83">
        <f t="shared" si="40"/>
        <v>403843.7870384581</v>
      </c>
      <c r="AC164" s="76">
        <f t="shared" si="52"/>
        <v>33653.65</v>
      </c>
      <c r="AD164" s="83">
        <f t="shared" si="41"/>
        <v>25058.84404660964</v>
      </c>
      <c r="AE164" s="76">
        <f t="shared" si="53"/>
        <v>2088.2399999999998</v>
      </c>
      <c r="AF164" s="83">
        <f t="shared" si="42"/>
        <v>105689.00994362649</v>
      </c>
      <c r="AG164" s="76">
        <f t="shared" si="54"/>
        <v>8807.42</v>
      </c>
      <c r="AH164" s="83">
        <f t="shared" si="43"/>
        <v>547.70927004885789</v>
      </c>
      <c r="AI164" s="76">
        <f t="shared" si="47"/>
        <v>45.64</v>
      </c>
      <c r="AJ164" s="83">
        <f t="shared" si="44"/>
        <v>1178.9761324506164</v>
      </c>
      <c r="AK164" s="76">
        <f t="shared" si="48"/>
        <v>98.25</v>
      </c>
      <c r="AM164" s="83">
        <f t="shared" si="55"/>
        <v>815251.55721301772</v>
      </c>
      <c r="AN164" s="83">
        <f t="shared" si="49"/>
        <v>67937.629767751481</v>
      </c>
    </row>
    <row r="165" spans="1:40" x14ac:dyDescent="0.25">
      <c r="A165" s="82">
        <v>61728</v>
      </c>
      <c r="B165" s="82" t="s">
        <v>167</v>
      </c>
      <c r="C165" s="82" t="s">
        <v>160</v>
      </c>
      <c r="D165" s="83">
        <f>'landesw Umlage § 2_IST'!F165*'Umlage Gesamt § 2_IST'!$D$1</f>
        <v>87.101193634575367</v>
      </c>
      <c r="E165" s="83">
        <f>'landesw Umlage § 2_IST'!G165*'Umlage Gesamt § 2_IST'!$E$1</f>
        <v>7919.6562003553554</v>
      </c>
      <c r="F165" s="83">
        <f>'landesw Umlage § 2_IST'!H165*'Umlage Gesamt § 2_IST'!$F$1</f>
        <v>256.01103682878158</v>
      </c>
      <c r="G165" s="83">
        <f>'landesw Umlage § 2_IST'!I165*'Umlage Gesamt § 2_IST'!$G$1</f>
        <v>11008.378283378972</v>
      </c>
      <c r="H165" s="83">
        <f>'landesw Umlage § 2_IST'!J165*'Umlage Gesamt § 2_IST'!$H$1</f>
        <v>1918.0979968380043</v>
      </c>
      <c r="I165" s="83">
        <f>'landesw Umlage § 2_IST'!K165*'Umlage Gesamt § 2_IST'!$I$1</f>
        <v>3058.4198552992207</v>
      </c>
      <c r="J165" s="83">
        <f>'landesw Umlage § 2_IST'!L165*'Umlage Gesamt § 2_IST'!$J$1</f>
        <v>51.390517813870012</v>
      </c>
      <c r="K165" s="83">
        <f>'landesw Umlage § 2_IST'!M165*'Umlage Gesamt § 2_IST'!$K$1</f>
        <v>34.117210514842668</v>
      </c>
      <c r="M165" s="83">
        <f>'bezirksw Umlage § 2_IST'!F165*'Umlage Gesamt § 2_IST'!$M$1</f>
        <v>1135.0146466001065</v>
      </c>
      <c r="N165" s="83">
        <f>'bezirksw Umlage § 2_IST'!G165*'Umlage Gesamt § 2_IST'!$N$1</f>
        <v>51819.555516897643</v>
      </c>
      <c r="O165" s="83">
        <f>'bezirksw Umlage § 2_IST'!H165*'Umlage Gesamt § 2_IST'!$O$1</f>
        <v>2015.2216615113859</v>
      </c>
      <c r="P165" s="83">
        <f>'bezirksw Umlage § 2_IST'!I165*'Umlage Gesamt § 2_IST'!$P$1</f>
        <v>80540.687155241423</v>
      </c>
      <c r="Q165" s="83">
        <f>'bezirksw Umlage § 2_IST'!J165*'Umlage Gesamt § 2_IST'!$Q$1</f>
        <v>3762.5979233911216</v>
      </c>
      <c r="R165" s="83">
        <f>'bezirksw Umlage § 2_IST'!K165*'Umlage Gesamt § 2_IST'!$R$1</f>
        <v>20900.671253735571</v>
      </c>
      <c r="S165" s="83">
        <f>'bezirksw Umlage § 2_IST'!L165*'Umlage Gesamt § 2_IST'!$S$1</f>
        <v>72.772025759610401</v>
      </c>
      <c r="T165" s="83">
        <f>'bezirksw Umlage § 2_IST'!M165*'Umlage Gesamt § 2_IST'!$T$1</f>
        <v>233.1499025731556</v>
      </c>
      <c r="V165" s="83">
        <f t="shared" si="45"/>
        <v>1222.1158402346819</v>
      </c>
      <c r="W165" s="76">
        <f t="shared" si="46"/>
        <v>101.84</v>
      </c>
      <c r="X165" s="83">
        <f t="shared" si="38"/>
        <v>59739.211717252998</v>
      </c>
      <c r="Y165" s="76">
        <f t="shared" si="50"/>
        <v>4978.2700000000004</v>
      </c>
      <c r="Z165" s="83">
        <f t="shared" si="39"/>
        <v>2271.2326983401676</v>
      </c>
      <c r="AA165" s="76">
        <f t="shared" si="51"/>
        <v>189.27</v>
      </c>
      <c r="AB165" s="83">
        <f t="shared" si="40"/>
        <v>91549.065438620397</v>
      </c>
      <c r="AC165" s="76">
        <f t="shared" si="52"/>
        <v>7629.09</v>
      </c>
      <c r="AD165" s="83">
        <f t="shared" si="41"/>
        <v>5680.6959202291255</v>
      </c>
      <c r="AE165" s="76">
        <f t="shared" si="53"/>
        <v>473.39</v>
      </c>
      <c r="AF165" s="83">
        <f t="shared" si="42"/>
        <v>23959.091109034791</v>
      </c>
      <c r="AG165" s="76">
        <f t="shared" si="54"/>
        <v>1996.59</v>
      </c>
      <c r="AH165" s="83">
        <f t="shared" si="43"/>
        <v>124.16254357348041</v>
      </c>
      <c r="AI165" s="76">
        <f t="shared" si="47"/>
        <v>10.35</v>
      </c>
      <c r="AJ165" s="83">
        <f t="shared" si="44"/>
        <v>267.26711308799827</v>
      </c>
      <c r="AK165" s="76">
        <f t="shared" si="48"/>
        <v>22.27</v>
      </c>
      <c r="AM165" s="83">
        <f t="shared" si="55"/>
        <v>184812.84238037362</v>
      </c>
      <c r="AN165" s="83">
        <f t="shared" si="49"/>
        <v>15401.070198364469</v>
      </c>
    </row>
    <row r="166" spans="1:40" x14ac:dyDescent="0.25">
      <c r="A166" s="82">
        <v>61729</v>
      </c>
      <c r="B166" s="82" t="s">
        <v>168</v>
      </c>
      <c r="C166" s="82" t="s">
        <v>160</v>
      </c>
      <c r="D166" s="83">
        <f>'landesw Umlage § 2_IST'!F166*'Umlage Gesamt § 2_IST'!$D$1</f>
        <v>252.79678383238959</v>
      </c>
      <c r="E166" s="83">
        <f>'landesw Umlage § 2_IST'!G166*'Umlage Gesamt § 2_IST'!$E$1</f>
        <v>22985.490014149993</v>
      </c>
      <c r="F166" s="83">
        <f>'landesw Umlage § 2_IST'!H166*'Umlage Gesamt § 2_IST'!$F$1</f>
        <v>743.02961917413847</v>
      </c>
      <c r="G166" s="83">
        <f>'landesw Umlage § 2_IST'!I166*'Umlage Gesamt § 2_IST'!$G$1</f>
        <v>31949.994128942031</v>
      </c>
      <c r="H166" s="83">
        <f>'landesw Umlage § 2_IST'!J166*'Umlage Gesamt § 2_IST'!$H$1</f>
        <v>5566.9616504947271</v>
      </c>
      <c r="I166" s="83">
        <f>'landesw Umlage § 2_IST'!K166*'Umlage Gesamt § 2_IST'!$I$1</f>
        <v>8876.5569192137355</v>
      </c>
      <c r="J166" s="83">
        <f>'landesw Umlage § 2_IST'!L166*'Umlage Gesamt § 2_IST'!$J$1</f>
        <v>149.15246371170812</v>
      </c>
      <c r="K166" s="83">
        <f>'landesw Umlage § 2_IST'!M166*'Umlage Gesamt § 2_IST'!$K$1</f>
        <v>99.019551071469749</v>
      </c>
      <c r="M166" s="83">
        <f>'bezirksw Umlage § 2_IST'!F166*'Umlage Gesamt § 2_IST'!$M$1</f>
        <v>3294.1919655767533</v>
      </c>
      <c r="N166" s="83">
        <f>'bezirksw Umlage § 2_IST'!G166*'Umlage Gesamt § 2_IST'!$N$1</f>
        <v>150397.6745629308</v>
      </c>
      <c r="O166" s="83">
        <f>'bezirksw Umlage § 2_IST'!H166*'Umlage Gesamt § 2_IST'!$O$1</f>
        <v>5848.8469960211514</v>
      </c>
      <c r="P166" s="83">
        <f>'bezirksw Umlage § 2_IST'!I166*'Umlage Gesamt § 2_IST'!$P$1</f>
        <v>233756.00070322669</v>
      </c>
      <c r="Q166" s="83">
        <f>'bezirksw Umlage § 2_IST'!J166*'Umlage Gesamt § 2_IST'!$Q$1</f>
        <v>10920.317095518305</v>
      </c>
      <c r="R166" s="83">
        <f>'bezirksw Umlage § 2_IST'!K166*'Umlage Gesamt § 2_IST'!$R$1</f>
        <v>60660.735546855503</v>
      </c>
      <c r="S166" s="83">
        <f>'bezirksw Umlage § 2_IST'!L166*'Umlage Gesamt § 2_IST'!$S$1</f>
        <v>211.20874809337516</v>
      </c>
      <c r="T166" s="83">
        <f>'bezirksw Umlage § 2_IST'!M166*'Umlage Gesamt § 2_IST'!$T$1</f>
        <v>676.67896456854396</v>
      </c>
      <c r="V166" s="83">
        <f t="shared" si="45"/>
        <v>3546.9887494091431</v>
      </c>
      <c r="W166" s="76">
        <f t="shared" si="46"/>
        <v>295.58</v>
      </c>
      <c r="X166" s="83">
        <f t="shared" si="38"/>
        <v>173383.16457708078</v>
      </c>
      <c r="Y166" s="76">
        <f t="shared" si="50"/>
        <v>14448.6</v>
      </c>
      <c r="Z166" s="83">
        <f t="shared" si="39"/>
        <v>6591.8766151952896</v>
      </c>
      <c r="AA166" s="76">
        <f t="shared" si="51"/>
        <v>549.32000000000005</v>
      </c>
      <c r="AB166" s="83">
        <f t="shared" si="40"/>
        <v>265705.99483216874</v>
      </c>
      <c r="AC166" s="76">
        <f t="shared" si="52"/>
        <v>22142.17</v>
      </c>
      <c r="AD166" s="83">
        <f t="shared" si="41"/>
        <v>16487.278746013031</v>
      </c>
      <c r="AE166" s="76">
        <f t="shared" si="53"/>
        <v>1373.94</v>
      </c>
      <c r="AF166" s="83">
        <f t="shared" si="42"/>
        <v>69537.292466069237</v>
      </c>
      <c r="AG166" s="76">
        <f t="shared" si="54"/>
        <v>5794.77</v>
      </c>
      <c r="AH166" s="83">
        <f t="shared" si="43"/>
        <v>360.36121180508326</v>
      </c>
      <c r="AI166" s="76">
        <f t="shared" si="47"/>
        <v>30.03</v>
      </c>
      <c r="AJ166" s="83">
        <f t="shared" si="44"/>
        <v>775.69851564001374</v>
      </c>
      <c r="AK166" s="76">
        <f t="shared" si="48"/>
        <v>64.64</v>
      </c>
      <c r="AM166" s="83">
        <f t="shared" si="55"/>
        <v>536388.65571338136</v>
      </c>
      <c r="AN166" s="83">
        <f t="shared" si="49"/>
        <v>44699.054642781783</v>
      </c>
    </row>
    <row r="167" spans="1:40" x14ac:dyDescent="0.25">
      <c r="A167" s="82">
        <v>61730</v>
      </c>
      <c r="B167" s="82" t="s">
        <v>169</v>
      </c>
      <c r="C167" s="82" t="s">
        <v>160</v>
      </c>
      <c r="D167" s="83">
        <f>'landesw Umlage § 2_IST'!F167*'Umlage Gesamt § 2_IST'!$D$1</f>
        <v>261.02839865199087</v>
      </c>
      <c r="E167" s="83">
        <f>'landesw Umlage § 2_IST'!G167*'Umlage Gesamt § 2_IST'!$E$1</f>
        <v>23733.947717479488</v>
      </c>
      <c r="F167" s="83">
        <f>'landesw Umlage § 2_IST'!H167*'Umlage Gesamt § 2_IST'!$F$1</f>
        <v>767.2242846753096</v>
      </c>
      <c r="G167" s="83">
        <f>'landesw Umlage § 2_IST'!I167*'Umlage Gesamt § 2_IST'!$G$1</f>
        <v>32990.355644507625</v>
      </c>
      <c r="H167" s="83">
        <f>'landesw Umlage § 2_IST'!J167*'Umlage Gesamt § 2_IST'!$H$1</f>
        <v>5748.2340675233681</v>
      </c>
      <c r="I167" s="83">
        <f>'landesw Umlage § 2_IST'!K167*'Umlage Gesamt § 2_IST'!$I$1</f>
        <v>9165.5969788834827</v>
      </c>
      <c r="J167" s="83">
        <f>'landesw Umlage § 2_IST'!L167*'Umlage Gesamt § 2_IST'!$J$1</f>
        <v>154.009193342744</v>
      </c>
      <c r="K167" s="83">
        <f>'landesw Umlage § 2_IST'!M167*'Umlage Gesamt § 2_IST'!$K$1</f>
        <v>102.2438436897279</v>
      </c>
      <c r="M167" s="83">
        <f>'bezirksw Umlage § 2_IST'!F167*'Umlage Gesamt § 2_IST'!$M$1</f>
        <v>3401.4580430614728</v>
      </c>
      <c r="N167" s="83">
        <f>'bezirksw Umlage § 2_IST'!G167*'Umlage Gesamt § 2_IST'!$N$1</f>
        <v>155294.95097601454</v>
      </c>
      <c r="O167" s="83">
        <f>'bezirksw Umlage § 2_IST'!H167*'Umlage Gesamt § 2_IST'!$O$1</f>
        <v>6039.2982149019663</v>
      </c>
      <c r="P167" s="83">
        <f>'bezirksw Umlage § 2_IST'!I167*'Umlage Gesamt § 2_IST'!$P$1</f>
        <v>241367.60608201663</v>
      </c>
      <c r="Q167" s="83">
        <f>'bezirksw Umlage § 2_IST'!J167*'Umlage Gesamt § 2_IST'!$Q$1</f>
        <v>11275.906445491262</v>
      </c>
      <c r="R167" s="83">
        <f>'bezirksw Umlage § 2_IST'!K167*'Umlage Gesamt § 2_IST'!$R$1</f>
        <v>62635.981442493488</v>
      </c>
      <c r="S167" s="83">
        <f>'bezirksw Umlage § 2_IST'!L167*'Umlage Gesamt § 2_IST'!$S$1</f>
        <v>218.08616573484161</v>
      </c>
      <c r="T167" s="83">
        <f>'bezirksw Umlage § 2_IST'!M167*'Umlage Gesamt § 2_IST'!$T$1</f>
        <v>698.71310799557432</v>
      </c>
      <c r="V167" s="83">
        <f t="shared" si="45"/>
        <v>3662.4864417134636</v>
      </c>
      <c r="W167" s="76">
        <f t="shared" si="46"/>
        <v>305.20999999999998</v>
      </c>
      <c r="X167" s="83">
        <f t="shared" si="38"/>
        <v>179028.89869349403</v>
      </c>
      <c r="Y167" s="76">
        <f t="shared" si="50"/>
        <v>14919.07</v>
      </c>
      <c r="Z167" s="83">
        <f t="shared" si="39"/>
        <v>6806.522499577276</v>
      </c>
      <c r="AA167" s="76">
        <f t="shared" si="51"/>
        <v>567.21</v>
      </c>
      <c r="AB167" s="83">
        <f t="shared" si="40"/>
        <v>274357.96172652429</v>
      </c>
      <c r="AC167" s="76">
        <f t="shared" si="52"/>
        <v>22863.16</v>
      </c>
      <c r="AD167" s="83">
        <f t="shared" si="41"/>
        <v>17024.14051301463</v>
      </c>
      <c r="AE167" s="76">
        <f t="shared" si="53"/>
        <v>1418.68</v>
      </c>
      <c r="AF167" s="83">
        <f t="shared" si="42"/>
        <v>71801.578421376966</v>
      </c>
      <c r="AG167" s="76">
        <f t="shared" si="54"/>
        <v>5983.46</v>
      </c>
      <c r="AH167" s="83">
        <f t="shared" si="43"/>
        <v>372.09535907758561</v>
      </c>
      <c r="AI167" s="76">
        <f t="shared" si="47"/>
        <v>31.01</v>
      </c>
      <c r="AJ167" s="83">
        <f t="shared" si="44"/>
        <v>800.95695168530222</v>
      </c>
      <c r="AK167" s="76">
        <f t="shared" si="48"/>
        <v>66.75</v>
      </c>
      <c r="AM167" s="83">
        <f t="shared" si="55"/>
        <v>553854.64060646354</v>
      </c>
      <c r="AN167" s="83">
        <f t="shared" si="49"/>
        <v>46154.553383871964</v>
      </c>
    </row>
    <row r="168" spans="1:40" x14ac:dyDescent="0.25">
      <c r="A168" s="82">
        <v>61731</v>
      </c>
      <c r="B168" s="82" t="s">
        <v>170</v>
      </c>
      <c r="C168" s="82" t="s">
        <v>160</v>
      </c>
      <c r="D168" s="83">
        <f>'landesw Umlage § 2_IST'!F168*'Umlage Gesamt § 2_IST'!$D$1</f>
        <v>206.55766382772359</v>
      </c>
      <c r="E168" s="83">
        <f>'landesw Umlage § 2_IST'!G168*'Umlage Gesamt § 2_IST'!$E$1</f>
        <v>18781.208555272671</v>
      </c>
      <c r="F168" s="83">
        <f>'landesw Umlage § 2_IST'!H168*'Umlage Gesamt § 2_IST'!$F$1</f>
        <v>607.12189437177778</v>
      </c>
      <c r="G168" s="83">
        <f>'landesw Umlage § 2_IST'!I168*'Umlage Gesamt § 2_IST'!$G$1</f>
        <v>26106.013085037466</v>
      </c>
      <c r="H168" s="83">
        <f>'landesw Umlage § 2_IST'!J168*'Umlage Gesamt § 2_IST'!$H$1</f>
        <v>4548.7073676820582</v>
      </c>
      <c r="I168" s="83">
        <f>'landesw Umlage § 2_IST'!K168*'Umlage Gesamt § 2_IST'!$I$1</f>
        <v>7252.9437766988103</v>
      </c>
      <c r="J168" s="83">
        <f>'landesw Umlage § 2_IST'!L168*'Umlage Gesamt § 2_IST'!$J$1</f>
        <v>121.87095101204527</v>
      </c>
      <c r="K168" s="83">
        <f>'landesw Umlage § 2_IST'!M168*'Umlage Gesamt § 2_IST'!$K$1</f>
        <v>80.907861375933308</v>
      </c>
      <c r="M168" s="83">
        <f>'bezirksw Umlage § 2_IST'!F168*'Umlage Gesamt § 2_IST'!$M$1</f>
        <v>2691.6505277248289</v>
      </c>
      <c r="N168" s="83">
        <f>'bezirksw Umlage § 2_IST'!G168*'Umlage Gesamt § 2_IST'!$N$1</f>
        <v>122888.40004957744</v>
      </c>
      <c r="O168" s="83">
        <f>'bezirksw Umlage § 2_IST'!H168*'Umlage Gesamt § 2_IST'!$O$1</f>
        <v>4779.0329974488277</v>
      </c>
      <c r="P168" s="83">
        <f>'bezirksw Umlage § 2_IST'!I168*'Umlage Gesamt § 2_IST'!$P$1</f>
        <v>190999.63488057567</v>
      </c>
      <c r="Q168" s="83">
        <f>'bezirksw Umlage § 2_IST'!J168*'Umlage Gesamt § 2_IST'!$Q$1</f>
        <v>8922.8792918654381</v>
      </c>
      <c r="R168" s="83">
        <f>'bezirksw Umlage § 2_IST'!K168*'Umlage Gesamt § 2_IST'!$R$1</f>
        <v>49565.265944749823</v>
      </c>
      <c r="S168" s="83">
        <f>'bezirksw Umlage § 2_IST'!L168*'Umlage Gesamt § 2_IST'!$S$1</f>
        <v>172.57650562149303</v>
      </c>
      <c r="T168" s="83">
        <f>'bezirksw Umlage § 2_IST'!M168*'Umlage Gesamt § 2_IST'!$T$1</f>
        <v>552.9074538199601</v>
      </c>
      <c r="V168" s="83">
        <f t="shared" si="45"/>
        <v>2898.2081915525523</v>
      </c>
      <c r="W168" s="76">
        <f t="shared" si="46"/>
        <v>241.52</v>
      </c>
      <c r="X168" s="83">
        <f t="shared" si="38"/>
        <v>141669.6086048501</v>
      </c>
      <c r="Y168" s="76">
        <f t="shared" si="50"/>
        <v>11805.8</v>
      </c>
      <c r="Z168" s="83">
        <f t="shared" si="39"/>
        <v>5386.1548918206054</v>
      </c>
      <c r="AA168" s="76">
        <f t="shared" si="51"/>
        <v>448.85</v>
      </c>
      <c r="AB168" s="83">
        <f t="shared" si="40"/>
        <v>217105.64796561314</v>
      </c>
      <c r="AC168" s="76">
        <f t="shared" si="52"/>
        <v>18092.14</v>
      </c>
      <c r="AD168" s="83">
        <f t="shared" si="41"/>
        <v>13471.586659547496</v>
      </c>
      <c r="AE168" s="76">
        <f t="shared" si="53"/>
        <v>1122.6300000000001</v>
      </c>
      <c r="AF168" s="83">
        <f t="shared" si="42"/>
        <v>56818.209721448635</v>
      </c>
      <c r="AG168" s="76">
        <f t="shared" si="54"/>
        <v>4734.8500000000004</v>
      </c>
      <c r="AH168" s="83">
        <f t="shared" si="43"/>
        <v>294.44745663353831</v>
      </c>
      <c r="AI168" s="76">
        <f t="shared" si="47"/>
        <v>24.54</v>
      </c>
      <c r="AJ168" s="83">
        <f t="shared" si="44"/>
        <v>633.81531519589339</v>
      </c>
      <c r="AK168" s="76">
        <f t="shared" si="48"/>
        <v>52.82</v>
      </c>
      <c r="AM168" s="83">
        <f t="shared" si="55"/>
        <v>438277.67880666198</v>
      </c>
      <c r="AN168" s="83">
        <f t="shared" si="49"/>
        <v>36523.139900555165</v>
      </c>
    </row>
    <row r="169" spans="1:40" x14ac:dyDescent="0.25">
      <c r="A169" s="82">
        <v>61740</v>
      </c>
      <c r="B169" s="82" t="s">
        <v>171</v>
      </c>
      <c r="C169" s="82" t="s">
        <v>160</v>
      </c>
      <c r="D169" s="83">
        <f>'landesw Umlage § 2_IST'!F169*'Umlage Gesamt § 2_IST'!$D$1</f>
        <v>262.64603224068497</v>
      </c>
      <c r="E169" s="83">
        <f>'landesw Umlage § 2_IST'!G169*'Umlage Gesamt § 2_IST'!$E$1</f>
        <v>23881.03068323484</v>
      </c>
      <c r="F169" s="83">
        <f>'landesw Umlage § 2_IST'!H169*'Umlage Gesamt § 2_IST'!$F$1</f>
        <v>771.97889290706462</v>
      </c>
      <c r="G169" s="83">
        <f>'landesw Umlage § 2_IST'!I169*'Umlage Gesamt § 2_IST'!$G$1</f>
        <v>33194.802009995496</v>
      </c>
      <c r="H169" s="83">
        <f>'landesw Umlage § 2_IST'!J169*'Umlage Gesamt § 2_IST'!$H$1</f>
        <v>5783.8567681617715</v>
      </c>
      <c r="I169" s="83">
        <f>'landesw Umlage § 2_IST'!K169*'Umlage Gesamt § 2_IST'!$I$1</f>
        <v>9222.3976090449614</v>
      </c>
      <c r="J169" s="83">
        <f>'landesw Umlage § 2_IST'!L169*'Umlage Gesamt § 2_IST'!$J$1</f>
        <v>154.96361226959436</v>
      </c>
      <c r="K169" s="83">
        <f>'landesw Umlage § 2_IST'!M169*'Umlage Gesamt § 2_IST'!$K$1</f>
        <v>102.87746469282112</v>
      </c>
      <c r="M169" s="83">
        <f>'bezirksw Umlage § 2_IST'!F169*'Umlage Gesamt § 2_IST'!$M$1</f>
        <v>3422.5374076417447</v>
      </c>
      <c r="N169" s="83">
        <f>'bezirksw Umlage § 2_IST'!G169*'Umlage Gesamt § 2_IST'!$N$1</f>
        <v>156257.33794291434</v>
      </c>
      <c r="O169" s="83">
        <f>'bezirksw Umlage § 2_IST'!H169*'Umlage Gesamt § 2_IST'!$O$1</f>
        <v>6076.7246853358984</v>
      </c>
      <c r="P169" s="83">
        <f>'bezirksw Umlage § 2_IST'!I169*'Umlage Gesamt § 2_IST'!$P$1</f>
        <v>242863.39868097252</v>
      </c>
      <c r="Q169" s="83">
        <f>'bezirksw Umlage § 2_IST'!J169*'Umlage Gesamt § 2_IST'!$Q$1</f>
        <v>11345.784991670127</v>
      </c>
      <c r="R169" s="83">
        <f>'bezirksw Umlage § 2_IST'!K169*'Umlage Gesamt § 2_IST'!$R$1</f>
        <v>63024.14636234683</v>
      </c>
      <c r="S169" s="83">
        <f>'bezirksw Umlage § 2_IST'!L169*'Umlage Gesamt § 2_IST'!$S$1</f>
        <v>219.43767962660218</v>
      </c>
      <c r="T169" s="83">
        <f>'bezirksw Umlage § 2_IST'!M169*'Umlage Gesamt § 2_IST'!$T$1</f>
        <v>703.04314180872029</v>
      </c>
      <c r="V169" s="83">
        <f t="shared" si="45"/>
        <v>3685.1834398824299</v>
      </c>
      <c r="W169" s="76">
        <f t="shared" si="46"/>
        <v>307.10000000000002</v>
      </c>
      <c r="X169" s="83">
        <f t="shared" si="38"/>
        <v>180138.36862614917</v>
      </c>
      <c r="Y169" s="76">
        <f t="shared" si="50"/>
        <v>15011.53</v>
      </c>
      <c r="Z169" s="83">
        <f t="shared" si="39"/>
        <v>6848.703578242963</v>
      </c>
      <c r="AA169" s="76">
        <f t="shared" si="51"/>
        <v>570.73</v>
      </c>
      <c r="AB169" s="83">
        <f t="shared" si="40"/>
        <v>276058.20069096802</v>
      </c>
      <c r="AC169" s="76">
        <f t="shared" si="52"/>
        <v>23004.85</v>
      </c>
      <c r="AD169" s="83">
        <f t="shared" si="41"/>
        <v>17129.641759831899</v>
      </c>
      <c r="AE169" s="76">
        <f t="shared" si="53"/>
        <v>1427.47</v>
      </c>
      <c r="AF169" s="83">
        <f t="shared" si="42"/>
        <v>72246.543971391788</v>
      </c>
      <c r="AG169" s="76">
        <f t="shared" si="54"/>
        <v>6020.55</v>
      </c>
      <c r="AH169" s="83">
        <f t="shared" si="43"/>
        <v>374.40129189619654</v>
      </c>
      <c r="AI169" s="76">
        <f t="shared" si="47"/>
        <v>31.2</v>
      </c>
      <c r="AJ169" s="83">
        <f t="shared" si="44"/>
        <v>805.92060650154144</v>
      </c>
      <c r="AK169" s="76">
        <f t="shared" si="48"/>
        <v>67.16</v>
      </c>
      <c r="AM169" s="83">
        <f t="shared" si="55"/>
        <v>557286.96396486403</v>
      </c>
      <c r="AN169" s="83">
        <f t="shared" si="49"/>
        <v>46440.580330405333</v>
      </c>
    </row>
    <row r="170" spans="1:40" x14ac:dyDescent="0.25">
      <c r="A170" s="82">
        <v>61741</v>
      </c>
      <c r="B170" s="82" t="s">
        <v>172</v>
      </c>
      <c r="C170" s="82" t="s">
        <v>160</v>
      </c>
      <c r="D170" s="83">
        <f>'landesw Umlage § 2_IST'!F170*'Umlage Gesamt § 2_IST'!$D$1</f>
        <v>168.66423490842652</v>
      </c>
      <c r="E170" s="83">
        <f>'landesw Umlage § 2_IST'!G170*'Umlage Gesamt § 2_IST'!$E$1</f>
        <v>15335.757158217324</v>
      </c>
      <c r="F170" s="83">
        <f>'landesw Umlage § 2_IST'!H170*'Umlage Gesamt § 2_IST'!$F$1</f>
        <v>495.74413223309625</v>
      </c>
      <c r="G170" s="83">
        <f>'landesw Umlage § 2_IST'!I170*'Umlage Gesamt § 2_IST'!$G$1</f>
        <v>21316.811208562078</v>
      </c>
      <c r="H170" s="83">
        <f>'landesw Umlage § 2_IST'!J170*'Umlage Gesamt § 2_IST'!$H$1</f>
        <v>3714.2376311551075</v>
      </c>
      <c r="I170" s="83">
        <f>'landesw Umlage § 2_IST'!K170*'Umlage Gesamt § 2_IST'!$I$1</f>
        <v>5922.3763004553739</v>
      </c>
      <c r="J170" s="83">
        <f>'landesw Umlage § 2_IST'!L170*'Umlage Gesamt § 2_IST'!$J$1</f>
        <v>99.513474005751576</v>
      </c>
      <c r="K170" s="83">
        <f>'landesw Umlage § 2_IST'!M170*'Umlage Gesamt § 2_IST'!$K$1</f>
        <v>66.065147543643263</v>
      </c>
      <c r="M170" s="83">
        <f>'bezirksw Umlage § 2_IST'!F170*'Umlage Gesamt § 2_IST'!$M$1</f>
        <v>2197.8616938571231</v>
      </c>
      <c r="N170" s="83">
        <f>'bezirksw Umlage § 2_IST'!G170*'Umlage Gesamt § 2_IST'!$N$1</f>
        <v>100344.26992149549</v>
      </c>
      <c r="O170" s="83">
        <f>'bezirksw Umlage § 2_IST'!H170*'Umlage Gesamt § 2_IST'!$O$1</f>
        <v>3902.3095496912019</v>
      </c>
      <c r="P170" s="83">
        <f>'bezirksw Umlage § 2_IST'!I170*'Umlage Gesamt § 2_IST'!$P$1</f>
        <v>155960.35841976505</v>
      </c>
      <c r="Q170" s="83">
        <f>'bezirksw Umlage § 2_IST'!J170*'Umlage Gesamt § 2_IST'!$Q$1</f>
        <v>7285.9587054485937</v>
      </c>
      <c r="R170" s="83">
        <f>'bezirksw Umlage § 2_IST'!K170*'Umlage Gesamt § 2_IST'!$R$1</f>
        <v>40472.415807221565</v>
      </c>
      <c r="S170" s="83">
        <f>'bezirksw Umlage § 2_IST'!L170*'Umlage Gesamt § 2_IST'!$S$1</f>
        <v>140.91699017324075</v>
      </c>
      <c r="T170" s="83">
        <f>'bezirksw Umlage § 2_IST'!M170*'Umlage Gesamt § 2_IST'!$T$1</f>
        <v>451.47544247735249</v>
      </c>
      <c r="V170" s="83">
        <f t="shared" si="45"/>
        <v>2366.5259287655495</v>
      </c>
      <c r="W170" s="76">
        <f t="shared" si="46"/>
        <v>197.21</v>
      </c>
      <c r="X170" s="83">
        <f t="shared" si="38"/>
        <v>115680.02707971282</v>
      </c>
      <c r="Y170" s="76">
        <f t="shared" si="50"/>
        <v>9640</v>
      </c>
      <c r="Z170" s="83">
        <f t="shared" si="39"/>
        <v>4398.053681924298</v>
      </c>
      <c r="AA170" s="76">
        <f t="shared" si="51"/>
        <v>366.5</v>
      </c>
      <c r="AB170" s="83">
        <f t="shared" si="40"/>
        <v>177277.16962832713</v>
      </c>
      <c r="AC170" s="76">
        <f t="shared" si="52"/>
        <v>14773.1</v>
      </c>
      <c r="AD170" s="83">
        <f t="shared" si="41"/>
        <v>11000.196336603702</v>
      </c>
      <c r="AE170" s="76">
        <f t="shared" si="53"/>
        <v>916.68</v>
      </c>
      <c r="AF170" s="83">
        <f t="shared" si="42"/>
        <v>46394.792107676942</v>
      </c>
      <c r="AG170" s="76">
        <f t="shared" si="54"/>
        <v>3866.23</v>
      </c>
      <c r="AH170" s="83">
        <f t="shared" si="43"/>
        <v>240.43046417899234</v>
      </c>
      <c r="AI170" s="76">
        <f t="shared" si="47"/>
        <v>20.04</v>
      </c>
      <c r="AJ170" s="83">
        <f t="shared" si="44"/>
        <v>517.54059002099575</v>
      </c>
      <c r="AK170" s="76">
        <f t="shared" si="48"/>
        <v>43.13</v>
      </c>
      <c r="AM170" s="83">
        <f t="shared" si="55"/>
        <v>357874.7358172104</v>
      </c>
      <c r="AN170" s="83">
        <f t="shared" si="49"/>
        <v>29822.894651434199</v>
      </c>
    </row>
    <row r="171" spans="1:40" x14ac:dyDescent="0.25">
      <c r="A171" s="82">
        <v>61743</v>
      </c>
      <c r="B171" s="82" t="s">
        <v>173</v>
      </c>
      <c r="C171" s="82" t="s">
        <v>160</v>
      </c>
      <c r="D171" s="83">
        <f>'landesw Umlage § 2_IST'!F171*'Umlage Gesamt § 2_IST'!$D$1</f>
        <v>96.190674811899356</v>
      </c>
      <c r="E171" s="83">
        <f>'landesw Umlage § 2_IST'!G171*'Umlage Gesamt § 2_IST'!$E$1</f>
        <v>8746.1152069450436</v>
      </c>
      <c r="F171" s="83">
        <f>'landesw Umlage § 2_IST'!H171*'Umlage Gesamt § 2_IST'!$F$1</f>
        <v>282.72717472931532</v>
      </c>
      <c r="G171" s="83">
        <f>'landesw Umlage § 2_IST'!I171*'Umlage Gesamt § 2_IST'!$G$1</f>
        <v>12157.162163648503</v>
      </c>
      <c r="H171" s="83">
        <f>'landesw Umlage § 2_IST'!J171*'Umlage Gesamt § 2_IST'!$H$1</f>
        <v>2118.2619086170635</v>
      </c>
      <c r="I171" s="83">
        <f>'landesw Umlage § 2_IST'!K171*'Umlage Gesamt § 2_IST'!$I$1</f>
        <v>3377.5825274403869</v>
      </c>
      <c r="J171" s="83">
        <f>'landesw Umlage § 2_IST'!L171*'Umlage Gesamt § 2_IST'!$J$1</f>
        <v>56.753396608870602</v>
      </c>
      <c r="K171" s="83">
        <f>'landesw Umlage § 2_IST'!M171*'Umlage Gesamt § 2_IST'!$K$1</f>
        <v>37.677526164459245</v>
      </c>
      <c r="M171" s="83">
        <f>'bezirksw Umlage § 2_IST'!F171*'Umlage Gesamt § 2_IST'!$M$1</f>
        <v>1253.4595706678685</v>
      </c>
      <c r="N171" s="83">
        <f>'bezirksw Umlage § 2_IST'!G171*'Umlage Gesamt § 2_IST'!$N$1</f>
        <v>57227.20671929363</v>
      </c>
      <c r="O171" s="83">
        <f>'bezirksw Umlage § 2_IST'!H171*'Umlage Gesamt § 2_IST'!$O$1</f>
        <v>2225.5209535887348</v>
      </c>
      <c r="P171" s="83">
        <f>'bezirksw Umlage § 2_IST'!I171*'Umlage Gesamt § 2_IST'!$P$1</f>
        <v>88945.543958669965</v>
      </c>
      <c r="Q171" s="83">
        <f>'bezirksw Umlage § 2_IST'!J171*'Umlage Gesamt § 2_IST'!$Q$1</f>
        <v>4155.2453898080003</v>
      </c>
      <c r="R171" s="83">
        <f>'bezirksw Umlage § 2_IST'!K171*'Umlage Gesamt § 2_IST'!$R$1</f>
        <v>23081.769468661227</v>
      </c>
      <c r="S171" s="83">
        <f>'bezirksw Umlage § 2_IST'!L171*'Umlage Gesamt § 2_IST'!$S$1</f>
        <v>80.366180681904652</v>
      </c>
      <c r="T171" s="83">
        <f>'bezirksw Umlage § 2_IST'!M171*'Umlage Gesamt § 2_IST'!$T$1</f>
        <v>257.48035732931623</v>
      </c>
      <c r="V171" s="83">
        <f t="shared" si="45"/>
        <v>1349.6502454797678</v>
      </c>
      <c r="W171" s="76">
        <f t="shared" si="46"/>
        <v>112.47</v>
      </c>
      <c r="X171" s="83">
        <f t="shared" si="38"/>
        <v>65973.32192623867</v>
      </c>
      <c r="Y171" s="76">
        <f t="shared" si="50"/>
        <v>5497.78</v>
      </c>
      <c r="Z171" s="83">
        <f t="shared" si="39"/>
        <v>2508.24812831805</v>
      </c>
      <c r="AA171" s="76">
        <f t="shared" si="51"/>
        <v>209.02</v>
      </c>
      <c r="AB171" s="83">
        <f t="shared" si="40"/>
        <v>101102.70612231847</v>
      </c>
      <c r="AC171" s="76">
        <f t="shared" si="52"/>
        <v>8425.23</v>
      </c>
      <c r="AD171" s="83">
        <f t="shared" si="41"/>
        <v>6273.5072984250637</v>
      </c>
      <c r="AE171" s="76">
        <f t="shared" si="53"/>
        <v>522.79</v>
      </c>
      <c r="AF171" s="83">
        <f t="shared" si="42"/>
        <v>26459.351996101614</v>
      </c>
      <c r="AG171" s="76">
        <f t="shared" si="54"/>
        <v>2204.9499999999998</v>
      </c>
      <c r="AH171" s="83">
        <f t="shared" si="43"/>
        <v>137.11957729077525</v>
      </c>
      <c r="AI171" s="76">
        <f t="shared" si="47"/>
        <v>11.43</v>
      </c>
      <c r="AJ171" s="83">
        <f t="shared" si="44"/>
        <v>295.1578834937755</v>
      </c>
      <c r="AK171" s="76">
        <f t="shared" si="48"/>
        <v>24.6</v>
      </c>
      <c r="AM171" s="83">
        <f t="shared" si="55"/>
        <v>204099.06317766622</v>
      </c>
      <c r="AN171" s="83">
        <f t="shared" si="49"/>
        <v>17008.255264805517</v>
      </c>
    </row>
    <row r="172" spans="1:40" x14ac:dyDescent="0.25">
      <c r="A172" s="82">
        <v>61744</v>
      </c>
      <c r="B172" s="82" t="s">
        <v>174</v>
      </c>
      <c r="C172" s="82" t="s">
        <v>160</v>
      </c>
      <c r="D172" s="83">
        <f>'landesw Umlage § 2_IST'!F172*'Umlage Gesamt § 2_IST'!$D$1</f>
        <v>80.695099984824324</v>
      </c>
      <c r="E172" s="83">
        <f>'landesw Umlage § 2_IST'!G172*'Umlage Gesamt § 2_IST'!$E$1</f>
        <v>7337.1835937667747</v>
      </c>
      <c r="F172" s="83">
        <f>'landesw Umlage § 2_IST'!H172*'Umlage Gesamt § 2_IST'!$F$1</f>
        <v>237.18201039573836</v>
      </c>
      <c r="G172" s="83">
        <f>'landesw Umlage § 2_IST'!I172*'Umlage Gesamt § 2_IST'!$G$1</f>
        <v>10198.737229421962</v>
      </c>
      <c r="H172" s="83">
        <f>'landesw Umlage § 2_IST'!J172*'Umlage Gesamt § 2_IST'!$H$1</f>
        <v>1777.0262745755608</v>
      </c>
      <c r="I172" s="83">
        <f>'landesw Umlage § 2_IST'!K172*'Umlage Gesamt § 2_IST'!$I$1</f>
        <v>2833.4800674990288</v>
      </c>
      <c r="J172" s="83">
        <f>'landesw Umlage § 2_IST'!L172*'Umlage Gesamt § 2_IST'!$J$1</f>
        <v>47.610862724342432</v>
      </c>
      <c r="K172" s="83">
        <f>'landesw Umlage § 2_IST'!M172*'Umlage Gesamt § 2_IST'!$K$1</f>
        <v>31.607967684677885</v>
      </c>
      <c r="M172" s="83">
        <f>'bezirksw Umlage § 2_IST'!F172*'Umlage Gesamt § 2_IST'!$M$1</f>
        <v>1051.5369143607049</v>
      </c>
      <c r="N172" s="83">
        <f>'bezirksw Umlage § 2_IST'!G172*'Umlage Gesamt § 2_IST'!$N$1</f>
        <v>48008.345685234155</v>
      </c>
      <c r="O172" s="83">
        <f>'bezirksw Umlage § 2_IST'!H172*'Umlage Gesamt § 2_IST'!$O$1</f>
        <v>1867.0067157689637</v>
      </c>
      <c r="P172" s="83">
        <f>'bezirksw Umlage § 2_IST'!I172*'Umlage Gesamt § 2_IST'!$P$1</f>
        <v>74617.10375756264</v>
      </c>
      <c r="Q172" s="83">
        <f>'bezirksw Umlage § 2_IST'!J172*'Umlage Gesamt § 2_IST'!$Q$1</f>
        <v>3485.867448666213</v>
      </c>
      <c r="R172" s="83">
        <f>'bezirksw Umlage § 2_IST'!K172*'Umlage Gesamt § 2_IST'!$R$1</f>
        <v>19363.474668855015</v>
      </c>
      <c r="S172" s="83">
        <f>'bezirksw Umlage § 2_IST'!L172*'Umlage Gesamt § 2_IST'!$S$1</f>
        <v>67.41980964585666</v>
      </c>
      <c r="T172" s="83">
        <f>'bezirksw Umlage § 2_IST'!M172*'Umlage Gesamt § 2_IST'!$T$1</f>
        <v>216.0022602965166</v>
      </c>
      <c r="V172" s="83">
        <f t="shared" si="45"/>
        <v>1132.2320143455293</v>
      </c>
      <c r="W172" s="76">
        <f t="shared" si="46"/>
        <v>94.35</v>
      </c>
      <c r="X172" s="83">
        <f t="shared" si="38"/>
        <v>55345.529279000926</v>
      </c>
      <c r="Y172" s="76">
        <f t="shared" si="50"/>
        <v>4612.13</v>
      </c>
      <c r="Z172" s="83">
        <f t="shared" si="39"/>
        <v>2104.1887261647021</v>
      </c>
      <c r="AA172" s="76">
        <f t="shared" si="51"/>
        <v>175.35</v>
      </c>
      <c r="AB172" s="83">
        <f t="shared" si="40"/>
        <v>84815.840986984607</v>
      </c>
      <c r="AC172" s="76">
        <f t="shared" si="52"/>
        <v>7067.99</v>
      </c>
      <c r="AD172" s="83">
        <f t="shared" si="41"/>
        <v>5262.8937232417738</v>
      </c>
      <c r="AE172" s="76">
        <f t="shared" si="53"/>
        <v>438.57</v>
      </c>
      <c r="AF172" s="83">
        <f t="shared" si="42"/>
        <v>22196.954736354044</v>
      </c>
      <c r="AG172" s="76">
        <f t="shared" si="54"/>
        <v>1849.75</v>
      </c>
      <c r="AH172" s="83">
        <f t="shared" si="43"/>
        <v>115.03067237019908</v>
      </c>
      <c r="AI172" s="76">
        <f t="shared" si="47"/>
        <v>9.59</v>
      </c>
      <c r="AJ172" s="83">
        <f t="shared" si="44"/>
        <v>247.61022798119447</v>
      </c>
      <c r="AK172" s="76">
        <f t="shared" si="48"/>
        <v>20.63</v>
      </c>
      <c r="AM172" s="83">
        <f t="shared" si="55"/>
        <v>171220.28036644298</v>
      </c>
      <c r="AN172" s="83">
        <f t="shared" si="49"/>
        <v>14268.356697203582</v>
      </c>
    </row>
    <row r="173" spans="1:40" x14ac:dyDescent="0.25">
      <c r="A173" s="82">
        <v>61745</v>
      </c>
      <c r="B173" s="82" t="s">
        <v>175</v>
      </c>
      <c r="C173" s="82" t="s">
        <v>160</v>
      </c>
      <c r="D173" s="83">
        <f>'landesw Umlage § 2_IST'!F173*'Umlage Gesamt § 2_IST'!$D$1</f>
        <v>140.30233296026611</v>
      </c>
      <c r="E173" s="83">
        <f>'landesw Umlage § 2_IST'!G173*'Umlage Gesamt § 2_IST'!$E$1</f>
        <v>12756.957680910778</v>
      </c>
      <c r="F173" s="83">
        <f>'landesw Umlage § 2_IST'!H173*'Umlage Gesamt § 2_IST'!$F$1</f>
        <v>412.38178527551673</v>
      </c>
      <c r="G173" s="83">
        <f>'landesw Umlage § 2_IST'!I173*'Umlage Gesamt § 2_IST'!$G$1</f>
        <v>17732.261646688843</v>
      </c>
      <c r="H173" s="83">
        <f>'landesw Umlage § 2_IST'!J173*'Umlage Gesamt § 2_IST'!$H$1</f>
        <v>3089.6663130912457</v>
      </c>
      <c r="I173" s="83">
        <f>'landesw Umlage § 2_IST'!K173*'Umlage Gesamt § 2_IST'!$I$1</f>
        <v>4926.4932312034916</v>
      </c>
      <c r="J173" s="83">
        <f>'landesw Umlage § 2_IST'!L173*'Umlage Gesamt § 2_IST'!$J$1</f>
        <v>82.779686941740607</v>
      </c>
      <c r="K173" s="83">
        <f>'landesw Umlage § 2_IST'!M173*'Umlage Gesamt § 2_IST'!$K$1</f>
        <v>54.955897038692569</v>
      </c>
      <c r="M173" s="83">
        <f>'bezirksw Umlage § 2_IST'!F173*'Umlage Gesamt § 2_IST'!$M$1</f>
        <v>1828.2780776824343</v>
      </c>
      <c r="N173" s="83">
        <f>'bezirksw Umlage § 2_IST'!G173*'Umlage Gesamt § 2_IST'!$N$1</f>
        <v>83470.779545077734</v>
      </c>
      <c r="O173" s="83">
        <f>'bezirksw Umlage § 2_IST'!H173*'Umlage Gesamt § 2_IST'!$O$1</f>
        <v>3246.1128113619284</v>
      </c>
      <c r="P173" s="83">
        <f>'bezirksw Umlage § 2_IST'!I173*'Umlage Gesamt § 2_IST'!$P$1</f>
        <v>129734.68944078498</v>
      </c>
      <c r="Q173" s="83">
        <f>'bezirksw Umlage § 2_IST'!J173*'Umlage Gesamt § 2_IST'!$Q$1</f>
        <v>6060.781082495675</v>
      </c>
      <c r="R173" s="83">
        <f>'bezirksw Umlage § 2_IST'!K173*'Umlage Gesamt § 2_IST'!$R$1</f>
        <v>33666.736527599445</v>
      </c>
      <c r="S173" s="83">
        <f>'bezirksw Umlage § 2_IST'!L173*'Umlage Gesamt § 2_IST'!$S$1</f>
        <v>117.2209537237038</v>
      </c>
      <c r="T173" s="83">
        <f>'bezirksw Umlage § 2_IST'!M173*'Umlage Gesamt § 2_IST'!$T$1</f>
        <v>375.5571410158891</v>
      </c>
      <c r="V173" s="83">
        <f t="shared" si="45"/>
        <v>1968.5804106427004</v>
      </c>
      <c r="W173" s="76">
        <f t="shared" si="46"/>
        <v>164.05</v>
      </c>
      <c r="X173" s="83">
        <f t="shared" si="38"/>
        <v>96227.737225988516</v>
      </c>
      <c r="Y173" s="76">
        <f t="shared" si="50"/>
        <v>8018.98</v>
      </c>
      <c r="Z173" s="83">
        <f t="shared" si="39"/>
        <v>3658.4945966374453</v>
      </c>
      <c r="AA173" s="76">
        <f t="shared" si="51"/>
        <v>304.87</v>
      </c>
      <c r="AB173" s="83">
        <f t="shared" si="40"/>
        <v>147466.95108747383</v>
      </c>
      <c r="AC173" s="76">
        <f t="shared" si="52"/>
        <v>12288.91</v>
      </c>
      <c r="AD173" s="83">
        <f t="shared" si="41"/>
        <v>9150.4473955869216</v>
      </c>
      <c r="AE173" s="76">
        <f t="shared" si="53"/>
        <v>762.54</v>
      </c>
      <c r="AF173" s="83">
        <f t="shared" si="42"/>
        <v>38593.22975880294</v>
      </c>
      <c r="AG173" s="76">
        <f t="shared" si="54"/>
        <v>3216.1</v>
      </c>
      <c r="AH173" s="83">
        <f t="shared" si="43"/>
        <v>200.00064066544439</v>
      </c>
      <c r="AI173" s="76">
        <f t="shared" si="47"/>
        <v>16.670000000000002</v>
      </c>
      <c r="AJ173" s="83">
        <f t="shared" si="44"/>
        <v>430.51303805458167</v>
      </c>
      <c r="AK173" s="76">
        <f t="shared" si="48"/>
        <v>35.880000000000003</v>
      </c>
      <c r="AM173" s="83">
        <f t="shared" si="55"/>
        <v>297695.95415385242</v>
      </c>
      <c r="AN173" s="83">
        <f t="shared" si="49"/>
        <v>24807.996179487702</v>
      </c>
    </row>
    <row r="174" spans="1:40" x14ac:dyDescent="0.25">
      <c r="A174" s="82">
        <v>61746</v>
      </c>
      <c r="B174" s="82" t="s">
        <v>176</v>
      </c>
      <c r="C174" s="82" t="s">
        <v>160</v>
      </c>
      <c r="D174" s="83">
        <f>'landesw Umlage § 2_IST'!F174*'Umlage Gesamt § 2_IST'!$D$1</f>
        <v>585.19553971481298</v>
      </c>
      <c r="E174" s="83">
        <f>'landesw Umlage § 2_IST'!G174*'Umlage Gesamt § 2_IST'!$E$1</f>
        <v>53208.771213475142</v>
      </c>
      <c r="F174" s="83">
        <f>'landesw Umlage § 2_IST'!H174*'Umlage Gesamt § 2_IST'!$F$1</f>
        <v>1720.0282868511356</v>
      </c>
      <c r="G174" s="83">
        <f>'landesw Umlage § 2_IST'!I174*'Umlage Gesamt § 2_IST'!$G$1</f>
        <v>73960.569334489235</v>
      </c>
      <c r="H174" s="83">
        <f>'landesw Umlage § 2_IST'!J174*'Umlage Gesamt § 2_IST'!$H$1</f>
        <v>12886.877270530873</v>
      </c>
      <c r="I174" s="83">
        <f>'landesw Umlage § 2_IST'!K174*'Umlage Gesamt § 2_IST'!$I$1</f>
        <v>20548.210457426681</v>
      </c>
      <c r="J174" s="83">
        <f>'landesw Umlage § 2_IST'!L174*'Umlage Gesamt § 2_IST'!$J$1</f>
        <v>345.27083445586112</v>
      </c>
      <c r="K174" s="83">
        <f>'landesw Umlage § 2_IST'!M174*'Umlage Gesamt § 2_IST'!$K$1</f>
        <v>229.21889571983917</v>
      </c>
      <c r="M174" s="83">
        <f>'bezirksw Umlage § 2_IST'!F174*'Umlage Gesamt § 2_IST'!$M$1</f>
        <v>7625.6763080420815</v>
      </c>
      <c r="N174" s="83">
        <f>'bezirksw Umlage § 2_IST'!G174*'Umlage Gesamt § 2_IST'!$N$1</f>
        <v>348153.35465684254</v>
      </c>
      <c r="O174" s="83">
        <f>'bezirksw Umlage § 2_IST'!H174*'Umlage Gesamt § 2_IST'!$O$1</f>
        <v>13539.409491915478</v>
      </c>
      <c r="P174" s="83">
        <f>'bezirksw Umlage § 2_IST'!I174*'Umlage Gesamt § 2_IST'!$P$1</f>
        <v>541118.31218469143</v>
      </c>
      <c r="Q174" s="83">
        <f>'bezirksw Umlage § 2_IST'!J174*'Umlage Gesamt § 2_IST'!$Q$1</f>
        <v>25279.280692138091</v>
      </c>
      <c r="R174" s="83">
        <f>'bezirksw Umlage § 2_IST'!K174*'Umlage Gesamt § 2_IST'!$R$1</f>
        <v>140422.64042953943</v>
      </c>
      <c r="S174" s="83">
        <f>'bezirksw Umlage § 2_IST'!L174*'Umlage Gesamt § 2_IST'!$S$1</f>
        <v>488.9240102632848</v>
      </c>
      <c r="T174" s="83">
        <f>'bezirksw Umlage § 2_IST'!M174*'Umlage Gesamt § 2_IST'!$T$1</f>
        <v>1566.434136863468</v>
      </c>
      <c r="V174" s="83">
        <f t="shared" si="45"/>
        <v>8210.8718477568946</v>
      </c>
      <c r="W174" s="76">
        <f t="shared" si="46"/>
        <v>684.24</v>
      </c>
      <c r="X174" s="83">
        <f t="shared" si="38"/>
        <v>401362.12587031769</v>
      </c>
      <c r="Y174" s="76">
        <f t="shared" si="50"/>
        <v>33446.839999999997</v>
      </c>
      <c r="Z174" s="83">
        <f t="shared" si="39"/>
        <v>15259.437778766613</v>
      </c>
      <c r="AA174" s="76">
        <f t="shared" si="51"/>
        <v>1271.6199999999999</v>
      </c>
      <c r="AB174" s="83">
        <f t="shared" si="40"/>
        <v>615078.88151918072</v>
      </c>
      <c r="AC174" s="76">
        <f t="shared" si="52"/>
        <v>51256.57</v>
      </c>
      <c r="AD174" s="83">
        <f t="shared" si="41"/>
        <v>38166.157962668964</v>
      </c>
      <c r="AE174" s="76">
        <f t="shared" si="53"/>
        <v>3180.51</v>
      </c>
      <c r="AF174" s="83">
        <f t="shared" si="42"/>
        <v>160970.8508869661</v>
      </c>
      <c r="AG174" s="76">
        <f t="shared" si="54"/>
        <v>13414.24</v>
      </c>
      <c r="AH174" s="83">
        <f t="shared" si="43"/>
        <v>834.19484471914598</v>
      </c>
      <c r="AI174" s="76">
        <f t="shared" si="47"/>
        <v>69.52</v>
      </c>
      <c r="AJ174" s="83">
        <f t="shared" si="44"/>
        <v>1795.6530325833071</v>
      </c>
      <c r="AK174" s="76">
        <f t="shared" si="48"/>
        <v>149.63999999999999</v>
      </c>
      <c r="AM174" s="83">
        <f t="shared" si="55"/>
        <v>1241678.1737429597</v>
      </c>
      <c r="AN174" s="83">
        <f t="shared" si="49"/>
        <v>103473.18114524665</v>
      </c>
    </row>
    <row r="175" spans="1:40" x14ac:dyDescent="0.25">
      <c r="A175" s="82">
        <v>61748</v>
      </c>
      <c r="B175" s="82" t="s">
        <v>177</v>
      </c>
      <c r="C175" s="82" t="s">
        <v>160</v>
      </c>
      <c r="D175" s="83">
        <f>'landesw Umlage § 2_IST'!F175*'Umlage Gesamt § 2_IST'!$D$1</f>
        <v>698.67386010458017</v>
      </c>
      <c r="E175" s="83">
        <f>'landesw Umlage § 2_IST'!G175*'Umlage Gesamt § 2_IST'!$E$1</f>
        <v>63526.761658602445</v>
      </c>
      <c r="F175" s="83">
        <f>'landesw Umlage § 2_IST'!H175*'Umlage Gesamt § 2_IST'!$F$1</f>
        <v>2053.5679462782682</v>
      </c>
      <c r="G175" s="83">
        <f>'landesw Umlage § 2_IST'!I175*'Umlage Gesamt § 2_IST'!$G$1</f>
        <v>88302.649226688925</v>
      </c>
      <c r="H175" s="83">
        <f>'landesw Umlage § 2_IST'!J175*'Umlage Gesamt § 2_IST'!$H$1</f>
        <v>15385.838879912897</v>
      </c>
      <c r="I175" s="83">
        <f>'landesw Umlage § 2_IST'!K175*'Umlage Gesamt § 2_IST'!$I$1</f>
        <v>24532.821158425169</v>
      </c>
      <c r="J175" s="83">
        <f>'landesw Umlage § 2_IST'!L175*'Umlage Gesamt § 2_IST'!$J$1</f>
        <v>412.22410343108038</v>
      </c>
      <c r="K175" s="83">
        <f>'landesw Umlage § 2_IST'!M175*'Umlage Gesamt § 2_IST'!$K$1</f>
        <v>273.66792774862193</v>
      </c>
      <c r="M175" s="83">
        <f>'bezirksw Umlage § 2_IST'!F175*'Umlage Gesamt § 2_IST'!$M$1</f>
        <v>9104.4109882386747</v>
      </c>
      <c r="N175" s="83">
        <f>'bezirksw Umlage § 2_IST'!G175*'Umlage Gesamt § 2_IST'!$N$1</f>
        <v>415665.58816391113</v>
      </c>
      <c r="O175" s="83">
        <f>'bezirksw Umlage § 2_IST'!H175*'Umlage Gesamt § 2_IST'!$O$1</f>
        <v>16164.907028961981</v>
      </c>
      <c r="P175" s="83">
        <f>'bezirksw Umlage § 2_IST'!I175*'Umlage Gesamt § 2_IST'!$P$1</f>
        <v>646049.3874092045</v>
      </c>
      <c r="Q175" s="83">
        <f>'bezirksw Umlage § 2_IST'!J175*'Umlage Gesamt § 2_IST'!$Q$1</f>
        <v>30181.317906918128</v>
      </c>
      <c r="R175" s="83">
        <f>'bezirksw Umlage § 2_IST'!K175*'Umlage Gesamt § 2_IST'!$R$1</f>
        <v>167652.72729658225</v>
      </c>
      <c r="S175" s="83">
        <f>'bezirksw Umlage § 2_IST'!L175*'Umlage Gesamt § 2_IST'!$S$1</f>
        <v>583.73381607613396</v>
      </c>
      <c r="T175" s="83">
        <f>'bezirksw Umlage § 2_IST'!M175*'Umlage Gesamt § 2_IST'!$T$1</f>
        <v>1870.1895532822061</v>
      </c>
      <c r="V175" s="83">
        <f t="shared" si="45"/>
        <v>9803.0848483432546</v>
      </c>
      <c r="W175" s="76">
        <f t="shared" si="46"/>
        <v>816.92</v>
      </c>
      <c r="X175" s="83">
        <f t="shared" si="38"/>
        <v>479192.34982251358</v>
      </c>
      <c r="Y175" s="76">
        <f t="shared" si="50"/>
        <v>39932.699999999997</v>
      </c>
      <c r="Z175" s="83">
        <f t="shared" si="39"/>
        <v>18218.474975240249</v>
      </c>
      <c r="AA175" s="76">
        <f t="shared" si="51"/>
        <v>1518.21</v>
      </c>
      <c r="AB175" s="83">
        <f t="shared" si="40"/>
        <v>734352.0366358934</v>
      </c>
      <c r="AC175" s="76">
        <f t="shared" si="52"/>
        <v>61196</v>
      </c>
      <c r="AD175" s="83">
        <f t="shared" si="41"/>
        <v>45567.156786831023</v>
      </c>
      <c r="AE175" s="76">
        <f t="shared" si="53"/>
        <v>3797.26</v>
      </c>
      <c r="AF175" s="83">
        <f t="shared" si="42"/>
        <v>192185.54845500743</v>
      </c>
      <c r="AG175" s="76">
        <f t="shared" si="54"/>
        <v>16015.46</v>
      </c>
      <c r="AH175" s="83">
        <f t="shared" si="43"/>
        <v>995.95791950721434</v>
      </c>
      <c r="AI175" s="76">
        <f t="shared" si="47"/>
        <v>83</v>
      </c>
      <c r="AJ175" s="83">
        <f t="shared" si="44"/>
        <v>2143.8574810308282</v>
      </c>
      <c r="AK175" s="76">
        <f t="shared" si="48"/>
        <v>178.65</v>
      </c>
      <c r="AM175" s="83">
        <f t="shared" si="55"/>
        <v>1482458.466924367</v>
      </c>
      <c r="AN175" s="83">
        <f t="shared" si="49"/>
        <v>123538.20557703059</v>
      </c>
    </row>
    <row r="176" spans="1:40" x14ac:dyDescent="0.25">
      <c r="A176" s="82">
        <v>61750</v>
      </c>
      <c r="B176" s="82" t="s">
        <v>178</v>
      </c>
      <c r="C176" s="82" t="s">
        <v>160</v>
      </c>
      <c r="D176" s="83">
        <f>'landesw Umlage § 2_IST'!F176*'Umlage Gesamt § 2_IST'!$D$1</f>
        <v>237.74984225421073</v>
      </c>
      <c r="E176" s="83">
        <f>'landesw Umlage § 2_IST'!G176*'Umlage Gesamt § 2_IST'!$E$1</f>
        <v>21617.350276984496</v>
      </c>
      <c r="F176" s="83">
        <f>'landesw Umlage § 2_IST'!H176*'Umlage Gesamt § 2_IST'!$F$1</f>
        <v>698.80309421176969</v>
      </c>
      <c r="G176" s="83">
        <f>'landesw Umlage § 2_IST'!I176*'Umlage Gesamt § 2_IST'!$G$1</f>
        <v>30048.270191662446</v>
      </c>
      <c r="H176" s="83">
        <f>'landesw Umlage § 2_IST'!J176*'Umlage Gesamt § 2_IST'!$H$1</f>
        <v>5235.6055887083758</v>
      </c>
      <c r="I176" s="83">
        <f>'landesw Umlage § 2_IST'!K176*'Umlage Gesamt § 2_IST'!$I$1</f>
        <v>8348.2075021288056</v>
      </c>
      <c r="J176" s="83">
        <f>'landesw Umlage § 2_IST'!L176*'Umlage Gesamt § 2_IST'!$J$1</f>
        <v>140.27462763449154</v>
      </c>
      <c r="K176" s="83">
        <f>'landesw Umlage § 2_IST'!M176*'Umlage Gesamt § 2_IST'!$K$1</f>
        <v>93.125720550833975</v>
      </c>
      <c r="M176" s="83">
        <f>'bezirksw Umlage § 2_IST'!F176*'Umlage Gesamt § 2_IST'!$M$1</f>
        <v>3098.1154439458292</v>
      </c>
      <c r="N176" s="83">
        <f>'bezirksw Umlage § 2_IST'!G176*'Umlage Gesamt § 2_IST'!$N$1</f>
        <v>141445.7211862501</v>
      </c>
      <c r="O176" s="83">
        <f>'bezirksw Umlage § 2_IST'!H176*'Umlage Gesamt § 2_IST'!$O$1</f>
        <v>5500.7125865771295</v>
      </c>
      <c r="P176" s="83">
        <f>'bezirksw Umlage § 2_IST'!I176*'Umlage Gesamt § 2_IST'!$P$1</f>
        <v>219842.40246511679</v>
      </c>
      <c r="Q176" s="83">
        <f>'bezirksw Umlage § 2_IST'!J176*'Umlage Gesamt § 2_IST'!$Q$1</f>
        <v>10270.31921635067</v>
      </c>
      <c r="R176" s="83">
        <f>'bezirksw Umlage § 2_IST'!K176*'Umlage Gesamt § 2_IST'!$R$1</f>
        <v>57050.094105831187</v>
      </c>
      <c r="S176" s="83">
        <f>'bezirksw Umlage § 2_IST'!L176*'Umlage Gesamt § 2_IST'!$S$1</f>
        <v>198.63720487521286</v>
      </c>
      <c r="T176" s="83">
        <f>'bezirksw Umlage § 2_IST'!M176*'Umlage Gesamt § 2_IST'!$T$1</f>
        <v>636.40175576593379</v>
      </c>
      <c r="V176" s="83">
        <f t="shared" si="45"/>
        <v>3335.8652862000399</v>
      </c>
      <c r="W176" s="76">
        <f t="shared" si="46"/>
        <v>277.99</v>
      </c>
      <c r="X176" s="83">
        <f t="shared" si="38"/>
        <v>163063.07146323461</v>
      </c>
      <c r="Y176" s="76">
        <f t="shared" si="50"/>
        <v>13588.59</v>
      </c>
      <c r="Z176" s="83">
        <f t="shared" si="39"/>
        <v>6199.5156807888989</v>
      </c>
      <c r="AA176" s="76">
        <f t="shared" si="51"/>
        <v>516.63</v>
      </c>
      <c r="AB176" s="83">
        <f t="shared" si="40"/>
        <v>249890.67265677924</v>
      </c>
      <c r="AC176" s="76">
        <f t="shared" si="52"/>
        <v>20824.22</v>
      </c>
      <c r="AD176" s="83">
        <f t="shared" si="41"/>
        <v>15505.924805059047</v>
      </c>
      <c r="AE176" s="76">
        <f t="shared" si="53"/>
        <v>1292.1600000000001</v>
      </c>
      <c r="AF176" s="83">
        <f t="shared" si="42"/>
        <v>65398.301607959991</v>
      </c>
      <c r="AG176" s="76">
        <f t="shared" si="54"/>
        <v>5449.86</v>
      </c>
      <c r="AH176" s="83">
        <f t="shared" si="43"/>
        <v>338.91183250970437</v>
      </c>
      <c r="AI176" s="76">
        <f t="shared" si="47"/>
        <v>28.24</v>
      </c>
      <c r="AJ176" s="83">
        <f t="shared" si="44"/>
        <v>729.52747631676777</v>
      </c>
      <c r="AK176" s="76">
        <f t="shared" si="48"/>
        <v>60.79</v>
      </c>
      <c r="AM176" s="83">
        <f t="shared" si="55"/>
        <v>504461.79080884822</v>
      </c>
      <c r="AN176" s="83">
        <f t="shared" si="49"/>
        <v>42038.482567404018</v>
      </c>
    </row>
    <row r="177" spans="1:40" x14ac:dyDescent="0.25">
      <c r="A177" s="82">
        <v>61751</v>
      </c>
      <c r="B177" s="82" t="s">
        <v>179</v>
      </c>
      <c r="C177" s="82" t="s">
        <v>160</v>
      </c>
      <c r="D177" s="83">
        <f>'landesw Umlage § 2_IST'!F177*'Umlage Gesamt § 2_IST'!$D$1</f>
        <v>310.04329737987354</v>
      </c>
      <c r="E177" s="83">
        <f>'landesw Umlage § 2_IST'!G177*'Umlage Gesamt § 2_IST'!$E$1</f>
        <v>28190.616224786547</v>
      </c>
      <c r="F177" s="83">
        <f>'landesw Umlage § 2_IST'!H177*'Umlage Gesamt § 2_IST'!$F$1</f>
        <v>911.29068055075982</v>
      </c>
      <c r="G177" s="83">
        <f>'landesw Umlage § 2_IST'!I177*'Umlage Gesamt § 2_IST'!$G$1</f>
        <v>39185.15647561651</v>
      </c>
      <c r="H177" s="83">
        <f>'landesw Umlage § 2_IST'!J177*'Umlage Gesamt § 2_IST'!$H$1</f>
        <v>6827.6151315717198</v>
      </c>
      <c r="I177" s="83">
        <f>'landesw Umlage § 2_IST'!K177*'Umlage Gesamt § 2_IST'!$I$1</f>
        <v>10886.677175599983</v>
      </c>
      <c r="J177" s="83">
        <f>'landesw Umlage § 2_IST'!L177*'Umlage Gesamt § 2_IST'!$J$1</f>
        <v>182.92844141629047</v>
      </c>
      <c r="K177" s="83">
        <f>'landesw Umlage § 2_IST'!M177*'Umlage Gesamt § 2_IST'!$K$1</f>
        <v>121.44279548915603</v>
      </c>
      <c r="M177" s="83">
        <f>'bezirksw Umlage § 2_IST'!F177*'Umlage Gesamt § 2_IST'!$M$1</f>
        <v>4040.1706213433404</v>
      </c>
      <c r="N177" s="83">
        <f>'bezirksw Umlage § 2_IST'!G177*'Umlage Gesamt § 2_IST'!$N$1</f>
        <v>184455.63362338062</v>
      </c>
      <c r="O177" s="83">
        <f>'bezirksw Umlage § 2_IST'!H177*'Umlage Gesamt § 2_IST'!$O$1</f>
        <v>7173.3341738995041</v>
      </c>
      <c r="P177" s="83">
        <f>'bezirksw Umlage § 2_IST'!I177*'Umlage Gesamt § 2_IST'!$P$1</f>
        <v>286690.67755392328</v>
      </c>
      <c r="Q177" s="83">
        <f>'bezirksw Umlage § 2_IST'!J177*'Umlage Gesamt § 2_IST'!$Q$1</f>
        <v>13393.252356300336</v>
      </c>
      <c r="R177" s="83">
        <f>'bezirksw Umlage § 2_IST'!K177*'Umlage Gesamt § 2_IST'!$R$1</f>
        <v>74397.522726813593</v>
      </c>
      <c r="S177" s="83">
        <f>'bezirksw Umlage § 2_IST'!L177*'Umlage Gesamt § 2_IST'!$S$1</f>
        <v>259.0375387756614</v>
      </c>
      <c r="T177" s="83">
        <f>'bezirksw Umlage § 2_IST'!M177*'Umlage Gesamt § 2_IST'!$T$1</f>
        <v>829.91474124739</v>
      </c>
      <c r="V177" s="83">
        <f t="shared" si="45"/>
        <v>4350.2139187232142</v>
      </c>
      <c r="W177" s="76">
        <f t="shared" si="46"/>
        <v>362.52</v>
      </c>
      <c r="X177" s="83">
        <f t="shared" si="38"/>
        <v>212646.24984816718</v>
      </c>
      <c r="Y177" s="76">
        <f t="shared" si="50"/>
        <v>17720.52</v>
      </c>
      <c r="Z177" s="83">
        <f t="shared" si="39"/>
        <v>8084.6248544502641</v>
      </c>
      <c r="AA177" s="76">
        <f t="shared" si="51"/>
        <v>673.72</v>
      </c>
      <c r="AB177" s="83">
        <f t="shared" si="40"/>
        <v>325875.83402953978</v>
      </c>
      <c r="AC177" s="76">
        <f t="shared" si="52"/>
        <v>27156.32</v>
      </c>
      <c r="AD177" s="83">
        <f t="shared" si="41"/>
        <v>20220.867487872056</v>
      </c>
      <c r="AE177" s="76">
        <f t="shared" si="53"/>
        <v>1685.07</v>
      </c>
      <c r="AF177" s="83">
        <f t="shared" si="42"/>
        <v>85284.199902413573</v>
      </c>
      <c r="AG177" s="76">
        <f t="shared" si="54"/>
        <v>7107.02</v>
      </c>
      <c r="AH177" s="83">
        <f t="shared" si="43"/>
        <v>441.96598019195187</v>
      </c>
      <c r="AI177" s="76">
        <f t="shared" si="47"/>
        <v>36.83</v>
      </c>
      <c r="AJ177" s="83">
        <f t="shared" si="44"/>
        <v>951.35753673654608</v>
      </c>
      <c r="AK177" s="76">
        <f t="shared" si="48"/>
        <v>79.28</v>
      </c>
      <c r="AM177" s="83">
        <f t="shared" si="55"/>
        <v>657855.31355809444</v>
      </c>
      <c r="AN177" s="83">
        <f t="shared" si="49"/>
        <v>54821.276129841201</v>
      </c>
    </row>
    <row r="178" spans="1:40" x14ac:dyDescent="0.25">
      <c r="A178" s="82">
        <v>61756</v>
      </c>
      <c r="B178" s="82" t="s">
        <v>180</v>
      </c>
      <c r="C178" s="82" t="s">
        <v>160</v>
      </c>
      <c r="D178" s="83">
        <f>'landesw Umlage § 2_IST'!F178*'Umlage Gesamt § 2_IST'!$D$1</f>
        <v>624.60818211731487</v>
      </c>
      <c r="E178" s="83">
        <f>'landesw Umlage § 2_IST'!G178*'Umlage Gesamt § 2_IST'!$E$1</f>
        <v>56792.356750602135</v>
      </c>
      <c r="F178" s="83">
        <f>'landesw Umlage § 2_IST'!H178*'Umlage Gesamt § 2_IST'!$F$1</f>
        <v>1835.8713772220715</v>
      </c>
      <c r="G178" s="83">
        <f>'landesw Umlage § 2_IST'!I178*'Umlage Gesamt § 2_IST'!$G$1</f>
        <v>78941.778645288578</v>
      </c>
      <c r="H178" s="83">
        <f>'landesw Umlage § 2_IST'!J178*'Umlage Gesamt § 2_IST'!$H$1</f>
        <v>13754.802350403976</v>
      </c>
      <c r="I178" s="83">
        <f>'landesw Umlage § 2_IST'!K178*'Umlage Gesamt § 2_IST'!$I$1</f>
        <v>21932.122698392461</v>
      </c>
      <c r="J178" s="83">
        <f>'landesw Umlage § 2_IST'!L178*'Umlage Gesamt § 2_IST'!$J$1</f>
        <v>368.52466160747264</v>
      </c>
      <c r="K178" s="83">
        <f>'landesw Umlage § 2_IST'!M178*'Umlage Gesamt § 2_IST'!$K$1</f>
        <v>244.65667976943229</v>
      </c>
      <c r="M178" s="83">
        <f>'bezirksw Umlage § 2_IST'!F178*'Umlage Gesamt § 2_IST'!$M$1</f>
        <v>8139.2619952340265</v>
      </c>
      <c r="N178" s="83">
        <f>'bezirksw Umlage § 2_IST'!G178*'Umlage Gesamt § 2_IST'!$N$1</f>
        <v>371601.31817858876</v>
      </c>
      <c r="O178" s="83">
        <f>'bezirksw Umlage § 2_IST'!H178*'Umlage Gesamt § 2_IST'!$O$1</f>
        <v>14451.28230780529</v>
      </c>
      <c r="P178" s="83">
        <f>'bezirksw Umlage § 2_IST'!I178*'Umlage Gesamt § 2_IST'!$P$1</f>
        <v>577562.37419168139</v>
      </c>
      <c r="Q178" s="83">
        <f>'bezirksw Umlage § 2_IST'!J178*'Umlage Gesamt § 2_IST'!$Q$1</f>
        <v>26981.828272383238</v>
      </c>
      <c r="R178" s="83">
        <f>'bezirksw Umlage § 2_IST'!K178*'Umlage Gesamt § 2_IST'!$R$1</f>
        <v>149880.03874662446</v>
      </c>
      <c r="S178" s="83">
        <f>'bezirksw Umlage § 2_IST'!L178*'Umlage Gesamt § 2_IST'!$S$1</f>
        <v>521.85281075943158</v>
      </c>
      <c r="T178" s="83">
        <f>'bezirksw Umlage § 2_IST'!M178*'Umlage Gesamt § 2_IST'!$T$1</f>
        <v>1671.9327339877013</v>
      </c>
      <c r="V178" s="83">
        <f t="shared" si="45"/>
        <v>8763.8701773513421</v>
      </c>
      <c r="W178" s="76">
        <f t="shared" si="46"/>
        <v>730.32</v>
      </c>
      <c r="X178" s="83">
        <f t="shared" si="38"/>
        <v>428393.67492919089</v>
      </c>
      <c r="Y178" s="76">
        <f t="shared" si="50"/>
        <v>35699.47</v>
      </c>
      <c r="Z178" s="83">
        <f t="shared" si="39"/>
        <v>16287.153685027361</v>
      </c>
      <c r="AA178" s="76">
        <f t="shared" si="51"/>
        <v>1357.26</v>
      </c>
      <c r="AB178" s="83">
        <f t="shared" si="40"/>
        <v>656504.15283696994</v>
      </c>
      <c r="AC178" s="76">
        <f t="shared" si="52"/>
        <v>54708.68</v>
      </c>
      <c r="AD178" s="83">
        <f t="shared" si="41"/>
        <v>40736.630622787212</v>
      </c>
      <c r="AE178" s="76">
        <f t="shared" si="53"/>
        <v>3394.72</v>
      </c>
      <c r="AF178" s="83">
        <f t="shared" si="42"/>
        <v>171812.16144501691</v>
      </c>
      <c r="AG178" s="76">
        <f t="shared" si="54"/>
        <v>14317.68</v>
      </c>
      <c r="AH178" s="83">
        <f t="shared" si="43"/>
        <v>890.37747236690416</v>
      </c>
      <c r="AI178" s="76">
        <f t="shared" si="47"/>
        <v>74.2</v>
      </c>
      <c r="AJ178" s="83">
        <f t="shared" si="44"/>
        <v>1916.5894137571336</v>
      </c>
      <c r="AK178" s="76">
        <f t="shared" si="48"/>
        <v>159.72</v>
      </c>
      <c r="AM178" s="83">
        <f t="shared" si="55"/>
        <v>1325304.6105824679</v>
      </c>
      <c r="AN178" s="83">
        <f t="shared" si="49"/>
        <v>110442.05088187232</v>
      </c>
    </row>
    <row r="179" spans="1:40" x14ac:dyDescent="0.25">
      <c r="A179" s="82">
        <v>61757</v>
      </c>
      <c r="B179" s="82" t="s">
        <v>181</v>
      </c>
      <c r="C179" s="82" t="s">
        <v>160</v>
      </c>
      <c r="D179" s="83">
        <f>'landesw Umlage § 2_IST'!F179*'Umlage Gesamt § 2_IST'!$D$1</f>
        <v>697.64842489623777</v>
      </c>
      <c r="E179" s="83">
        <f>'landesw Umlage § 2_IST'!G179*'Umlage Gesamt § 2_IST'!$E$1</f>
        <v>63433.524195751088</v>
      </c>
      <c r="F179" s="83">
        <f>'landesw Umlage § 2_IST'!H179*'Umlage Gesamt § 2_IST'!$F$1</f>
        <v>2050.5539493405236</v>
      </c>
      <c r="G179" s="83">
        <f>'landesw Umlage § 2_IST'!I179*'Umlage Gesamt § 2_IST'!$G$1</f>
        <v>88173.048492100963</v>
      </c>
      <c r="H179" s="83">
        <f>'landesw Umlage § 2_IST'!J179*'Umlage Gesamt § 2_IST'!$H$1</f>
        <v>15363.257269524631</v>
      </c>
      <c r="I179" s="83">
        <f>'landesw Umlage § 2_IST'!K179*'Umlage Gesamt § 2_IST'!$I$1</f>
        <v>24496.814632330072</v>
      </c>
      <c r="J179" s="83">
        <f>'landesw Umlage § 2_IST'!L179*'Umlage Gesamt § 2_IST'!$J$1</f>
        <v>411.61908708007167</v>
      </c>
      <c r="K179" s="83">
        <f>'landesw Umlage § 2_IST'!M179*'Umlage Gesamt § 2_IST'!$K$1</f>
        <v>273.266268627633</v>
      </c>
      <c r="M179" s="83">
        <f>'bezirksw Umlage § 2_IST'!F179*'Umlage Gesamt § 2_IST'!$M$1</f>
        <v>9091.0485539017682</v>
      </c>
      <c r="N179" s="83">
        <f>'bezirksw Umlage § 2_IST'!G179*'Umlage Gesamt § 2_IST'!$N$1</f>
        <v>415055.52078721568</v>
      </c>
      <c r="O179" s="83">
        <f>'bezirksw Umlage § 2_IST'!H179*'Umlage Gesamt § 2_IST'!$O$1</f>
        <v>16141.181989635905</v>
      </c>
      <c r="P179" s="83">
        <f>'bezirksw Umlage § 2_IST'!I179*'Umlage Gesamt § 2_IST'!$P$1</f>
        <v>645101.18850552954</v>
      </c>
      <c r="Q179" s="83">
        <f>'bezirksw Umlage § 2_IST'!J179*'Umlage Gesamt § 2_IST'!$Q$1</f>
        <v>30137.021150186312</v>
      </c>
      <c r="R179" s="83">
        <f>'bezirksw Umlage § 2_IST'!K179*'Umlage Gesamt § 2_IST'!$R$1</f>
        <v>167406.66540825163</v>
      </c>
      <c r="S179" s="83">
        <f>'bezirksw Umlage § 2_IST'!L179*'Umlage Gesamt § 2_IST'!$S$1</f>
        <v>582.87707698585939</v>
      </c>
      <c r="T179" s="83">
        <f>'bezirksw Umlage § 2_IST'!M179*'Umlage Gesamt § 2_IST'!$T$1</f>
        <v>1867.4446986029097</v>
      </c>
      <c r="V179" s="83">
        <f t="shared" si="45"/>
        <v>9788.6969787980051</v>
      </c>
      <c r="W179" s="76">
        <f t="shared" si="46"/>
        <v>815.72</v>
      </c>
      <c r="X179" s="83">
        <f t="shared" si="38"/>
        <v>478489.04498296673</v>
      </c>
      <c r="Y179" s="76">
        <f t="shared" si="50"/>
        <v>39874.089999999997</v>
      </c>
      <c r="Z179" s="83">
        <f t="shared" si="39"/>
        <v>18191.735938976428</v>
      </c>
      <c r="AA179" s="76">
        <f t="shared" si="51"/>
        <v>1515.98</v>
      </c>
      <c r="AB179" s="83">
        <f t="shared" si="40"/>
        <v>733274.23699763045</v>
      </c>
      <c r="AC179" s="76">
        <f t="shared" si="52"/>
        <v>61106.19</v>
      </c>
      <c r="AD179" s="83">
        <f t="shared" si="41"/>
        <v>45500.278419710943</v>
      </c>
      <c r="AE179" s="76">
        <f t="shared" si="53"/>
        <v>3791.69</v>
      </c>
      <c r="AF179" s="83">
        <f t="shared" si="42"/>
        <v>191903.48004058169</v>
      </c>
      <c r="AG179" s="76">
        <f t="shared" si="54"/>
        <v>15991.96</v>
      </c>
      <c r="AH179" s="83">
        <f t="shared" si="43"/>
        <v>994.496164065931</v>
      </c>
      <c r="AI179" s="76">
        <f t="shared" si="47"/>
        <v>82.87</v>
      </c>
      <c r="AJ179" s="83">
        <f t="shared" si="44"/>
        <v>2140.7109672305428</v>
      </c>
      <c r="AK179" s="76">
        <f t="shared" si="48"/>
        <v>178.39</v>
      </c>
      <c r="AM179" s="83">
        <f t="shared" si="55"/>
        <v>1480282.6804899608</v>
      </c>
      <c r="AN179" s="83">
        <f t="shared" si="49"/>
        <v>123356.89004083007</v>
      </c>
    </row>
    <row r="180" spans="1:40" x14ac:dyDescent="0.25">
      <c r="A180" s="82">
        <v>61758</v>
      </c>
      <c r="B180" s="82" t="s">
        <v>182</v>
      </c>
      <c r="C180" s="82" t="s">
        <v>160</v>
      </c>
      <c r="D180" s="83">
        <f>'landesw Umlage § 2_IST'!F180*'Umlage Gesamt § 2_IST'!$D$1</f>
        <v>292.13973161473638</v>
      </c>
      <c r="E180" s="83">
        <f>'landesw Umlage § 2_IST'!G180*'Umlage Gesamt § 2_IST'!$E$1</f>
        <v>26562.738583807193</v>
      </c>
      <c r="F180" s="83">
        <f>'landesw Umlage § 2_IST'!H180*'Umlage Gesamt § 2_IST'!$F$1</f>
        <v>858.66786055021282</v>
      </c>
      <c r="G180" s="83">
        <f>'landesw Umlage § 2_IST'!I180*'Umlage Gesamt § 2_IST'!$G$1</f>
        <v>36922.395010017637</v>
      </c>
      <c r="H180" s="83">
        <f>'landesw Umlage § 2_IST'!J180*'Umlage Gesamt § 2_IST'!$H$1</f>
        <v>6433.3519510412607</v>
      </c>
      <c r="I180" s="83">
        <f>'landesw Umlage § 2_IST'!K180*'Umlage Gesamt § 2_IST'!$I$1</f>
        <v>10258.021944461852</v>
      </c>
      <c r="J180" s="83">
        <f>'landesw Umlage § 2_IST'!L180*'Umlage Gesamt § 2_IST'!$J$1</f>
        <v>172.36517038644493</v>
      </c>
      <c r="K180" s="83">
        <f>'landesw Umlage § 2_IST'!M180*'Umlage Gesamt § 2_IST'!$K$1</f>
        <v>114.43003600002491</v>
      </c>
      <c r="M180" s="83">
        <f>'bezirksw Umlage § 2_IST'!F180*'Umlage Gesamt § 2_IST'!$M$1</f>
        <v>3806.8694629797374</v>
      </c>
      <c r="N180" s="83">
        <f>'bezirksw Umlage § 2_IST'!G180*'Umlage Gesamt § 2_IST'!$N$1</f>
        <v>173804.1743103285</v>
      </c>
      <c r="O180" s="83">
        <f>'bezirksw Umlage § 2_IST'!H180*'Umlage Gesamt § 2_IST'!$O$1</f>
        <v>6759.10731841499</v>
      </c>
      <c r="P180" s="83">
        <f>'bezirksw Umlage § 2_IST'!I180*'Umlage Gesamt § 2_IST'!$P$1</f>
        <v>270135.61752451857</v>
      </c>
      <c r="Q180" s="83">
        <f>'bezirksw Umlage § 2_IST'!J180*'Umlage Gesamt § 2_IST'!$Q$1</f>
        <v>12619.854007113294</v>
      </c>
      <c r="R180" s="83">
        <f>'bezirksw Umlage § 2_IST'!K180*'Umlage Gesamt § 2_IST'!$R$1</f>
        <v>70101.410047845362</v>
      </c>
      <c r="S180" s="83">
        <f>'bezirksw Umlage § 2_IST'!L180*'Umlage Gesamt § 2_IST'!$S$1</f>
        <v>244.07931955176028</v>
      </c>
      <c r="T180" s="83">
        <f>'bezirksw Umlage § 2_IST'!M180*'Umlage Gesamt § 2_IST'!$T$1</f>
        <v>781.99100519198839</v>
      </c>
      <c r="V180" s="83">
        <f t="shared" si="45"/>
        <v>4099.0091945944741</v>
      </c>
      <c r="W180" s="76">
        <f t="shared" si="46"/>
        <v>341.58</v>
      </c>
      <c r="X180" s="83">
        <f t="shared" si="38"/>
        <v>200366.91289413569</v>
      </c>
      <c r="Y180" s="76">
        <f t="shared" si="50"/>
        <v>16697.240000000002</v>
      </c>
      <c r="Z180" s="83">
        <f t="shared" si="39"/>
        <v>7617.7751789652029</v>
      </c>
      <c r="AA180" s="76">
        <f t="shared" si="51"/>
        <v>634.80999999999995</v>
      </c>
      <c r="AB180" s="83">
        <f t="shared" si="40"/>
        <v>307058.01253453619</v>
      </c>
      <c r="AC180" s="76">
        <f t="shared" si="52"/>
        <v>25588.17</v>
      </c>
      <c r="AD180" s="83">
        <f t="shared" si="41"/>
        <v>19053.205958154555</v>
      </c>
      <c r="AE180" s="76">
        <f t="shared" si="53"/>
        <v>1587.77</v>
      </c>
      <c r="AF180" s="83">
        <f t="shared" si="42"/>
        <v>80359.431992307218</v>
      </c>
      <c r="AG180" s="76">
        <f t="shared" si="54"/>
        <v>6696.62</v>
      </c>
      <c r="AH180" s="83">
        <f t="shared" si="43"/>
        <v>416.44448993820521</v>
      </c>
      <c r="AI180" s="76">
        <f t="shared" si="47"/>
        <v>34.700000000000003</v>
      </c>
      <c r="AJ180" s="83">
        <f t="shared" si="44"/>
        <v>896.42104119201326</v>
      </c>
      <c r="AK180" s="76">
        <f t="shared" si="48"/>
        <v>74.7</v>
      </c>
      <c r="AM180" s="83">
        <f t="shared" si="55"/>
        <v>619867.21328382357</v>
      </c>
      <c r="AN180" s="83">
        <f t="shared" si="49"/>
        <v>51655.601106985298</v>
      </c>
    </row>
    <row r="181" spans="1:40" x14ac:dyDescent="0.25">
      <c r="A181" s="82">
        <v>61759</v>
      </c>
      <c r="B181" s="82" t="s">
        <v>183</v>
      </c>
      <c r="C181" s="82" t="s">
        <v>160</v>
      </c>
      <c r="D181" s="83">
        <f>'landesw Umlage § 2_IST'!F181*'Umlage Gesamt § 2_IST'!$D$1</f>
        <v>254.01812587932835</v>
      </c>
      <c r="E181" s="83">
        <f>'landesw Umlage § 2_IST'!G181*'Umlage Gesamt § 2_IST'!$E$1</f>
        <v>23096.540261697388</v>
      </c>
      <c r="F181" s="83">
        <f>'landesw Umlage § 2_IST'!H181*'Umlage Gesamt § 2_IST'!$F$1</f>
        <v>746.61943270839595</v>
      </c>
      <c r="G181" s="83">
        <f>'landesw Umlage § 2_IST'!I181*'Umlage Gesamt § 2_IST'!$G$1</f>
        <v>32104.354760582803</v>
      </c>
      <c r="H181" s="83">
        <f>'landesw Umlage § 2_IST'!J181*'Umlage Gesamt § 2_IST'!$H$1</f>
        <v>5593.8574212176363</v>
      </c>
      <c r="I181" s="83">
        <f>'landesw Umlage § 2_IST'!K181*'Umlage Gesamt § 2_IST'!$I$1</f>
        <v>8919.4424023006923</v>
      </c>
      <c r="J181" s="83">
        <f>'landesw Umlage § 2_IST'!L181*'Umlage Gesamt § 2_IST'!$J$1</f>
        <v>149.8730669273582</v>
      </c>
      <c r="K181" s="83">
        <f>'landesw Umlage § 2_IST'!M181*'Umlage Gesamt § 2_IST'!$K$1</f>
        <v>99.497946165581268</v>
      </c>
      <c r="M181" s="83">
        <f>'bezirksw Umlage § 2_IST'!F181*'Umlage Gesamt § 2_IST'!$M$1</f>
        <v>3310.1072596610093</v>
      </c>
      <c r="N181" s="83">
        <f>'bezirksw Umlage § 2_IST'!G181*'Umlage Gesamt § 2_IST'!$N$1</f>
        <v>151124.2937901252</v>
      </c>
      <c r="O181" s="83">
        <f>'bezirksw Umlage § 2_IST'!H181*'Umlage Gesamt § 2_IST'!$O$1</f>
        <v>5877.1046449281421</v>
      </c>
      <c r="P181" s="83">
        <f>'bezirksw Umlage § 2_IST'!I181*'Umlage Gesamt § 2_IST'!$P$1</f>
        <v>234885.35064215783</v>
      </c>
      <c r="Q181" s="83">
        <f>'bezirksw Umlage § 2_IST'!J181*'Umlage Gesamt § 2_IST'!$Q$1</f>
        <v>10973.076637125065</v>
      </c>
      <c r="R181" s="83">
        <f>'bezirksw Umlage § 2_IST'!K181*'Umlage Gesamt § 2_IST'!$R$1</f>
        <v>60953.806945148011</v>
      </c>
      <c r="S181" s="83">
        <f>'bezirksw Umlage § 2_IST'!L181*'Umlage Gesamt § 2_IST'!$S$1</f>
        <v>212.22916504970306</v>
      </c>
      <c r="T181" s="83">
        <f>'bezirksw Umlage § 2_IST'!M181*'Umlage Gesamt § 2_IST'!$T$1</f>
        <v>679.94821688725415</v>
      </c>
      <c r="V181" s="83">
        <f t="shared" si="45"/>
        <v>3564.1253855403374</v>
      </c>
      <c r="W181" s="76">
        <f t="shared" si="46"/>
        <v>297.01</v>
      </c>
      <c r="X181" s="83">
        <f t="shared" si="38"/>
        <v>174220.8340518226</v>
      </c>
      <c r="Y181" s="76">
        <f t="shared" si="50"/>
        <v>14518.4</v>
      </c>
      <c r="Z181" s="83">
        <f t="shared" si="39"/>
        <v>6623.7240776365379</v>
      </c>
      <c r="AA181" s="76">
        <f t="shared" si="51"/>
        <v>551.98</v>
      </c>
      <c r="AB181" s="83">
        <f t="shared" si="40"/>
        <v>266989.70540274063</v>
      </c>
      <c r="AC181" s="76">
        <f t="shared" si="52"/>
        <v>22249.14</v>
      </c>
      <c r="AD181" s="83">
        <f t="shared" si="41"/>
        <v>16566.9340583427</v>
      </c>
      <c r="AE181" s="76">
        <f t="shared" si="53"/>
        <v>1380.58</v>
      </c>
      <c r="AF181" s="83">
        <f t="shared" si="42"/>
        <v>69873.249347448698</v>
      </c>
      <c r="AG181" s="76">
        <f t="shared" si="54"/>
        <v>5822.77</v>
      </c>
      <c r="AH181" s="83">
        <f t="shared" si="43"/>
        <v>362.10223197706125</v>
      </c>
      <c r="AI181" s="76">
        <f t="shared" si="47"/>
        <v>30.18</v>
      </c>
      <c r="AJ181" s="83">
        <f t="shared" si="44"/>
        <v>779.44616305283546</v>
      </c>
      <c r="AK181" s="76">
        <f t="shared" si="48"/>
        <v>64.95</v>
      </c>
      <c r="AM181" s="83">
        <f t="shared" si="55"/>
        <v>538980.12071856135</v>
      </c>
      <c r="AN181" s="83">
        <f t="shared" si="49"/>
        <v>44915.010059880115</v>
      </c>
    </row>
    <row r="182" spans="1:40" x14ac:dyDescent="0.25">
      <c r="A182" s="82">
        <v>61760</v>
      </c>
      <c r="B182" s="82" t="s">
        <v>184</v>
      </c>
      <c r="C182" s="82" t="s">
        <v>160</v>
      </c>
      <c r="D182" s="83">
        <f>'landesw Umlage § 2_IST'!F182*'Umlage Gesamt § 2_IST'!$D$1</f>
        <v>2067.441799265358</v>
      </c>
      <c r="E182" s="83">
        <f>'landesw Umlage § 2_IST'!G182*'Umlage Gesamt § 2_IST'!$E$1</f>
        <v>187981.67489091895</v>
      </c>
      <c r="F182" s="83">
        <f>'landesw Umlage § 2_IST'!H182*'Umlage Gesamt § 2_IST'!$F$1</f>
        <v>6076.7010935999606</v>
      </c>
      <c r="G182" s="83">
        <f>'landesw Umlage § 2_IST'!I182*'Umlage Gesamt § 2_IST'!$G$1</f>
        <v>261295.86123316127</v>
      </c>
      <c r="H182" s="83">
        <f>'landesw Umlage § 2_IST'!J182*'Umlage Gesamt § 2_IST'!$H$1</f>
        <v>45528.147299417607</v>
      </c>
      <c r="I182" s="83">
        <f>'landesw Umlage § 2_IST'!K182*'Umlage Gesamt § 2_IST'!$I$1</f>
        <v>72594.929928017882</v>
      </c>
      <c r="J182" s="83">
        <f>'landesw Umlage § 2_IST'!L182*'Umlage Gesamt § 2_IST'!$J$1</f>
        <v>1219.8099725249974</v>
      </c>
      <c r="K182" s="83">
        <f>'landesw Umlage § 2_IST'!M182*'Umlage Gesamt § 2_IST'!$K$1</f>
        <v>809.80919031541112</v>
      </c>
      <c r="M182" s="83">
        <f>'bezirksw Umlage § 2_IST'!F182*'Umlage Gesamt § 2_IST'!$M$1</f>
        <v>26940.81016850693</v>
      </c>
      <c r="N182" s="83">
        <f>'bezirksw Umlage § 2_IST'!G182*'Umlage Gesamt § 2_IST'!$N$1</f>
        <v>1229993.65019561</v>
      </c>
      <c r="O182" s="83">
        <f>'bezirksw Umlage § 2_IST'!H182*'Umlage Gesamt § 2_IST'!$O$1</f>
        <v>47833.48337650983</v>
      </c>
      <c r="P182" s="83">
        <f>'bezirksw Umlage § 2_IST'!I182*'Umlage Gesamt § 2_IST'!$P$1</f>
        <v>1911721.0249137413</v>
      </c>
      <c r="Q182" s="83">
        <f>'bezirksw Umlage § 2_IST'!J182*'Umlage Gesamt § 2_IST'!$Q$1</f>
        <v>89309.364155027361</v>
      </c>
      <c r="R182" s="83">
        <f>'bezirksw Umlage § 2_IST'!K182*'Umlage Gesamt § 2_IST'!$R$1</f>
        <v>496100.22066935233</v>
      </c>
      <c r="S182" s="83">
        <f>'bezirksw Umlage § 2_IST'!L182*'Umlage Gesamt § 2_IST'!$S$1</f>
        <v>1727.3233763459139</v>
      </c>
      <c r="T182" s="83">
        <f>'bezirksw Umlage § 2_IST'!M182*'Umlage Gesamt § 2_IST'!$T$1</f>
        <v>5534.0671460447747</v>
      </c>
      <c r="V182" s="83">
        <f t="shared" si="45"/>
        <v>29008.251967772288</v>
      </c>
      <c r="W182" s="76">
        <f t="shared" si="46"/>
        <v>2417.35</v>
      </c>
      <c r="X182" s="83">
        <f t="shared" si="38"/>
        <v>1417975.3250865289</v>
      </c>
      <c r="Y182" s="76">
        <f t="shared" si="50"/>
        <v>118164.61</v>
      </c>
      <c r="Z182" s="83">
        <f t="shared" si="39"/>
        <v>53910.184470109787</v>
      </c>
      <c r="AA182" s="76">
        <f t="shared" si="51"/>
        <v>4492.5200000000004</v>
      </c>
      <c r="AB182" s="83">
        <f t="shared" si="40"/>
        <v>2173016.8861469026</v>
      </c>
      <c r="AC182" s="76">
        <f t="shared" si="52"/>
        <v>181084.74</v>
      </c>
      <c r="AD182" s="83">
        <f t="shared" si="41"/>
        <v>134837.51145444496</v>
      </c>
      <c r="AE182" s="76">
        <f t="shared" si="53"/>
        <v>11236.46</v>
      </c>
      <c r="AF182" s="83">
        <f t="shared" si="42"/>
        <v>568695.15059737023</v>
      </c>
      <c r="AG182" s="76">
        <f t="shared" si="54"/>
        <v>47391.26</v>
      </c>
      <c r="AH182" s="83">
        <f t="shared" si="43"/>
        <v>2947.1333488709115</v>
      </c>
      <c r="AI182" s="76">
        <f t="shared" si="47"/>
        <v>245.59</v>
      </c>
      <c r="AJ182" s="83">
        <f t="shared" si="44"/>
        <v>6343.8763363601856</v>
      </c>
      <c r="AK182" s="76">
        <f t="shared" si="48"/>
        <v>528.66</v>
      </c>
      <c r="AM182" s="83">
        <f t="shared" si="55"/>
        <v>4386734.3194083609</v>
      </c>
      <c r="AN182" s="83">
        <f t="shared" si="49"/>
        <v>365561.19328403007</v>
      </c>
    </row>
    <row r="183" spans="1:40" x14ac:dyDescent="0.25">
      <c r="A183" s="82">
        <v>61761</v>
      </c>
      <c r="B183" s="82" t="s">
        <v>185</v>
      </c>
      <c r="C183" s="82" t="s">
        <v>160</v>
      </c>
      <c r="D183" s="83">
        <f>'landesw Umlage § 2_IST'!F183*'Umlage Gesamt § 2_IST'!$D$1</f>
        <v>189.67567413511719</v>
      </c>
      <c r="E183" s="83">
        <f>'landesw Umlage § 2_IST'!G183*'Umlage Gesamt § 2_IST'!$E$1</f>
        <v>17246.217486099624</v>
      </c>
      <c r="F183" s="83">
        <f>'landesw Umlage § 2_IST'!H183*'Umlage Gesamt § 2_IST'!$F$1</f>
        <v>557.50172839484071</v>
      </c>
      <c r="G183" s="83">
        <f>'landesw Umlage § 2_IST'!I183*'Umlage Gesamt § 2_IST'!$G$1</f>
        <v>23972.364612985479</v>
      </c>
      <c r="H183" s="83">
        <f>'landesw Umlage § 2_IST'!J183*'Umlage Gesamt § 2_IST'!$H$1</f>
        <v>4176.9408136221809</v>
      </c>
      <c r="I183" s="83">
        <f>'landesw Umlage § 2_IST'!K183*'Umlage Gesamt § 2_IST'!$I$1</f>
        <v>6660.159564240802</v>
      </c>
      <c r="J183" s="83">
        <f>'landesw Umlage § 2_IST'!L183*'Umlage Gesamt § 2_IST'!$J$1</f>
        <v>111.91041940703325</v>
      </c>
      <c r="K183" s="83">
        <f>'landesw Umlage § 2_IST'!M183*'Umlage Gesamt § 2_IST'!$K$1</f>
        <v>74.295249398783284</v>
      </c>
      <c r="M183" s="83">
        <f>'bezirksw Umlage § 2_IST'!F183*'Umlage Gesamt § 2_IST'!$M$1</f>
        <v>2471.6615153440148</v>
      </c>
      <c r="N183" s="83">
        <f>'bezirksw Umlage § 2_IST'!G183*'Umlage Gesamt § 2_IST'!$N$1</f>
        <v>112844.71217795165</v>
      </c>
      <c r="O183" s="83">
        <f>'bezirksw Umlage § 2_IST'!H183*'Umlage Gesamt § 2_IST'!$O$1</f>
        <v>4388.4418941777976</v>
      </c>
      <c r="P183" s="83">
        <f>'bezirksw Umlage § 2_IST'!I183*'Umlage Gesamt § 2_IST'!$P$1</f>
        <v>175389.20529111836</v>
      </c>
      <c r="Q183" s="83">
        <f>'bezirksw Umlage § 2_IST'!J183*'Umlage Gesamt § 2_IST'!$Q$1</f>
        <v>8193.6109924365719</v>
      </c>
      <c r="R183" s="83">
        <f>'bezirksw Umlage § 2_IST'!K183*'Umlage Gesamt § 2_IST'!$R$1</f>
        <v>45514.289121694499</v>
      </c>
      <c r="S183" s="83">
        <f>'bezirksw Umlage § 2_IST'!L183*'Umlage Gesamt § 2_IST'!$S$1</f>
        <v>158.47180122515562</v>
      </c>
      <c r="T183" s="83">
        <f>'bezirksw Umlage § 2_IST'!M183*'Umlage Gesamt § 2_IST'!$T$1</f>
        <v>507.7182424230939</v>
      </c>
      <c r="V183" s="83">
        <f t="shared" si="45"/>
        <v>2661.3371894791321</v>
      </c>
      <c r="W183" s="76">
        <f t="shared" si="46"/>
        <v>221.78</v>
      </c>
      <c r="X183" s="83">
        <f t="shared" si="38"/>
        <v>130090.92966405128</v>
      </c>
      <c r="Y183" s="76">
        <f t="shared" si="50"/>
        <v>10840.91</v>
      </c>
      <c r="Z183" s="83">
        <f t="shared" si="39"/>
        <v>4945.9436225726386</v>
      </c>
      <c r="AA183" s="76">
        <f t="shared" si="51"/>
        <v>412.16</v>
      </c>
      <c r="AB183" s="83">
        <f t="shared" si="40"/>
        <v>199361.56990410385</v>
      </c>
      <c r="AC183" s="76">
        <f t="shared" si="52"/>
        <v>16613.46</v>
      </c>
      <c r="AD183" s="83">
        <f t="shared" si="41"/>
        <v>12370.551806058753</v>
      </c>
      <c r="AE183" s="76">
        <f t="shared" si="53"/>
        <v>1030.8800000000001</v>
      </c>
      <c r="AF183" s="83">
        <f t="shared" si="42"/>
        <v>52174.448685935298</v>
      </c>
      <c r="AG183" s="76">
        <f t="shared" si="54"/>
        <v>4347.87</v>
      </c>
      <c r="AH183" s="83">
        <f t="shared" si="43"/>
        <v>270.38222063218888</v>
      </c>
      <c r="AI183" s="76">
        <f t="shared" si="47"/>
        <v>22.53</v>
      </c>
      <c r="AJ183" s="83">
        <f t="shared" si="44"/>
        <v>582.01349182187721</v>
      </c>
      <c r="AK183" s="76">
        <f t="shared" si="48"/>
        <v>48.5</v>
      </c>
      <c r="AM183" s="83">
        <f t="shared" si="55"/>
        <v>402457.17658465495</v>
      </c>
      <c r="AN183" s="83">
        <f t="shared" si="49"/>
        <v>33538.098048721244</v>
      </c>
    </row>
    <row r="184" spans="1:40" x14ac:dyDescent="0.25">
      <c r="A184" s="82">
        <v>61762</v>
      </c>
      <c r="B184" s="82" t="s">
        <v>186</v>
      </c>
      <c r="C184" s="82" t="s">
        <v>160</v>
      </c>
      <c r="D184" s="83">
        <f>'landesw Umlage § 2_IST'!F184*'Umlage Gesamt § 2_IST'!$D$1</f>
        <v>279.34614207670887</v>
      </c>
      <c r="E184" s="83">
        <f>'landesw Umlage § 2_IST'!G184*'Umlage Gesamt § 2_IST'!$E$1</f>
        <v>25399.48436785784</v>
      </c>
      <c r="F184" s="83">
        <f>'landesw Umlage § 2_IST'!H184*'Umlage Gesamt § 2_IST'!$F$1</f>
        <v>821.06447090972779</v>
      </c>
      <c r="G184" s="83">
        <f>'landesw Umlage § 2_IST'!I184*'Umlage Gesamt § 2_IST'!$G$1</f>
        <v>35305.463400242537</v>
      </c>
      <c r="H184" s="83">
        <f>'landesw Umlage § 2_IST'!J184*'Umlage Gesamt § 2_IST'!$H$1</f>
        <v>6151.618056920237</v>
      </c>
      <c r="I184" s="83">
        <f>'landesw Umlage § 2_IST'!K184*'Umlage Gesamt § 2_IST'!$I$1</f>
        <v>9808.7953996706292</v>
      </c>
      <c r="J184" s="83">
        <f>'landesw Umlage § 2_IST'!L184*'Umlage Gesamt § 2_IST'!$J$1</f>
        <v>164.81683306037232</v>
      </c>
      <c r="K184" s="83">
        <f>'landesw Umlage § 2_IST'!M184*'Umlage Gesamt § 2_IST'!$K$1</f>
        <v>109.41883501303741</v>
      </c>
      <c r="M184" s="83">
        <f>'bezirksw Umlage § 2_IST'!F184*'Umlage Gesamt § 2_IST'!$M$1</f>
        <v>3640.1563457155562</v>
      </c>
      <c r="N184" s="83">
        <f>'bezirksw Umlage § 2_IST'!G184*'Umlage Gesamt § 2_IST'!$N$1</f>
        <v>166192.81910769379</v>
      </c>
      <c r="O184" s="83">
        <f>'bezirksw Umlage § 2_IST'!H184*'Umlage Gesamt § 2_IST'!$O$1</f>
        <v>6463.1077150836736</v>
      </c>
      <c r="P184" s="83">
        <f>'bezirksw Umlage § 2_IST'!I184*'Umlage Gesamt § 2_IST'!$P$1</f>
        <v>258305.64769772367</v>
      </c>
      <c r="Q184" s="83">
        <f>'bezirksw Umlage § 2_IST'!J184*'Umlage Gesamt § 2_IST'!$Q$1</f>
        <v>12067.196443883389</v>
      </c>
      <c r="R184" s="83">
        <f>'bezirksw Umlage § 2_IST'!K184*'Umlage Gesamt § 2_IST'!$R$1</f>
        <v>67031.479568920215</v>
      </c>
      <c r="S184" s="83">
        <f>'bezirksw Umlage § 2_IST'!L184*'Umlage Gesamt § 2_IST'!$S$1</f>
        <v>233.3904255358504</v>
      </c>
      <c r="T184" s="83">
        <f>'bezirksw Umlage § 2_IST'!M184*'Umlage Gesamt § 2_IST'!$T$1</f>
        <v>747.74550257733756</v>
      </c>
      <c r="V184" s="83">
        <f t="shared" si="45"/>
        <v>3919.5024877922651</v>
      </c>
      <c r="W184" s="76">
        <f t="shared" si="46"/>
        <v>326.63</v>
      </c>
      <c r="X184" s="83">
        <f t="shared" si="38"/>
        <v>191592.30347555163</v>
      </c>
      <c r="Y184" s="76">
        <f t="shared" si="50"/>
        <v>15966.03</v>
      </c>
      <c r="Z184" s="83">
        <f t="shared" si="39"/>
        <v>7284.1721859934014</v>
      </c>
      <c r="AA184" s="76">
        <f t="shared" si="51"/>
        <v>607.01</v>
      </c>
      <c r="AB184" s="83">
        <f t="shared" si="40"/>
        <v>293611.1110979662</v>
      </c>
      <c r="AC184" s="76">
        <f t="shared" si="52"/>
        <v>24467.59</v>
      </c>
      <c r="AD184" s="83">
        <f t="shared" si="41"/>
        <v>18218.814500803626</v>
      </c>
      <c r="AE184" s="76">
        <f t="shared" si="53"/>
        <v>1518.23</v>
      </c>
      <c r="AF184" s="83">
        <f t="shared" si="42"/>
        <v>76840.274968590849</v>
      </c>
      <c r="AG184" s="76">
        <f t="shared" si="54"/>
        <v>6403.36</v>
      </c>
      <c r="AH184" s="83">
        <f t="shared" si="43"/>
        <v>398.20725859622269</v>
      </c>
      <c r="AI184" s="76">
        <f t="shared" si="47"/>
        <v>33.18</v>
      </c>
      <c r="AJ184" s="83">
        <f t="shared" si="44"/>
        <v>857.164337590375</v>
      </c>
      <c r="AK184" s="76">
        <f t="shared" si="48"/>
        <v>71.430000000000007</v>
      </c>
      <c r="AM184" s="83">
        <f t="shared" si="55"/>
        <v>592721.5503128845</v>
      </c>
      <c r="AN184" s="83">
        <f t="shared" si="49"/>
        <v>49393.462526073708</v>
      </c>
    </row>
    <row r="185" spans="1:40" x14ac:dyDescent="0.25">
      <c r="A185" s="82">
        <v>61763</v>
      </c>
      <c r="B185" s="82" t="s">
        <v>187</v>
      </c>
      <c r="C185" s="82" t="s">
        <v>160</v>
      </c>
      <c r="D185" s="83">
        <f>'landesw Umlage § 2_IST'!F185*'Umlage Gesamt § 2_IST'!$D$1</f>
        <v>616.62600684350411</v>
      </c>
      <c r="E185" s="83">
        <f>'landesw Umlage § 2_IST'!G185*'Umlage Gesamt § 2_IST'!$E$1</f>
        <v>56066.579281182188</v>
      </c>
      <c r="F185" s="83">
        <f>'landesw Umlage § 2_IST'!H185*'Umlage Gesamt § 2_IST'!$F$1</f>
        <v>1812.4098736223532</v>
      </c>
      <c r="G185" s="83">
        <f>'landesw Umlage § 2_IST'!I185*'Umlage Gesamt § 2_IST'!$G$1</f>
        <v>77932.94281570171</v>
      </c>
      <c r="H185" s="83">
        <f>'landesw Umlage § 2_IST'!J185*'Umlage Gesamt § 2_IST'!$H$1</f>
        <v>13579.022963644473</v>
      </c>
      <c r="I185" s="83">
        <f>'landesw Umlage § 2_IST'!K185*'Umlage Gesamt § 2_IST'!$I$1</f>
        <v>21651.841311568729</v>
      </c>
      <c r="J185" s="83">
        <f>'landesw Umlage § 2_IST'!L185*'Umlage Gesamt § 2_IST'!$J$1</f>
        <v>363.81510363834542</v>
      </c>
      <c r="K185" s="83">
        <f>'landesw Umlage § 2_IST'!M185*'Umlage Gesamt § 2_IST'!$K$1</f>
        <v>241.53009168470976</v>
      </c>
      <c r="M185" s="83">
        <f>'bezirksw Umlage § 2_IST'!F185*'Umlage Gesamt § 2_IST'!$M$1</f>
        <v>8035.2463615847983</v>
      </c>
      <c r="N185" s="83">
        <f>'bezirksw Umlage § 2_IST'!G185*'Umlage Gesamt § 2_IST'!$N$1</f>
        <v>366852.4421013883</v>
      </c>
      <c r="O185" s="83">
        <f>'bezirksw Umlage § 2_IST'!H185*'Umlage Gesamt § 2_IST'!$O$1</f>
        <v>14266.602260993865</v>
      </c>
      <c r="P185" s="83">
        <f>'bezirksw Umlage § 2_IST'!I185*'Umlage Gesamt § 2_IST'!$P$1</f>
        <v>570181.42044444033</v>
      </c>
      <c r="Q185" s="83">
        <f>'bezirksw Umlage § 2_IST'!J185*'Umlage Gesamt § 2_IST'!$Q$1</f>
        <v>26637.014213515249</v>
      </c>
      <c r="R185" s="83">
        <f>'bezirksw Umlage § 2_IST'!K185*'Umlage Gesamt § 2_IST'!$R$1</f>
        <v>147964.64798874868</v>
      </c>
      <c r="S185" s="83">
        <f>'bezirksw Umlage § 2_IST'!L185*'Umlage Gesamt § 2_IST'!$S$1</f>
        <v>515.18379693304814</v>
      </c>
      <c r="T185" s="83">
        <f>'bezirksw Umlage § 2_IST'!M185*'Umlage Gesamt § 2_IST'!$T$1</f>
        <v>1650.5662829696057</v>
      </c>
      <c r="V185" s="83">
        <f t="shared" si="45"/>
        <v>8651.8723684283032</v>
      </c>
      <c r="W185" s="76">
        <f t="shared" si="46"/>
        <v>720.99</v>
      </c>
      <c r="X185" s="83">
        <f t="shared" si="38"/>
        <v>422919.0213825705</v>
      </c>
      <c r="Y185" s="76">
        <f t="shared" si="50"/>
        <v>35243.25</v>
      </c>
      <c r="Z185" s="83">
        <f t="shared" si="39"/>
        <v>16079.012134616218</v>
      </c>
      <c r="AA185" s="76">
        <f t="shared" si="51"/>
        <v>1339.92</v>
      </c>
      <c r="AB185" s="83">
        <f t="shared" si="40"/>
        <v>648114.36326014204</v>
      </c>
      <c r="AC185" s="76">
        <f t="shared" si="52"/>
        <v>54009.53</v>
      </c>
      <c r="AD185" s="83">
        <f t="shared" si="41"/>
        <v>40216.03717715972</v>
      </c>
      <c r="AE185" s="76">
        <f t="shared" si="53"/>
        <v>3351.34</v>
      </c>
      <c r="AF185" s="83">
        <f t="shared" si="42"/>
        <v>169616.48930031742</v>
      </c>
      <c r="AG185" s="76">
        <f t="shared" si="54"/>
        <v>14134.71</v>
      </c>
      <c r="AH185" s="83">
        <f t="shared" si="43"/>
        <v>878.99890057139351</v>
      </c>
      <c r="AI185" s="76">
        <f t="shared" si="47"/>
        <v>73.25</v>
      </c>
      <c r="AJ185" s="83">
        <f t="shared" si="44"/>
        <v>1892.0963746543155</v>
      </c>
      <c r="AK185" s="76">
        <f t="shared" si="48"/>
        <v>157.66999999999999</v>
      </c>
      <c r="AM185" s="83">
        <f t="shared" si="55"/>
        <v>1308367.8908984596</v>
      </c>
      <c r="AN185" s="83">
        <f t="shared" si="49"/>
        <v>109030.65757487163</v>
      </c>
    </row>
    <row r="186" spans="1:40" x14ac:dyDescent="0.25">
      <c r="A186" s="82">
        <v>61764</v>
      </c>
      <c r="B186" s="82" t="s">
        <v>188</v>
      </c>
      <c r="C186" s="82" t="s">
        <v>160</v>
      </c>
      <c r="D186" s="83">
        <f>'landesw Umlage § 2_IST'!F186*'Umlage Gesamt § 2_IST'!$D$1</f>
        <v>583.29856382100513</v>
      </c>
      <c r="E186" s="83">
        <f>'landesw Umlage § 2_IST'!G186*'Umlage Gesamt § 2_IST'!$E$1</f>
        <v>53036.289112226907</v>
      </c>
      <c r="F186" s="83">
        <f>'landesw Umlage § 2_IST'!H186*'Umlage Gesamt § 2_IST'!$F$1</f>
        <v>1714.4526254262137</v>
      </c>
      <c r="G186" s="83">
        <f>'landesw Umlage § 2_IST'!I186*'Umlage Gesamt § 2_IST'!$G$1</f>
        <v>73720.817990539814</v>
      </c>
      <c r="H186" s="83">
        <f>'landesw Umlage § 2_IST'!J186*'Umlage Gesamt § 2_IST'!$H$1</f>
        <v>12845.103036331187</v>
      </c>
      <c r="I186" s="83">
        <f>'landesw Umlage § 2_IST'!K186*'Umlage Gesamt § 2_IST'!$I$1</f>
        <v>20481.601166594377</v>
      </c>
      <c r="J186" s="83">
        <f>'landesw Umlage § 2_IST'!L186*'Umlage Gesamt § 2_IST'!$J$1</f>
        <v>344.15160095979434</v>
      </c>
      <c r="K186" s="83">
        <f>'landesw Umlage § 2_IST'!M186*'Umlage Gesamt § 2_IST'!$K$1</f>
        <v>228.47585738465685</v>
      </c>
      <c r="M186" s="83">
        <f>'bezirksw Umlage § 2_IST'!F186*'Umlage Gesamt § 2_IST'!$M$1</f>
        <v>7600.9568371155128</v>
      </c>
      <c r="N186" s="83">
        <f>'bezirksw Umlage § 2_IST'!G186*'Umlage Gesamt § 2_IST'!$N$1</f>
        <v>347024.77715357894</v>
      </c>
      <c r="O186" s="83">
        <f>'bezirksw Umlage § 2_IST'!H186*'Umlage Gesamt § 2_IST'!$O$1</f>
        <v>13495.520002540568</v>
      </c>
      <c r="P186" s="83">
        <f>'bezirksw Umlage § 2_IST'!I186*'Umlage Gesamt § 2_IST'!$P$1</f>
        <v>539364.21748599876</v>
      </c>
      <c r="Q186" s="83">
        <f>'bezirksw Umlage § 2_IST'!J186*'Umlage Gesamt § 2_IST'!$Q$1</f>
        <v>25197.33511526449</v>
      </c>
      <c r="R186" s="83">
        <f>'bezirksw Umlage § 2_IST'!K186*'Umlage Gesamt § 2_IST'!$R$1</f>
        <v>139967.44495082903</v>
      </c>
      <c r="S186" s="83">
        <f>'bezirksw Umlage § 2_IST'!L186*'Umlage Gesamt § 2_IST'!$S$1</f>
        <v>487.33910915172601</v>
      </c>
      <c r="T186" s="83">
        <f>'bezirksw Umlage § 2_IST'!M186*'Umlage Gesamt § 2_IST'!$T$1</f>
        <v>1561.3563678184139</v>
      </c>
      <c r="V186" s="83">
        <f t="shared" si="45"/>
        <v>8184.2554009365176</v>
      </c>
      <c r="W186" s="76">
        <f t="shared" si="46"/>
        <v>682.02</v>
      </c>
      <c r="X186" s="83">
        <f t="shared" si="38"/>
        <v>400061.06626580586</v>
      </c>
      <c r="Y186" s="76">
        <f t="shared" si="50"/>
        <v>33338.42</v>
      </c>
      <c r="Z186" s="83">
        <f t="shared" si="39"/>
        <v>15209.972627966781</v>
      </c>
      <c r="AA186" s="76">
        <f t="shared" si="51"/>
        <v>1267.5</v>
      </c>
      <c r="AB186" s="83">
        <f t="shared" si="40"/>
        <v>613085.03547653859</v>
      </c>
      <c r="AC186" s="76">
        <f t="shared" si="52"/>
        <v>51090.42</v>
      </c>
      <c r="AD186" s="83">
        <f t="shared" si="41"/>
        <v>38042.438151595677</v>
      </c>
      <c r="AE186" s="76">
        <f t="shared" si="53"/>
        <v>3170.2</v>
      </c>
      <c r="AF186" s="83">
        <f t="shared" si="42"/>
        <v>160449.04611742339</v>
      </c>
      <c r="AG186" s="76">
        <f t="shared" si="54"/>
        <v>13370.75</v>
      </c>
      <c r="AH186" s="83">
        <f t="shared" si="43"/>
        <v>831.49071011152034</v>
      </c>
      <c r="AI186" s="76">
        <f t="shared" si="47"/>
        <v>69.290000000000006</v>
      </c>
      <c r="AJ186" s="83">
        <f t="shared" si="44"/>
        <v>1789.8322252030707</v>
      </c>
      <c r="AK186" s="76">
        <f t="shared" si="48"/>
        <v>149.15</v>
      </c>
      <c r="AM186" s="83">
        <f t="shared" si="55"/>
        <v>1237653.1369755813</v>
      </c>
      <c r="AN186" s="83">
        <f t="shared" si="49"/>
        <v>103137.76141463178</v>
      </c>
    </row>
    <row r="187" spans="1:40" x14ac:dyDescent="0.25">
      <c r="A187" s="82">
        <v>61765</v>
      </c>
      <c r="B187" s="82" t="s">
        <v>189</v>
      </c>
      <c r="C187" s="82" t="s">
        <v>160</v>
      </c>
      <c r="D187" s="83">
        <f>'landesw Umlage § 2_IST'!F187*'Umlage Gesamt § 2_IST'!$D$1</f>
        <v>927.51634493965616</v>
      </c>
      <c r="E187" s="83">
        <f>'landesw Umlage § 2_IST'!G187*'Umlage Gesamt § 2_IST'!$E$1</f>
        <v>84334.212490245351</v>
      </c>
      <c r="F187" s="83">
        <f>'landesw Umlage § 2_IST'!H187*'Umlage Gesamt § 2_IST'!$F$1</f>
        <v>2726.1902074483646</v>
      </c>
      <c r="G187" s="83">
        <f>'landesw Umlage § 2_IST'!I187*'Umlage Gesamt § 2_IST'!$G$1</f>
        <v>117225.15344565436</v>
      </c>
      <c r="H187" s="83">
        <f>'landesw Umlage § 2_IST'!J187*'Umlage Gesamt § 2_IST'!$H$1</f>
        <v>20425.291193220226</v>
      </c>
      <c r="I187" s="83">
        <f>'landesw Umlage § 2_IST'!K187*'Umlage Gesamt § 2_IST'!$I$1</f>
        <v>32568.260974462071</v>
      </c>
      <c r="J187" s="83">
        <f>'landesw Umlage § 2_IST'!L187*'Umlage Gesamt § 2_IST'!$J$1</f>
        <v>547.24330698903145</v>
      </c>
      <c r="K187" s="83">
        <f>'landesw Umlage § 2_IST'!M187*'Umlage Gesamt § 2_IST'!$K$1</f>
        <v>363.30466984211665</v>
      </c>
      <c r="M187" s="83">
        <f>'bezirksw Umlage § 2_IST'!F187*'Umlage Gesamt § 2_IST'!$M$1</f>
        <v>12086.45476070276</v>
      </c>
      <c r="N187" s="83">
        <f>'bezirksw Umlage § 2_IST'!G187*'Umlage Gesamt § 2_IST'!$N$1</f>
        <v>551812.00996023323</v>
      </c>
      <c r="O187" s="83">
        <f>'bezirksw Umlage § 2_IST'!H187*'Umlage Gesamt § 2_IST'!$O$1</f>
        <v>21459.534040028244</v>
      </c>
      <c r="P187" s="83">
        <f>'bezirksw Umlage § 2_IST'!I187*'Umlage Gesamt § 2_IST'!$P$1</f>
        <v>857655.33917441173</v>
      </c>
      <c r="Q187" s="83">
        <f>'bezirksw Umlage § 2_IST'!J187*'Umlage Gesamt § 2_IST'!$Q$1</f>
        <v>40066.857040130708</v>
      </c>
      <c r="R187" s="83">
        <f>'bezirksw Umlage § 2_IST'!K187*'Umlage Gesamt § 2_IST'!$R$1</f>
        <v>222565.42533023196</v>
      </c>
      <c r="S187" s="83">
        <f>'bezirksw Umlage § 2_IST'!L187*'Umlage Gesamt § 2_IST'!$S$1</f>
        <v>774.92902829307377</v>
      </c>
      <c r="T187" s="83">
        <f>'bezirksw Umlage § 2_IST'!M187*'Umlage Gesamt § 2_IST'!$T$1</f>
        <v>2482.7483577888452</v>
      </c>
      <c r="V187" s="83">
        <f t="shared" si="45"/>
        <v>13013.971105642417</v>
      </c>
      <c r="W187" s="76">
        <f t="shared" si="46"/>
        <v>1084.5</v>
      </c>
      <c r="X187" s="83">
        <f t="shared" si="38"/>
        <v>636146.22245047858</v>
      </c>
      <c r="Y187" s="76">
        <f t="shared" si="50"/>
        <v>53012.19</v>
      </c>
      <c r="Z187" s="83">
        <f t="shared" si="39"/>
        <v>24185.72424747661</v>
      </c>
      <c r="AA187" s="76">
        <f t="shared" si="51"/>
        <v>2015.48</v>
      </c>
      <c r="AB187" s="83">
        <f t="shared" si="40"/>
        <v>974880.49262006604</v>
      </c>
      <c r="AC187" s="76">
        <f t="shared" si="52"/>
        <v>81240.039999999994</v>
      </c>
      <c r="AD187" s="83">
        <f t="shared" si="41"/>
        <v>60492.148233350934</v>
      </c>
      <c r="AE187" s="76">
        <f t="shared" si="53"/>
        <v>5041.01</v>
      </c>
      <c r="AF187" s="83">
        <f t="shared" si="42"/>
        <v>255133.68630469404</v>
      </c>
      <c r="AG187" s="76">
        <f t="shared" si="54"/>
        <v>21261.14</v>
      </c>
      <c r="AH187" s="83">
        <f t="shared" si="43"/>
        <v>1322.1723352821052</v>
      </c>
      <c r="AI187" s="76">
        <f t="shared" si="47"/>
        <v>110.18</v>
      </c>
      <c r="AJ187" s="83">
        <f t="shared" si="44"/>
        <v>2846.0530276309619</v>
      </c>
      <c r="AK187" s="76">
        <f t="shared" si="48"/>
        <v>237.17</v>
      </c>
      <c r="AM187" s="83">
        <f t="shared" si="55"/>
        <v>1968020.4703246218</v>
      </c>
      <c r="AN187" s="83">
        <f t="shared" si="49"/>
        <v>164001.70586038515</v>
      </c>
    </row>
    <row r="188" spans="1:40" x14ac:dyDescent="0.25">
      <c r="A188" s="82">
        <v>61766</v>
      </c>
      <c r="B188" s="82" t="s">
        <v>160</v>
      </c>
      <c r="C188" s="82" t="s">
        <v>160</v>
      </c>
      <c r="D188" s="83">
        <f>'landesw Umlage § 2_IST'!F188*'Umlage Gesamt § 2_IST'!$D$1</f>
        <v>2807.9534281181877</v>
      </c>
      <c r="E188" s="83">
        <f>'landesw Umlage § 2_IST'!G188*'Umlage Gesamt § 2_IST'!$E$1</f>
        <v>255312.52614749194</v>
      </c>
      <c r="F188" s="83">
        <f>'landesw Umlage § 2_IST'!H188*'Umlage Gesamt § 2_IST'!$F$1</f>
        <v>8253.2401509376105</v>
      </c>
      <c r="G188" s="83">
        <f>'landesw Umlage § 2_IST'!I188*'Umlage Gesamt § 2_IST'!$G$1</f>
        <v>354886.2219790002</v>
      </c>
      <c r="H188" s="83">
        <f>'landesw Umlage § 2_IST'!J188*'Umlage Gesamt § 2_IST'!$H$1</f>
        <v>61835.316152888219</v>
      </c>
      <c r="I188" s="83">
        <f>'landesw Umlage § 2_IST'!K188*'Umlage Gesamt § 2_IST'!$I$1</f>
        <v>98596.817781187754</v>
      </c>
      <c r="J188" s="83">
        <f>'landesw Umlage § 2_IST'!L188*'Umlage Gesamt § 2_IST'!$J$1</f>
        <v>1656.7187503035946</v>
      </c>
      <c r="K188" s="83">
        <f>'landesw Umlage § 2_IST'!M188*'Umlage Gesamt § 2_IST'!$K$1</f>
        <v>1099.8648149978294</v>
      </c>
      <c r="M188" s="83">
        <f>'bezirksw Umlage § 2_IST'!F188*'Umlage Gesamt § 2_IST'!$M$1</f>
        <v>36590.408637293294</v>
      </c>
      <c r="N188" s="83">
        <f>'bezirksw Umlage § 2_IST'!G188*'Umlage Gesamt § 2_IST'!$N$1</f>
        <v>1670549.9946153853</v>
      </c>
      <c r="O188" s="83">
        <f>'bezirksw Umlage § 2_IST'!H188*'Umlage Gesamt § 2_IST'!$O$1</f>
        <v>64966.372293349261</v>
      </c>
      <c r="P188" s="83">
        <f>'bezirksw Umlage § 2_IST'!I188*'Umlage Gesamt § 2_IST'!$P$1</f>
        <v>2596456.9389182422</v>
      </c>
      <c r="Q188" s="83">
        <f>'bezirksw Umlage § 2_IST'!J188*'Umlage Gesamt § 2_IST'!$Q$1</f>
        <v>121297.9902656874</v>
      </c>
      <c r="R188" s="83">
        <f>'bezirksw Umlage § 2_IST'!K188*'Umlage Gesamt § 2_IST'!$R$1</f>
        <v>673792.27594880457</v>
      </c>
      <c r="S188" s="83">
        <f>'bezirksw Umlage § 2_IST'!L188*'Umlage Gesamt § 2_IST'!$S$1</f>
        <v>2346.012157538205</v>
      </c>
      <c r="T188" s="83">
        <f>'bezirksw Umlage § 2_IST'!M188*'Umlage Gesamt § 2_IST'!$T$1</f>
        <v>7516.2468030270111</v>
      </c>
      <c r="V188" s="83">
        <f t="shared" si="45"/>
        <v>39398.362065411478</v>
      </c>
      <c r="W188" s="76">
        <f t="shared" si="46"/>
        <v>3283.2</v>
      </c>
      <c r="X188" s="83">
        <f t="shared" si="38"/>
        <v>1925862.5207628773</v>
      </c>
      <c r="Y188" s="76">
        <f t="shared" si="50"/>
        <v>160488.54</v>
      </c>
      <c r="Z188" s="83">
        <f t="shared" si="39"/>
        <v>73219.612444286875</v>
      </c>
      <c r="AA188" s="76">
        <f t="shared" si="51"/>
        <v>6101.63</v>
      </c>
      <c r="AB188" s="83">
        <f t="shared" si="40"/>
        <v>2951343.1608972424</v>
      </c>
      <c r="AC188" s="76">
        <f t="shared" si="52"/>
        <v>245945.26</v>
      </c>
      <c r="AD188" s="83">
        <f t="shared" si="41"/>
        <v>183133.30641857564</v>
      </c>
      <c r="AE188" s="76">
        <f t="shared" si="53"/>
        <v>15261.11</v>
      </c>
      <c r="AF188" s="83">
        <f t="shared" si="42"/>
        <v>772389.09372999228</v>
      </c>
      <c r="AG188" s="76">
        <f t="shared" si="54"/>
        <v>64365.760000000002</v>
      </c>
      <c r="AH188" s="83">
        <f t="shared" si="43"/>
        <v>4002.7309078417993</v>
      </c>
      <c r="AI188" s="76">
        <f t="shared" si="47"/>
        <v>333.56</v>
      </c>
      <c r="AJ188" s="83">
        <f t="shared" si="44"/>
        <v>8616.1116180248409</v>
      </c>
      <c r="AK188" s="76">
        <f t="shared" si="48"/>
        <v>718.01</v>
      </c>
      <c r="AM188" s="83">
        <f t="shared" si="55"/>
        <v>5957964.8988442523</v>
      </c>
      <c r="AN188" s="83">
        <f t="shared" si="49"/>
        <v>496497.0749036877</v>
      </c>
    </row>
    <row r="189" spans="1:40" x14ac:dyDescent="0.25">
      <c r="A189" s="82">
        <v>62007</v>
      </c>
      <c r="B189" s="82" t="s">
        <v>190</v>
      </c>
      <c r="C189" s="82" t="s">
        <v>191</v>
      </c>
      <c r="D189" s="83">
        <f>'landesw Umlage § 2_IST'!F189*'Umlage Gesamt § 2_IST'!$D$1</f>
        <v>1184.8139728786807</v>
      </c>
      <c r="E189" s="83">
        <f>'landesw Umlage § 2_IST'!G189*'Umlage Gesamt § 2_IST'!$E$1</f>
        <v>107728.94073005607</v>
      </c>
      <c r="F189" s="83">
        <f>'landesw Umlage § 2_IST'!H189*'Umlage Gesamt § 2_IST'!$F$1</f>
        <v>3482.4488734158062</v>
      </c>
      <c r="G189" s="83">
        <f>'landesw Umlage § 2_IST'!I189*'Umlage Gesamt § 2_IST'!$G$1</f>
        <v>149743.99161051426</v>
      </c>
      <c r="H189" s="83">
        <f>'landesw Umlage § 2_IST'!J189*'Umlage Gesamt § 2_IST'!$H$1</f>
        <v>26091.368133698648</v>
      </c>
      <c r="I189" s="83">
        <f>'landesw Umlage § 2_IST'!K189*'Umlage Gesamt § 2_IST'!$I$1</f>
        <v>41602.857874609836</v>
      </c>
      <c r="J189" s="83">
        <f>'landesw Umlage § 2_IST'!L189*'Umlage Gesamt § 2_IST'!$J$1</f>
        <v>699.05131076382861</v>
      </c>
      <c r="K189" s="83">
        <f>'landesw Umlage § 2_IST'!M189*'Umlage Gesamt § 2_IST'!$K$1</f>
        <v>464.08718465119932</v>
      </c>
      <c r="M189" s="83">
        <f>'bezirksw Umlage § 2_IST'!F189*'Umlage Gesamt § 2_IST'!$M$1</f>
        <v>6975.2640683583331</v>
      </c>
      <c r="N189" s="83">
        <f>'bezirksw Umlage § 2_IST'!G189*'Umlage Gesamt § 2_IST'!$N$1</f>
        <v>1182016.8524427209</v>
      </c>
      <c r="O189" s="83">
        <f>'bezirksw Umlage § 2_IST'!H189*'Umlage Gesamt § 2_IST'!$O$1</f>
        <v>21245.340370629685</v>
      </c>
      <c r="P189" s="83">
        <f>'bezirksw Umlage § 2_IST'!I189*'Umlage Gesamt § 2_IST'!$P$1</f>
        <v>1238409.2525679509</v>
      </c>
      <c r="Q189" s="83">
        <f>'bezirksw Umlage § 2_IST'!J189*'Umlage Gesamt § 2_IST'!$Q$1</f>
        <v>175104.34508533147</v>
      </c>
      <c r="R189" s="83">
        <f>'bezirksw Umlage § 2_IST'!K189*'Umlage Gesamt § 2_IST'!$R$1</f>
        <v>429727.59383204737</v>
      </c>
      <c r="S189" s="83">
        <f>'bezirksw Umlage § 2_IST'!L189*'Umlage Gesamt § 2_IST'!$S$1</f>
        <v>3043.1187116124497</v>
      </c>
      <c r="T189" s="83">
        <f>'bezirksw Umlage § 2_IST'!M189*'Umlage Gesamt § 2_IST'!$T$1</f>
        <v>4361.5922640104618</v>
      </c>
      <c r="V189" s="83">
        <f t="shared" si="45"/>
        <v>8160.0780412370141</v>
      </c>
      <c r="W189" s="76">
        <f t="shared" si="46"/>
        <v>680.01</v>
      </c>
      <c r="X189" s="83">
        <f t="shared" si="38"/>
        <v>1289745.7931727769</v>
      </c>
      <c r="Y189" s="76">
        <f t="shared" si="50"/>
        <v>107478.82</v>
      </c>
      <c r="Z189" s="83">
        <f t="shared" si="39"/>
        <v>24727.789244045493</v>
      </c>
      <c r="AA189" s="76">
        <f t="shared" si="51"/>
        <v>2060.65</v>
      </c>
      <c r="AB189" s="83">
        <f t="shared" si="40"/>
        <v>1388153.2441784651</v>
      </c>
      <c r="AC189" s="76">
        <f t="shared" si="52"/>
        <v>115679.44</v>
      </c>
      <c r="AD189" s="83">
        <f t="shared" si="41"/>
        <v>201195.71321903012</v>
      </c>
      <c r="AE189" s="76">
        <f t="shared" si="53"/>
        <v>16766.310000000001</v>
      </c>
      <c r="AF189" s="83">
        <f t="shared" si="42"/>
        <v>471330.45170665719</v>
      </c>
      <c r="AG189" s="76">
        <f t="shared" si="54"/>
        <v>39277.54</v>
      </c>
      <c r="AH189" s="83">
        <f t="shared" si="43"/>
        <v>3742.1700223762782</v>
      </c>
      <c r="AI189" s="76">
        <f t="shared" si="47"/>
        <v>311.85000000000002</v>
      </c>
      <c r="AJ189" s="83">
        <f t="shared" si="44"/>
        <v>4825.6794486616609</v>
      </c>
      <c r="AK189" s="76">
        <f t="shared" si="48"/>
        <v>402.14</v>
      </c>
      <c r="AM189" s="83">
        <f t="shared" si="55"/>
        <v>3391880.9190332503</v>
      </c>
      <c r="AN189" s="83">
        <f t="shared" si="49"/>
        <v>282656.74325277086</v>
      </c>
    </row>
    <row r="190" spans="1:40" x14ac:dyDescent="0.25">
      <c r="A190" s="82">
        <v>62008</v>
      </c>
      <c r="B190" s="82" t="s">
        <v>192</v>
      </c>
      <c r="C190" s="82" t="s">
        <v>191</v>
      </c>
      <c r="D190" s="83">
        <f>'landesw Umlage § 2_IST'!F190*'Umlage Gesamt § 2_IST'!$D$1</f>
        <v>177.37629999431198</v>
      </c>
      <c r="E190" s="83">
        <f>'landesw Umlage § 2_IST'!G190*'Umlage Gesamt § 2_IST'!$E$1</f>
        <v>16127.899692621622</v>
      </c>
      <c r="F190" s="83">
        <f>'landesw Umlage § 2_IST'!H190*'Umlage Gesamt § 2_IST'!$F$1</f>
        <v>521.35095485500801</v>
      </c>
      <c r="G190" s="83">
        <f>'landesw Umlage § 2_IST'!I190*'Umlage Gesamt § 2_IST'!$G$1</f>
        <v>22417.894949127203</v>
      </c>
      <c r="H190" s="83">
        <f>'landesw Umlage § 2_IST'!J190*'Umlage Gesamt § 2_IST'!$H$1</f>
        <v>3906.0902785443827</v>
      </c>
      <c r="I190" s="83">
        <f>'landesw Umlage § 2_IST'!K190*'Umlage Gesamt § 2_IST'!$I$1</f>
        <v>6228.2866069331276</v>
      </c>
      <c r="J190" s="83">
        <f>'landesw Umlage § 2_IST'!L190*'Umlage Gesamt § 2_IST'!$J$1</f>
        <v>104.65367378154508</v>
      </c>
      <c r="K190" s="83">
        <f>'landesw Umlage § 2_IST'!M190*'Umlage Gesamt § 2_IST'!$K$1</f>
        <v>69.477630727297097</v>
      </c>
      <c r="M190" s="83">
        <f>'bezirksw Umlage § 2_IST'!F190*'Umlage Gesamt § 2_IST'!$M$1</f>
        <v>1044.2538324582715</v>
      </c>
      <c r="N190" s="83">
        <f>'bezirksw Umlage § 2_IST'!G190*'Umlage Gesamt § 2_IST'!$N$1</f>
        <v>176957.54828735531</v>
      </c>
      <c r="O190" s="83">
        <f>'bezirksw Umlage § 2_IST'!H190*'Umlage Gesamt § 2_IST'!$O$1</f>
        <v>3180.6004599238004</v>
      </c>
      <c r="P190" s="83">
        <f>'bezirksw Umlage § 2_IST'!I190*'Umlage Gesamt § 2_IST'!$P$1</f>
        <v>185399.94980437076</v>
      </c>
      <c r="Q190" s="83">
        <f>'bezirksw Umlage § 2_IST'!J190*'Umlage Gesamt § 2_IST'!$Q$1</f>
        <v>26214.546380390813</v>
      </c>
      <c r="R190" s="83">
        <f>'bezirksw Umlage § 2_IST'!K190*'Umlage Gesamt § 2_IST'!$R$1</f>
        <v>64333.720182410441</v>
      </c>
      <c r="S190" s="83">
        <f>'bezirksw Umlage § 2_IST'!L190*'Umlage Gesamt § 2_IST'!$S$1</f>
        <v>455.57965205103517</v>
      </c>
      <c r="T190" s="83">
        <f>'bezirksw Umlage § 2_IST'!M190*'Umlage Gesamt § 2_IST'!$T$1</f>
        <v>652.96587952479126</v>
      </c>
      <c r="V190" s="83">
        <f t="shared" si="45"/>
        <v>1221.6301324525834</v>
      </c>
      <c r="W190" s="76">
        <f t="shared" si="46"/>
        <v>101.8</v>
      </c>
      <c r="X190" s="83">
        <f t="shared" si="38"/>
        <v>193085.44797997695</v>
      </c>
      <c r="Y190" s="76">
        <f t="shared" si="50"/>
        <v>16090.45</v>
      </c>
      <c r="Z190" s="83">
        <f t="shared" si="39"/>
        <v>3701.9514147788086</v>
      </c>
      <c r="AA190" s="76">
        <f t="shared" si="51"/>
        <v>308.5</v>
      </c>
      <c r="AB190" s="83">
        <f t="shared" si="40"/>
        <v>207817.84475349795</v>
      </c>
      <c r="AC190" s="76">
        <f t="shared" si="52"/>
        <v>17318.150000000001</v>
      </c>
      <c r="AD190" s="83">
        <f t="shared" si="41"/>
        <v>30120.636658935196</v>
      </c>
      <c r="AE190" s="76">
        <f t="shared" si="53"/>
        <v>2510.0500000000002</v>
      </c>
      <c r="AF190" s="83">
        <f t="shared" si="42"/>
        <v>70562.006789343563</v>
      </c>
      <c r="AG190" s="76">
        <f t="shared" si="54"/>
        <v>5880.17</v>
      </c>
      <c r="AH190" s="83">
        <f t="shared" si="43"/>
        <v>560.23332583258025</v>
      </c>
      <c r="AI190" s="76">
        <f t="shared" si="47"/>
        <v>46.69</v>
      </c>
      <c r="AJ190" s="83">
        <f t="shared" si="44"/>
        <v>722.44351025208834</v>
      </c>
      <c r="AK190" s="76">
        <f t="shared" si="48"/>
        <v>60.2</v>
      </c>
      <c r="AM190" s="83">
        <f t="shared" si="55"/>
        <v>507792.19456506975</v>
      </c>
      <c r="AN190" s="83">
        <f t="shared" si="49"/>
        <v>42316.016213755815</v>
      </c>
    </row>
    <row r="191" spans="1:40" x14ac:dyDescent="0.25">
      <c r="A191" s="82">
        <v>62010</v>
      </c>
      <c r="B191" s="82" t="s">
        <v>193</v>
      </c>
      <c r="C191" s="82" t="s">
        <v>191</v>
      </c>
      <c r="D191" s="83">
        <f>'landesw Umlage § 2_IST'!F191*'Umlage Gesamt § 2_IST'!$D$1</f>
        <v>67.617370354233273</v>
      </c>
      <c r="E191" s="83">
        <f>'landesw Umlage § 2_IST'!G191*'Umlage Gesamt § 2_IST'!$E$1</f>
        <v>6148.0940045930138</v>
      </c>
      <c r="F191" s="83">
        <f>'landesw Umlage § 2_IST'!H191*'Umlage Gesamt § 2_IST'!$F$1</f>
        <v>198.74346572848057</v>
      </c>
      <c r="G191" s="83">
        <f>'landesw Umlage § 2_IST'!I191*'Umlage Gesamt § 2_IST'!$G$1</f>
        <v>8545.8942676447696</v>
      </c>
      <c r="H191" s="83">
        <f>'landesw Umlage § 2_IST'!J191*'Umlage Gesamt § 2_IST'!$H$1</f>
        <v>1489.0351924686411</v>
      </c>
      <c r="I191" s="83">
        <f>'landesw Umlage § 2_IST'!K191*'Umlage Gesamt § 2_IST'!$I$1</f>
        <v>2374.2763953629274</v>
      </c>
      <c r="J191" s="83">
        <f>'landesw Umlage § 2_IST'!L191*'Umlage Gesamt § 2_IST'!$J$1</f>
        <v>39.894880089644275</v>
      </c>
      <c r="K191" s="83">
        <f>'landesw Umlage § 2_IST'!M191*'Umlage Gesamt § 2_IST'!$K$1</f>
        <v>26.485470090271114</v>
      </c>
      <c r="M191" s="83">
        <f>'bezirksw Umlage § 2_IST'!F191*'Umlage Gesamt § 2_IST'!$M$1</f>
        <v>398.07853774953401</v>
      </c>
      <c r="N191" s="83">
        <f>'bezirksw Umlage § 2_IST'!G191*'Umlage Gesamt § 2_IST'!$N$1</f>
        <v>67457.738603787104</v>
      </c>
      <c r="O191" s="83">
        <f>'bezirksw Umlage § 2_IST'!H191*'Umlage Gesamt § 2_IST'!$O$1</f>
        <v>1212.4722370148033</v>
      </c>
      <c r="P191" s="83">
        <f>'bezirksw Umlage § 2_IST'!I191*'Umlage Gesamt § 2_IST'!$P$1</f>
        <v>70676.054636275541</v>
      </c>
      <c r="Q191" s="83">
        <f>'bezirksw Umlage § 2_IST'!J191*'Umlage Gesamt § 2_IST'!$Q$1</f>
        <v>9993.210430750627</v>
      </c>
      <c r="R191" s="83">
        <f>'bezirksw Umlage § 2_IST'!K191*'Umlage Gesamt § 2_IST'!$R$1</f>
        <v>24524.567171483191</v>
      </c>
      <c r="S191" s="83">
        <f>'bezirksw Umlage § 2_IST'!L191*'Umlage Gesamt § 2_IST'!$S$1</f>
        <v>173.67087970363241</v>
      </c>
      <c r="T191" s="83">
        <f>'bezirksw Umlage § 2_IST'!M191*'Umlage Gesamt § 2_IST'!$T$1</f>
        <v>248.91620642623235</v>
      </c>
      <c r="V191" s="83">
        <f t="shared" si="45"/>
        <v>465.69590810376729</v>
      </c>
      <c r="W191" s="76">
        <f t="shared" si="46"/>
        <v>38.81</v>
      </c>
      <c r="X191" s="83">
        <f t="shared" si="38"/>
        <v>73605.832608380122</v>
      </c>
      <c r="Y191" s="76">
        <f t="shared" si="50"/>
        <v>6133.82</v>
      </c>
      <c r="Z191" s="83">
        <f t="shared" si="39"/>
        <v>1411.2157027432838</v>
      </c>
      <c r="AA191" s="76">
        <f t="shared" si="51"/>
        <v>117.6</v>
      </c>
      <c r="AB191" s="83">
        <f t="shared" si="40"/>
        <v>79221.948903920304</v>
      </c>
      <c r="AC191" s="76">
        <f t="shared" si="52"/>
        <v>6601.83</v>
      </c>
      <c r="AD191" s="83">
        <f t="shared" si="41"/>
        <v>11482.245623219267</v>
      </c>
      <c r="AE191" s="76">
        <f t="shared" si="53"/>
        <v>956.85</v>
      </c>
      <c r="AF191" s="83">
        <f t="shared" si="42"/>
        <v>26898.843566846117</v>
      </c>
      <c r="AG191" s="76">
        <f t="shared" si="54"/>
        <v>2241.5700000000002</v>
      </c>
      <c r="AH191" s="83">
        <f t="shared" si="43"/>
        <v>213.5657597932767</v>
      </c>
      <c r="AI191" s="76">
        <f t="shared" si="47"/>
        <v>17.8</v>
      </c>
      <c r="AJ191" s="83">
        <f t="shared" si="44"/>
        <v>275.40167651650347</v>
      </c>
      <c r="AK191" s="76">
        <f t="shared" si="48"/>
        <v>22.95</v>
      </c>
      <c r="AM191" s="83">
        <f t="shared" si="55"/>
        <v>193574.74974952266</v>
      </c>
      <c r="AN191" s="83">
        <f t="shared" si="49"/>
        <v>16131.229145793555</v>
      </c>
    </row>
    <row r="192" spans="1:40" x14ac:dyDescent="0.25">
      <c r="A192" s="82">
        <v>62014</v>
      </c>
      <c r="B192" s="82" t="s">
        <v>194</v>
      </c>
      <c r="C192" s="82" t="s">
        <v>191</v>
      </c>
      <c r="D192" s="83">
        <f>'landesw Umlage § 2_IST'!F192*'Umlage Gesamt § 2_IST'!$D$1</f>
        <v>283.12024175172974</v>
      </c>
      <c r="E192" s="83">
        <f>'landesw Umlage § 2_IST'!G192*'Umlage Gesamt § 2_IST'!$E$1</f>
        <v>25742.643521536458</v>
      </c>
      <c r="F192" s="83">
        <f>'landesw Umlage § 2_IST'!H192*'Umlage Gesamt § 2_IST'!$F$1</f>
        <v>832.15744369895162</v>
      </c>
      <c r="G192" s="83">
        <f>'landesw Umlage § 2_IST'!I192*'Umlage Gesamt § 2_IST'!$G$1</f>
        <v>35782.45705748348</v>
      </c>
      <c r="H192" s="83">
        <f>'landesw Umlage § 2_IST'!J192*'Umlage Gesamt § 2_IST'!$H$1</f>
        <v>6234.7293522360678</v>
      </c>
      <c r="I192" s="83">
        <f>'landesw Umlage § 2_IST'!K192*'Umlage Gesamt § 2_IST'!$I$1</f>
        <v>9941.3169059818829</v>
      </c>
      <c r="J192" s="83">
        <f>'landesw Umlage § 2_IST'!L192*'Umlage Gesamt § 2_IST'!$J$1</f>
        <v>167.04358712064607</v>
      </c>
      <c r="K192" s="83">
        <f>'landesw Umlage § 2_IST'!M192*'Umlage Gesamt § 2_IST'!$K$1</f>
        <v>110.89713568543571</v>
      </c>
      <c r="M192" s="83">
        <f>'bezirksw Umlage § 2_IST'!F192*'Umlage Gesamt § 2_IST'!$M$1</f>
        <v>1666.7919981713276</v>
      </c>
      <c r="N192" s="83">
        <f>'bezirksw Umlage § 2_IST'!G192*'Umlage Gesamt § 2_IST'!$N$1</f>
        <v>282451.84871099476</v>
      </c>
      <c r="O192" s="83">
        <f>'bezirksw Umlage § 2_IST'!H192*'Umlage Gesamt § 2_IST'!$O$1</f>
        <v>5076.7344406110969</v>
      </c>
      <c r="P192" s="83">
        <f>'bezirksw Umlage § 2_IST'!I192*'Umlage Gesamt § 2_IST'!$P$1</f>
        <v>295927.23836868431</v>
      </c>
      <c r="Q192" s="83">
        <f>'bezirksw Umlage § 2_IST'!J192*'Umlage Gesamt § 2_IST'!$Q$1</f>
        <v>41842.504939308026</v>
      </c>
      <c r="R192" s="83">
        <f>'bezirksw Umlage § 2_IST'!K192*'Umlage Gesamt § 2_IST'!$R$1</f>
        <v>102686.65211426929</v>
      </c>
      <c r="S192" s="83">
        <f>'bezirksw Umlage § 2_IST'!L192*'Umlage Gesamt § 2_IST'!$S$1</f>
        <v>727.17618548810754</v>
      </c>
      <c r="T192" s="83">
        <f>'bezirksw Umlage § 2_IST'!M192*'Umlage Gesamt § 2_IST'!$T$1</f>
        <v>1042.2353926235805</v>
      </c>
      <c r="V192" s="83">
        <f t="shared" si="45"/>
        <v>1949.9122399230573</v>
      </c>
      <c r="W192" s="76">
        <f t="shared" si="46"/>
        <v>162.49</v>
      </c>
      <c r="X192" s="83">
        <f t="shared" si="38"/>
        <v>308194.49223253119</v>
      </c>
      <c r="Y192" s="76">
        <f t="shared" si="50"/>
        <v>25682.87</v>
      </c>
      <c r="Z192" s="83">
        <f t="shared" si="39"/>
        <v>5908.8918843100482</v>
      </c>
      <c r="AA192" s="76">
        <f t="shared" si="51"/>
        <v>492.41</v>
      </c>
      <c r="AB192" s="83">
        <f t="shared" si="40"/>
        <v>331709.6954261678</v>
      </c>
      <c r="AC192" s="76">
        <f t="shared" si="52"/>
        <v>27642.47</v>
      </c>
      <c r="AD192" s="83">
        <f t="shared" si="41"/>
        <v>48077.234291544097</v>
      </c>
      <c r="AE192" s="76">
        <f t="shared" si="53"/>
        <v>4006.44</v>
      </c>
      <c r="AF192" s="83">
        <f t="shared" si="42"/>
        <v>112627.96902025118</v>
      </c>
      <c r="AG192" s="76">
        <f t="shared" si="54"/>
        <v>9385.66</v>
      </c>
      <c r="AH192" s="83">
        <f t="shared" si="43"/>
        <v>894.2197726087536</v>
      </c>
      <c r="AI192" s="76">
        <f t="shared" si="47"/>
        <v>74.52</v>
      </c>
      <c r="AJ192" s="83">
        <f t="shared" si="44"/>
        <v>1153.1325283090162</v>
      </c>
      <c r="AK192" s="76">
        <f t="shared" si="48"/>
        <v>96.09</v>
      </c>
      <c r="AM192" s="83">
        <f t="shared" si="55"/>
        <v>810515.54739564506</v>
      </c>
      <c r="AN192" s="83">
        <f t="shared" si="49"/>
        <v>67542.962282970417</v>
      </c>
    </row>
    <row r="193" spans="1:40" x14ac:dyDescent="0.25">
      <c r="A193" s="82">
        <v>62021</v>
      </c>
      <c r="B193" s="82" t="s">
        <v>195</v>
      </c>
      <c r="C193" s="82" t="s">
        <v>191</v>
      </c>
      <c r="D193" s="83">
        <f>'landesw Umlage § 2_IST'!F193*'Umlage Gesamt § 2_IST'!$D$1</f>
        <v>56.296818762759791</v>
      </c>
      <c r="E193" s="83">
        <f>'landesw Umlage § 2_IST'!G193*'Umlage Gesamt § 2_IST'!$E$1</f>
        <v>5118.7754285584069</v>
      </c>
      <c r="F193" s="83">
        <f>'landesw Umlage § 2_IST'!H193*'Umlage Gesamt § 2_IST'!$F$1</f>
        <v>165.46968348198348</v>
      </c>
      <c r="G193" s="83">
        <f>'landesw Umlage § 2_IST'!I193*'Umlage Gesamt § 2_IST'!$G$1</f>
        <v>7115.1341472004624</v>
      </c>
      <c r="H193" s="83">
        <f>'landesw Umlage § 2_IST'!J193*'Umlage Gesamt § 2_IST'!$H$1</f>
        <v>1239.7397876110997</v>
      </c>
      <c r="I193" s="83">
        <f>'landesw Umlage § 2_IST'!K193*'Umlage Gesamt § 2_IST'!$I$1</f>
        <v>1976.7732347798571</v>
      </c>
      <c r="J193" s="83">
        <f>'landesw Umlage § 2_IST'!L193*'Umlage Gesamt § 2_IST'!$J$1</f>
        <v>33.215648910962521</v>
      </c>
      <c r="K193" s="83">
        <f>'landesw Umlage § 2_IST'!M193*'Umlage Gesamt § 2_IST'!$K$1</f>
        <v>22.051252536252161</v>
      </c>
      <c r="M193" s="83">
        <f>'bezirksw Umlage § 2_IST'!F193*'Umlage Gesamt § 2_IST'!$M$1</f>
        <v>331.43192608091283</v>
      </c>
      <c r="N193" s="83">
        <f>'bezirksw Umlage § 2_IST'!G193*'Umlage Gesamt § 2_IST'!$N$1</f>
        <v>56163.912681429356</v>
      </c>
      <c r="O193" s="83">
        <f>'bezirksw Umlage § 2_IST'!H193*'Umlage Gesamt § 2_IST'!$O$1</f>
        <v>1009.4792125826426</v>
      </c>
      <c r="P193" s="83">
        <f>'bezirksw Umlage § 2_IST'!I193*'Umlage Gesamt § 2_IST'!$P$1</f>
        <v>58843.415795098481</v>
      </c>
      <c r="Q193" s="83">
        <f>'bezirksw Umlage § 2_IST'!J193*'Umlage Gesamt § 2_IST'!$Q$1</f>
        <v>8320.1395370866776</v>
      </c>
      <c r="R193" s="83">
        <f>'bezirksw Umlage § 2_IST'!K193*'Umlage Gesamt § 2_IST'!$R$1</f>
        <v>20418.645476083355</v>
      </c>
      <c r="S193" s="83">
        <f>'bezirksw Umlage § 2_IST'!L193*'Umlage Gesamt § 2_IST'!$S$1</f>
        <v>144.59476888592644</v>
      </c>
      <c r="T193" s="83">
        <f>'bezirksw Umlage § 2_IST'!M193*'Umlage Gesamt § 2_IST'!$T$1</f>
        <v>207.24246575811998</v>
      </c>
      <c r="V193" s="83">
        <f t="shared" si="45"/>
        <v>387.72874484367264</v>
      </c>
      <c r="W193" s="76">
        <f t="shared" si="46"/>
        <v>32.31</v>
      </c>
      <c r="X193" s="83">
        <f t="shared" si="38"/>
        <v>61282.688109987765</v>
      </c>
      <c r="Y193" s="76">
        <f t="shared" si="50"/>
        <v>5106.8900000000003</v>
      </c>
      <c r="Z193" s="83">
        <f t="shared" si="39"/>
        <v>1174.9488960646261</v>
      </c>
      <c r="AA193" s="76">
        <f t="shared" si="51"/>
        <v>97.91</v>
      </c>
      <c r="AB193" s="83">
        <f t="shared" si="40"/>
        <v>65958.549942298938</v>
      </c>
      <c r="AC193" s="76">
        <f t="shared" si="52"/>
        <v>5496.55</v>
      </c>
      <c r="AD193" s="83">
        <f t="shared" si="41"/>
        <v>9559.8793246977766</v>
      </c>
      <c r="AE193" s="76">
        <f t="shared" si="53"/>
        <v>796.66</v>
      </c>
      <c r="AF193" s="83">
        <f t="shared" si="42"/>
        <v>22395.41871086321</v>
      </c>
      <c r="AG193" s="76">
        <f t="shared" si="54"/>
        <v>1866.28</v>
      </c>
      <c r="AH193" s="83">
        <f t="shared" si="43"/>
        <v>177.81041779688897</v>
      </c>
      <c r="AI193" s="76">
        <f t="shared" si="47"/>
        <v>14.82</v>
      </c>
      <c r="AJ193" s="83">
        <f t="shared" si="44"/>
        <v>229.29371829437213</v>
      </c>
      <c r="AK193" s="76">
        <f t="shared" si="48"/>
        <v>19.11</v>
      </c>
      <c r="AM193" s="83">
        <f t="shared" si="55"/>
        <v>161166.31786484728</v>
      </c>
      <c r="AN193" s="83">
        <f t="shared" si="49"/>
        <v>13430.526488737274</v>
      </c>
    </row>
    <row r="194" spans="1:40" x14ac:dyDescent="0.25">
      <c r="A194" s="82">
        <v>62026</v>
      </c>
      <c r="B194" s="82" t="s">
        <v>196</v>
      </c>
      <c r="C194" s="82" t="s">
        <v>191</v>
      </c>
      <c r="D194" s="83">
        <f>'landesw Umlage § 2_IST'!F194*'Umlage Gesamt § 2_IST'!$D$1</f>
        <v>117.03217796977866</v>
      </c>
      <c r="E194" s="83">
        <f>'landesw Umlage § 2_IST'!G194*'Umlage Gesamt § 2_IST'!$E$1</f>
        <v>10641.124136461069</v>
      </c>
      <c r="F194" s="83">
        <f>'landesw Umlage § 2_IST'!H194*'Umlage Gesamt § 2_IST'!$F$1</f>
        <v>343.98528853776935</v>
      </c>
      <c r="G194" s="83">
        <f>'landesw Umlage § 2_IST'!I194*'Umlage Gesamt § 2_IST'!$G$1</f>
        <v>14791.238014764034</v>
      </c>
      <c r="H194" s="83">
        <f>'landesw Umlage § 2_IST'!J194*'Umlage Gesamt § 2_IST'!$H$1</f>
        <v>2577.2228457763963</v>
      </c>
      <c r="I194" s="83">
        <f>'landesw Umlage § 2_IST'!K194*'Umlage Gesamt § 2_IST'!$I$1</f>
        <v>4109.3987565010721</v>
      </c>
      <c r="J194" s="83">
        <f>'landesw Umlage § 2_IST'!L194*'Umlage Gesamt § 2_IST'!$J$1</f>
        <v>69.050078142264226</v>
      </c>
      <c r="K194" s="83">
        <f>'landesw Umlage § 2_IST'!M194*'Umlage Gesamt § 2_IST'!$K$1</f>
        <v>45.841064699491092</v>
      </c>
      <c r="M194" s="83">
        <f>'bezirksw Umlage § 2_IST'!F194*'Umlage Gesamt § 2_IST'!$M$1</f>
        <v>688.99452953860725</v>
      </c>
      <c r="N194" s="83">
        <f>'bezirksw Umlage § 2_IST'!G194*'Umlage Gesamt § 2_IST'!$N$1</f>
        <v>116755.88725734824</v>
      </c>
      <c r="O194" s="83">
        <f>'bezirksw Umlage § 2_IST'!H194*'Umlage Gesamt § 2_IST'!$O$1</f>
        <v>2098.5475460278444</v>
      </c>
      <c r="P194" s="83">
        <f>'bezirksw Umlage § 2_IST'!I194*'Umlage Gesamt § 2_IST'!$P$1</f>
        <v>122326.15023421359</v>
      </c>
      <c r="Q194" s="83">
        <f>'bezirksw Umlage § 2_IST'!J194*'Umlage Gesamt § 2_IST'!$Q$1</f>
        <v>17296.253543936233</v>
      </c>
      <c r="R194" s="83">
        <f>'bezirksw Umlage § 2_IST'!K194*'Umlage Gesamt § 2_IST'!$R$1</f>
        <v>42447.132960193892</v>
      </c>
      <c r="S194" s="83">
        <f>'bezirksw Umlage § 2_IST'!L194*'Umlage Gesamt § 2_IST'!$S$1</f>
        <v>300.58964427579303</v>
      </c>
      <c r="T194" s="83">
        <f>'bezirksw Umlage § 2_IST'!M194*'Umlage Gesamt § 2_IST'!$T$1</f>
        <v>430.82429289137821</v>
      </c>
      <c r="V194" s="83">
        <f t="shared" si="45"/>
        <v>806.02670750838593</v>
      </c>
      <c r="W194" s="76">
        <f t="shared" si="46"/>
        <v>67.17</v>
      </c>
      <c r="X194" s="83">
        <f t="shared" si="38"/>
        <v>127397.01139380931</v>
      </c>
      <c r="Y194" s="76">
        <f t="shared" si="50"/>
        <v>10616.42</v>
      </c>
      <c r="Z194" s="83">
        <f t="shared" si="39"/>
        <v>2442.5328345656139</v>
      </c>
      <c r="AA194" s="76">
        <f t="shared" si="51"/>
        <v>203.54</v>
      </c>
      <c r="AB194" s="83">
        <f t="shared" si="40"/>
        <v>137117.38824897763</v>
      </c>
      <c r="AC194" s="76">
        <f t="shared" si="52"/>
        <v>11426.45</v>
      </c>
      <c r="AD194" s="83">
        <f t="shared" si="41"/>
        <v>19873.476389712629</v>
      </c>
      <c r="AE194" s="76">
        <f t="shared" si="53"/>
        <v>1656.12</v>
      </c>
      <c r="AF194" s="83">
        <f t="shared" si="42"/>
        <v>46556.531716694968</v>
      </c>
      <c r="AG194" s="76">
        <f t="shared" si="54"/>
        <v>3879.71</v>
      </c>
      <c r="AH194" s="83">
        <f t="shared" si="43"/>
        <v>369.63972241805726</v>
      </c>
      <c r="AI194" s="76">
        <f t="shared" si="47"/>
        <v>30.8</v>
      </c>
      <c r="AJ194" s="83">
        <f t="shared" si="44"/>
        <v>476.66535759086929</v>
      </c>
      <c r="AK194" s="76">
        <f t="shared" si="48"/>
        <v>39.72</v>
      </c>
      <c r="AM194" s="83">
        <f t="shared" si="55"/>
        <v>335039.27237127745</v>
      </c>
      <c r="AN194" s="83">
        <f t="shared" si="49"/>
        <v>27919.939364273119</v>
      </c>
    </row>
    <row r="195" spans="1:40" x14ac:dyDescent="0.25">
      <c r="A195" s="82">
        <v>62032</v>
      </c>
      <c r="B195" s="82" t="s">
        <v>197</v>
      </c>
      <c r="C195" s="82" t="s">
        <v>191</v>
      </c>
      <c r="D195" s="83">
        <f>'landesw Umlage § 2_IST'!F195*'Umlage Gesamt § 2_IST'!$D$1</f>
        <v>156.02205441976028</v>
      </c>
      <c r="E195" s="83">
        <f>'landesw Umlage § 2_IST'!G195*'Umlage Gesamt § 2_IST'!$E$1</f>
        <v>14186.269775608904</v>
      </c>
      <c r="F195" s="83">
        <f>'landesw Umlage § 2_IST'!H195*'Umlage Gesamt § 2_IST'!$F$1</f>
        <v>458.58576964786442</v>
      </c>
      <c r="G195" s="83">
        <f>'landesw Umlage § 2_IST'!I195*'Umlage Gesamt § 2_IST'!$G$1</f>
        <v>19719.015594762972</v>
      </c>
      <c r="H195" s="83">
        <f>'landesw Umlage § 2_IST'!J195*'Umlage Gesamt § 2_IST'!$H$1</f>
        <v>3435.8379897826903</v>
      </c>
      <c r="I195" s="83">
        <f>'landesw Umlage § 2_IST'!K195*'Umlage Gesamt § 2_IST'!$I$1</f>
        <v>5478.4662435733871</v>
      </c>
      <c r="J195" s="83">
        <f>'landesw Umlage § 2_IST'!L195*'Umlage Gesamt § 2_IST'!$J$1</f>
        <v>92.054469433039671</v>
      </c>
      <c r="K195" s="83">
        <f>'landesw Umlage § 2_IST'!M195*'Umlage Gesamt § 2_IST'!$K$1</f>
        <v>61.113252912807241</v>
      </c>
      <c r="M195" s="83">
        <f>'bezirksw Umlage § 2_IST'!F195*'Umlage Gesamt § 2_IST'!$M$1</f>
        <v>918.53662682710319</v>
      </c>
      <c r="N195" s="83">
        <f>'bezirksw Umlage § 2_IST'!G195*'Umlage Gesamt § 2_IST'!$N$1</f>
        <v>155653.71602498455</v>
      </c>
      <c r="O195" s="83">
        <f>'bezirksw Umlage § 2_IST'!H195*'Umlage Gesamt § 2_IST'!$O$1</f>
        <v>2797.6895338422273</v>
      </c>
      <c r="P195" s="83">
        <f>'bezirksw Umlage § 2_IST'!I195*'Umlage Gesamt § 2_IST'!$P$1</f>
        <v>163079.7409728693</v>
      </c>
      <c r="Q195" s="83">
        <f>'bezirksw Umlage § 2_IST'!J195*'Umlage Gesamt § 2_IST'!$Q$1</f>
        <v>23058.590026299022</v>
      </c>
      <c r="R195" s="83">
        <f>'bezirksw Umlage § 2_IST'!K195*'Umlage Gesamt § 2_IST'!$R$1</f>
        <v>56588.6152301494</v>
      </c>
      <c r="S195" s="83">
        <f>'bezirksw Umlage § 2_IST'!L195*'Umlage Gesamt § 2_IST'!$S$1</f>
        <v>400.73264166138</v>
      </c>
      <c r="T195" s="83">
        <f>'bezirksw Umlage § 2_IST'!M195*'Umlage Gesamt § 2_IST'!$T$1</f>
        <v>574.35563822636141</v>
      </c>
      <c r="V195" s="83">
        <f t="shared" si="45"/>
        <v>1074.5586812468634</v>
      </c>
      <c r="W195" s="76">
        <f t="shared" si="46"/>
        <v>89.55</v>
      </c>
      <c r="X195" s="83">
        <f t="shared" ref="X195:X258" si="56">E195+N195</f>
        <v>169839.98580059345</v>
      </c>
      <c r="Y195" s="76">
        <f t="shared" si="50"/>
        <v>14153.33</v>
      </c>
      <c r="Z195" s="83">
        <f t="shared" ref="Z195:Z258" si="57">F195+O195</f>
        <v>3256.2753034900916</v>
      </c>
      <c r="AA195" s="76">
        <f t="shared" si="51"/>
        <v>271.36</v>
      </c>
      <c r="AB195" s="83">
        <f t="shared" ref="AB195:AB258" si="58">G195+P195</f>
        <v>182798.75656763228</v>
      </c>
      <c r="AC195" s="76">
        <f t="shared" si="52"/>
        <v>15233.23</v>
      </c>
      <c r="AD195" s="83">
        <f t="shared" ref="AD195:AD258" si="59">H195+Q195</f>
        <v>26494.428016081711</v>
      </c>
      <c r="AE195" s="76">
        <f t="shared" si="53"/>
        <v>2207.87</v>
      </c>
      <c r="AF195" s="83">
        <f t="shared" ref="AF195:AF258" si="60">I195+R195</f>
        <v>62067.081473722785</v>
      </c>
      <c r="AG195" s="76">
        <f t="shared" si="54"/>
        <v>5172.26</v>
      </c>
      <c r="AH195" s="83">
        <f t="shared" ref="AH195:AH258" si="61">J195+S195</f>
        <v>492.78711109441969</v>
      </c>
      <c r="AI195" s="76">
        <f t="shared" si="47"/>
        <v>41.07</v>
      </c>
      <c r="AJ195" s="83">
        <f t="shared" ref="AJ195:AJ258" si="62">K195+T195</f>
        <v>635.46889113916859</v>
      </c>
      <c r="AK195" s="76">
        <f t="shared" si="48"/>
        <v>52.96</v>
      </c>
      <c r="AM195" s="83">
        <f t="shared" si="55"/>
        <v>446659.34184500063</v>
      </c>
      <c r="AN195" s="83">
        <f t="shared" si="49"/>
        <v>37221.611820416721</v>
      </c>
    </row>
    <row r="196" spans="1:40" x14ac:dyDescent="0.25">
      <c r="A196" s="82">
        <v>62034</v>
      </c>
      <c r="B196" s="82" t="s">
        <v>198</v>
      </c>
      <c r="C196" s="82" t="s">
        <v>191</v>
      </c>
      <c r="D196" s="83">
        <f>'landesw Umlage § 2_IST'!F196*'Umlage Gesamt § 2_IST'!$D$1</f>
        <v>166.7839657467529</v>
      </c>
      <c r="E196" s="83">
        <f>'landesw Umlage § 2_IST'!G196*'Umlage Gesamt § 2_IST'!$E$1</f>
        <v>15164.794112784679</v>
      </c>
      <c r="F196" s="83">
        <f>'landesw Umlage § 2_IST'!H196*'Umlage Gesamt § 2_IST'!$F$1</f>
        <v>490.21757585067985</v>
      </c>
      <c r="G196" s="83">
        <f>'landesw Umlage § 2_IST'!I196*'Umlage Gesamt § 2_IST'!$G$1</f>
        <v>21079.171362969206</v>
      </c>
      <c r="H196" s="83">
        <f>'landesw Umlage § 2_IST'!J196*'Umlage Gesamt § 2_IST'!$H$1</f>
        <v>3672.8313040770495</v>
      </c>
      <c r="I196" s="83">
        <f>'landesw Umlage § 2_IST'!K196*'Umlage Gesamt § 2_IST'!$I$1</f>
        <v>5856.3536399451659</v>
      </c>
      <c r="J196" s="83">
        <f>'landesw Umlage § 2_IST'!L196*'Umlage Gesamt § 2_IST'!$J$1</f>
        <v>98.404097637693383</v>
      </c>
      <c r="K196" s="83">
        <f>'landesw Umlage § 2_IST'!M196*'Umlage Gesamt § 2_IST'!$K$1</f>
        <v>65.328653172710546</v>
      </c>
      <c r="M196" s="83">
        <f>'bezirksw Umlage § 2_IST'!F196*'Umlage Gesamt § 2_IST'!$M$1</f>
        <v>981.89439868359409</v>
      </c>
      <c r="N196" s="83">
        <f>'bezirksw Umlage § 2_IST'!G196*'Umlage Gesamt § 2_IST'!$N$1</f>
        <v>166390.22052627138</v>
      </c>
      <c r="O196" s="83">
        <f>'bezirksw Umlage § 2_IST'!H196*'Umlage Gesamt § 2_IST'!$O$1</f>
        <v>2990.6653717494878</v>
      </c>
      <c r="P196" s="83">
        <f>'bezirksw Umlage § 2_IST'!I196*'Umlage Gesamt § 2_IST'!$P$1</f>
        <v>174328.4693536479</v>
      </c>
      <c r="Q196" s="83">
        <f>'bezirksw Umlage § 2_IST'!J196*'Umlage Gesamt § 2_IST'!$Q$1</f>
        <v>24649.09915086723</v>
      </c>
      <c r="R196" s="83">
        <f>'bezirksw Umlage § 2_IST'!K196*'Umlage Gesamt § 2_IST'!$R$1</f>
        <v>60491.920192316604</v>
      </c>
      <c r="S196" s="83">
        <f>'bezirksw Umlage § 2_IST'!L196*'Umlage Gesamt § 2_IST'!$S$1</f>
        <v>428.37392078329543</v>
      </c>
      <c r="T196" s="83">
        <f>'bezirksw Umlage § 2_IST'!M196*'Umlage Gesamt § 2_IST'!$T$1</f>
        <v>613.9728863887309</v>
      </c>
      <c r="V196" s="83">
        <f t="shared" ref="V196:V259" si="63">D196+M196</f>
        <v>1148.6783644303471</v>
      </c>
      <c r="W196" s="76">
        <f t="shared" ref="W196:W259" si="64">ROUND(V196/12,2)</f>
        <v>95.72</v>
      </c>
      <c r="X196" s="83">
        <f t="shared" si="56"/>
        <v>181555.01463905605</v>
      </c>
      <c r="Y196" s="76">
        <f t="shared" si="50"/>
        <v>15129.58</v>
      </c>
      <c r="Z196" s="83">
        <f t="shared" si="57"/>
        <v>3480.8829476001674</v>
      </c>
      <c r="AA196" s="76">
        <f t="shared" si="51"/>
        <v>290.07</v>
      </c>
      <c r="AB196" s="83">
        <f t="shared" si="58"/>
        <v>195407.64071661711</v>
      </c>
      <c r="AC196" s="76">
        <f t="shared" si="52"/>
        <v>16283.97</v>
      </c>
      <c r="AD196" s="83">
        <f t="shared" si="59"/>
        <v>28321.930454944279</v>
      </c>
      <c r="AE196" s="76">
        <f t="shared" si="53"/>
        <v>2360.16</v>
      </c>
      <c r="AF196" s="83">
        <f t="shared" si="60"/>
        <v>66348.273832261766</v>
      </c>
      <c r="AG196" s="76">
        <f t="shared" si="54"/>
        <v>5529.02</v>
      </c>
      <c r="AH196" s="83">
        <f t="shared" si="61"/>
        <v>526.77801842098881</v>
      </c>
      <c r="AI196" s="76">
        <f t="shared" ref="AI196:AI259" si="65">ROUND(AH196/12,2)</f>
        <v>43.9</v>
      </c>
      <c r="AJ196" s="83">
        <f t="shared" si="62"/>
        <v>679.30153956144147</v>
      </c>
      <c r="AK196" s="76">
        <f t="shared" ref="AK196:AK259" si="66">ROUND(AJ196/12,2)</f>
        <v>56.61</v>
      </c>
      <c r="AM196" s="83">
        <f t="shared" si="55"/>
        <v>477468.50051289215</v>
      </c>
      <c r="AN196" s="83">
        <f t="shared" ref="AN196:AN259" si="67">AM196/12</f>
        <v>39789.041709407677</v>
      </c>
    </row>
    <row r="197" spans="1:40" x14ac:dyDescent="0.25">
      <c r="A197" s="82">
        <v>62036</v>
      </c>
      <c r="B197" s="82" t="s">
        <v>199</v>
      </c>
      <c r="C197" s="82" t="s">
        <v>191</v>
      </c>
      <c r="D197" s="83">
        <f>'landesw Umlage § 2_IST'!F197*'Umlage Gesamt § 2_IST'!$D$1</f>
        <v>184.63175723278641</v>
      </c>
      <c r="E197" s="83">
        <f>'landesw Umlage § 2_IST'!G197*'Umlage Gesamt § 2_IST'!$E$1</f>
        <v>16787.60049013501</v>
      </c>
      <c r="F197" s="83">
        <f>'landesw Umlage § 2_IST'!H197*'Umlage Gesamt § 2_IST'!$F$1</f>
        <v>542.67646203555933</v>
      </c>
      <c r="G197" s="83">
        <f>'landesw Umlage § 2_IST'!I197*'Umlage Gesamt § 2_IST'!$G$1</f>
        <v>23334.883736159183</v>
      </c>
      <c r="H197" s="83">
        <f>'landesw Umlage § 2_IST'!J197*'Umlage Gesamt § 2_IST'!$H$1</f>
        <v>4065.866251921369</v>
      </c>
      <c r="I197" s="83">
        <f>'landesw Umlage § 2_IST'!K197*'Umlage Gesamt § 2_IST'!$I$1</f>
        <v>6483.0504459973972</v>
      </c>
      <c r="J197" s="83">
        <f>'landesw Umlage § 2_IST'!L197*'Umlage Gesamt § 2_IST'!$J$1</f>
        <v>108.93446132190759</v>
      </c>
      <c r="K197" s="83">
        <f>'landesw Umlage § 2_IST'!M197*'Umlage Gesamt § 2_IST'!$K$1</f>
        <v>72.319566086127949</v>
      </c>
      <c r="M197" s="83">
        <f>'bezirksw Umlage § 2_IST'!F197*'Umlage Gesamt § 2_IST'!$M$1</f>
        <v>1086.9683271667359</v>
      </c>
      <c r="N197" s="83">
        <f>'bezirksw Umlage § 2_IST'!G197*'Umlage Gesamt § 2_IST'!$N$1</f>
        <v>184195.8767712923</v>
      </c>
      <c r="O197" s="83">
        <f>'bezirksw Umlage § 2_IST'!H197*'Umlage Gesamt § 2_IST'!$O$1</f>
        <v>3310.7007643635106</v>
      </c>
      <c r="P197" s="83">
        <f>'bezirksw Umlage § 2_IST'!I197*'Umlage Gesamt § 2_IST'!$P$1</f>
        <v>192983.60899595419</v>
      </c>
      <c r="Q197" s="83">
        <f>'bezirksw Umlage § 2_IST'!J197*'Umlage Gesamt § 2_IST'!$Q$1</f>
        <v>27286.834618983172</v>
      </c>
      <c r="R197" s="83">
        <f>'bezirksw Umlage § 2_IST'!K197*'Umlage Gesamt § 2_IST'!$R$1</f>
        <v>66965.247369472228</v>
      </c>
      <c r="S197" s="83">
        <f>'bezirksw Umlage § 2_IST'!L197*'Umlage Gesamt § 2_IST'!$S$1</f>
        <v>474.21482870248951</v>
      </c>
      <c r="T197" s="83">
        <f>'bezirksw Umlage § 2_IST'!M197*'Umlage Gesamt § 2_IST'!$T$1</f>
        <v>679.67500592570798</v>
      </c>
      <c r="V197" s="83">
        <f t="shared" si="63"/>
        <v>1271.6000843995223</v>
      </c>
      <c r="W197" s="76">
        <f t="shared" si="64"/>
        <v>105.97</v>
      </c>
      <c r="X197" s="83">
        <f t="shared" si="56"/>
        <v>200983.47726142732</v>
      </c>
      <c r="Y197" s="76">
        <f t="shared" ref="Y197:Y260" si="68">ROUND(X197/12,2)</f>
        <v>16748.62</v>
      </c>
      <c r="Z197" s="83">
        <f t="shared" si="57"/>
        <v>3853.37722639907</v>
      </c>
      <c r="AA197" s="76">
        <f t="shared" ref="AA197:AA260" si="69">ROUND(Z197/12,2)</f>
        <v>321.11</v>
      </c>
      <c r="AB197" s="83">
        <f t="shared" si="58"/>
        <v>216318.49273211337</v>
      </c>
      <c r="AC197" s="76">
        <f t="shared" ref="AC197:AC260" si="70">ROUND(AB197/12,2)</f>
        <v>18026.54</v>
      </c>
      <c r="AD197" s="83">
        <f t="shared" si="59"/>
        <v>31352.70087090454</v>
      </c>
      <c r="AE197" s="76">
        <f t="shared" ref="AE197:AE260" si="71">ROUND(AD197/12,2)</f>
        <v>2612.73</v>
      </c>
      <c r="AF197" s="83">
        <f t="shared" si="60"/>
        <v>73448.297815469632</v>
      </c>
      <c r="AG197" s="76">
        <f t="shared" ref="AG197:AG260" si="72">ROUND(AF197/12,2)</f>
        <v>6120.69</v>
      </c>
      <c r="AH197" s="83">
        <f t="shared" si="61"/>
        <v>583.14929002439715</v>
      </c>
      <c r="AI197" s="76">
        <f t="shared" si="65"/>
        <v>48.6</v>
      </c>
      <c r="AJ197" s="83">
        <f t="shared" si="62"/>
        <v>751.99457201183588</v>
      </c>
      <c r="AK197" s="76">
        <f t="shared" si="66"/>
        <v>62.67</v>
      </c>
      <c r="AM197" s="83">
        <f t="shared" ref="AM197:AM260" si="73">SUM(V197+X197+Z197+AB197+AD197+AF197+AH197+AJ197)</f>
        <v>528563.08985274972</v>
      </c>
      <c r="AN197" s="83">
        <f t="shared" si="67"/>
        <v>44046.924154395812</v>
      </c>
    </row>
    <row r="198" spans="1:40" x14ac:dyDescent="0.25">
      <c r="A198" s="82">
        <v>62038</v>
      </c>
      <c r="B198" s="82" t="s">
        <v>200</v>
      </c>
      <c r="C198" s="82" t="s">
        <v>191</v>
      </c>
      <c r="D198" s="83">
        <f>'landesw Umlage § 2_IST'!F198*'Umlage Gesamt § 2_IST'!$D$1</f>
        <v>1323.8581483754592</v>
      </c>
      <c r="E198" s="83">
        <f>'landesw Umlage § 2_IST'!G198*'Umlage Gesamt § 2_IST'!$E$1</f>
        <v>120371.50073005173</v>
      </c>
      <c r="F198" s="83">
        <f>'landesw Umlage § 2_IST'!H198*'Umlage Gesamt § 2_IST'!$F$1</f>
        <v>3891.1326359285958</v>
      </c>
      <c r="G198" s="83">
        <f>'landesw Umlage § 2_IST'!I198*'Umlage Gesamt § 2_IST'!$G$1</f>
        <v>167317.23966944177</v>
      </c>
      <c r="H198" s="83">
        <f>'landesw Umlage § 2_IST'!J198*'Umlage Gesamt § 2_IST'!$H$1</f>
        <v>29153.327945768251</v>
      </c>
      <c r="I198" s="83">
        <f>'landesw Umlage § 2_IST'!K198*'Umlage Gesamt § 2_IST'!$I$1</f>
        <v>46485.172907939625</v>
      </c>
      <c r="J198" s="83">
        <f>'landesw Umlage § 2_IST'!L198*'Umlage Gesamt § 2_IST'!$J$1</f>
        <v>781.08867305028048</v>
      </c>
      <c r="K198" s="83">
        <f>'landesw Umlage § 2_IST'!M198*'Umlage Gesamt § 2_IST'!$K$1</f>
        <v>518.55026613534608</v>
      </c>
      <c r="M198" s="83">
        <f>'bezirksw Umlage § 2_IST'!F198*'Umlage Gesamt § 2_IST'!$M$1</f>
        <v>7793.848135948916</v>
      </c>
      <c r="N198" s="83">
        <f>'bezirksw Umlage § 2_IST'!G198*'Umlage Gesamt § 2_IST'!$N$1</f>
        <v>1320732.7710876339</v>
      </c>
      <c r="O198" s="83">
        <f>'bezirksw Umlage § 2_IST'!H198*'Umlage Gesamt § 2_IST'!$O$1</f>
        <v>23738.593237833255</v>
      </c>
      <c r="P198" s="83">
        <f>'bezirksw Umlage § 2_IST'!I198*'Umlage Gesamt § 2_IST'!$P$1</f>
        <v>1383743.1171176087</v>
      </c>
      <c r="Q198" s="83">
        <f>'bezirksw Umlage § 2_IST'!J198*'Umlage Gesamt § 2_IST'!$Q$1</f>
        <v>195653.76452637507</v>
      </c>
      <c r="R198" s="83">
        <f>'bezirksw Umlage § 2_IST'!K198*'Umlage Gesamt § 2_IST'!$R$1</f>
        <v>480158.39591603808</v>
      </c>
      <c r="S198" s="83">
        <f>'bezirksw Umlage § 2_IST'!L198*'Umlage Gesamt § 2_IST'!$S$1</f>
        <v>3400.2447599885672</v>
      </c>
      <c r="T198" s="83">
        <f>'bezirksw Umlage § 2_IST'!M198*'Umlage Gesamt § 2_IST'!$T$1</f>
        <v>4873.4481452582086</v>
      </c>
      <c r="V198" s="83">
        <f t="shared" si="63"/>
        <v>9117.7062843243748</v>
      </c>
      <c r="W198" s="76">
        <f t="shared" si="64"/>
        <v>759.81</v>
      </c>
      <c r="X198" s="83">
        <f t="shared" si="56"/>
        <v>1441104.2718176856</v>
      </c>
      <c r="Y198" s="76">
        <f t="shared" si="68"/>
        <v>120092.02</v>
      </c>
      <c r="Z198" s="83">
        <f t="shared" si="57"/>
        <v>27629.72587376185</v>
      </c>
      <c r="AA198" s="76">
        <f t="shared" si="69"/>
        <v>2302.48</v>
      </c>
      <c r="AB198" s="83">
        <f t="shared" si="58"/>
        <v>1551060.3567870504</v>
      </c>
      <c r="AC198" s="76">
        <f t="shared" si="70"/>
        <v>129255.03</v>
      </c>
      <c r="AD198" s="83">
        <f t="shared" si="59"/>
        <v>224807.09247214333</v>
      </c>
      <c r="AE198" s="76">
        <f t="shared" si="71"/>
        <v>18733.919999999998</v>
      </c>
      <c r="AF198" s="83">
        <f t="shared" si="60"/>
        <v>526643.56882397772</v>
      </c>
      <c r="AG198" s="76">
        <f t="shared" si="72"/>
        <v>43886.96</v>
      </c>
      <c r="AH198" s="83">
        <f t="shared" si="61"/>
        <v>4181.3334330388479</v>
      </c>
      <c r="AI198" s="76">
        <f t="shared" si="65"/>
        <v>348.44</v>
      </c>
      <c r="AJ198" s="83">
        <f t="shared" si="62"/>
        <v>5391.9984113935543</v>
      </c>
      <c r="AK198" s="76">
        <f t="shared" si="66"/>
        <v>449.33</v>
      </c>
      <c r="AM198" s="83">
        <f t="shared" si="73"/>
        <v>3789936.0539033762</v>
      </c>
      <c r="AN198" s="83">
        <f t="shared" si="67"/>
        <v>315828.004491948</v>
      </c>
    </row>
    <row r="199" spans="1:40" x14ac:dyDescent="0.25">
      <c r="A199" s="82">
        <v>62039</v>
      </c>
      <c r="B199" s="82" t="s">
        <v>201</v>
      </c>
      <c r="C199" s="82" t="s">
        <v>191</v>
      </c>
      <c r="D199" s="83">
        <f>'landesw Umlage § 2_IST'!F199*'Umlage Gesamt § 2_IST'!$D$1</f>
        <v>248.37187231427527</v>
      </c>
      <c r="E199" s="83">
        <f>'landesw Umlage § 2_IST'!G199*'Umlage Gesamt § 2_IST'!$E$1</f>
        <v>22583.155941812467</v>
      </c>
      <c r="F199" s="83">
        <f>'landesw Umlage § 2_IST'!H199*'Umlage Gesamt § 2_IST'!$F$1</f>
        <v>730.02375624210197</v>
      </c>
      <c r="G199" s="83">
        <f>'landesw Umlage § 2_IST'!I199*'Umlage Gesamt § 2_IST'!$G$1</f>
        <v>31390.746915106527</v>
      </c>
      <c r="H199" s="83">
        <f>'landesw Umlage § 2_IST'!J199*'Umlage Gesamt § 2_IST'!$H$1</f>
        <v>5469.5185091907324</v>
      </c>
      <c r="I199" s="83">
        <f>'landesw Umlage § 2_IST'!K199*'Umlage Gesamt § 2_IST'!$I$1</f>
        <v>8721.183190333275</v>
      </c>
      <c r="J199" s="83">
        <f>'landesw Umlage § 2_IST'!L199*'Umlage Gesamt § 2_IST'!$J$1</f>
        <v>146.54172458509547</v>
      </c>
      <c r="K199" s="83">
        <f>'landesw Umlage § 2_IST'!M199*'Umlage Gesamt § 2_IST'!$K$1</f>
        <v>97.286329843682452</v>
      </c>
      <c r="M199" s="83">
        <f>'bezirksw Umlage § 2_IST'!F199*'Umlage Gesamt § 2_IST'!$M$1</f>
        <v>1462.220598509133</v>
      </c>
      <c r="N199" s="83">
        <f>'bezirksw Umlage § 2_IST'!G199*'Umlage Gesamt § 2_IST'!$N$1</f>
        <v>247785.51356457215</v>
      </c>
      <c r="O199" s="83">
        <f>'bezirksw Umlage § 2_IST'!H199*'Umlage Gesamt § 2_IST'!$O$1</f>
        <v>4453.6484938531921</v>
      </c>
      <c r="P199" s="83">
        <f>'bezirksw Umlage § 2_IST'!I199*'Umlage Gesamt § 2_IST'!$P$1</f>
        <v>259607.01999850527</v>
      </c>
      <c r="Q199" s="83">
        <f>'bezirksw Umlage § 2_IST'!J199*'Umlage Gesamt § 2_IST'!$Q$1</f>
        <v>36707.023241413117</v>
      </c>
      <c r="R199" s="83">
        <f>'bezirksw Umlage § 2_IST'!K199*'Umlage Gesamt § 2_IST'!$R$1</f>
        <v>90083.548564043536</v>
      </c>
      <c r="S199" s="83">
        <f>'bezirksw Umlage § 2_IST'!L199*'Umlage Gesamt § 2_IST'!$S$1</f>
        <v>637.9272268720805</v>
      </c>
      <c r="T199" s="83">
        <f>'bezirksw Umlage § 2_IST'!M199*'Umlage Gesamt § 2_IST'!$T$1</f>
        <v>914.31808003724598</v>
      </c>
      <c r="V199" s="83">
        <f t="shared" si="63"/>
        <v>1710.5924708234083</v>
      </c>
      <c r="W199" s="76">
        <f t="shared" si="64"/>
        <v>142.55000000000001</v>
      </c>
      <c r="X199" s="83">
        <f t="shared" si="56"/>
        <v>270368.66950638464</v>
      </c>
      <c r="Y199" s="76">
        <f t="shared" si="68"/>
        <v>22530.720000000001</v>
      </c>
      <c r="Z199" s="83">
        <f t="shared" si="57"/>
        <v>5183.6722500952937</v>
      </c>
      <c r="AA199" s="76">
        <f t="shared" si="69"/>
        <v>431.97</v>
      </c>
      <c r="AB199" s="83">
        <f t="shared" si="58"/>
        <v>290997.76691361179</v>
      </c>
      <c r="AC199" s="76">
        <f t="shared" si="70"/>
        <v>24249.81</v>
      </c>
      <c r="AD199" s="83">
        <f t="shared" si="59"/>
        <v>42176.54175060385</v>
      </c>
      <c r="AE199" s="76">
        <f t="shared" si="71"/>
        <v>3514.71</v>
      </c>
      <c r="AF199" s="83">
        <f t="shared" si="60"/>
        <v>98804.731754376815</v>
      </c>
      <c r="AG199" s="76">
        <f t="shared" si="72"/>
        <v>8233.73</v>
      </c>
      <c r="AH199" s="83">
        <f t="shared" si="61"/>
        <v>784.46895145717599</v>
      </c>
      <c r="AI199" s="76">
        <f t="shared" si="65"/>
        <v>65.37</v>
      </c>
      <c r="AJ199" s="83">
        <f t="shared" si="62"/>
        <v>1011.6044098809284</v>
      </c>
      <c r="AK199" s="76">
        <f t="shared" si="66"/>
        <v>84.3</v>
      </c>
      <c r="AM199" s="83">
        <f t="shared" si="73"/>
        <v>711038.04800723377</v>
      </c>
      <c r="AN199" s="83">
        <f t="shared" si="67"/>
        <v>59253.170667269478</v>
      </c>
    </row>
    <row r="200" spans="1:40" x14ac:dyDescent="0.25">
      <c r="A200" s="82">
        <v>62040</v>
      </c>
      <c r="B200" s="82" t="s">
        <v>202</v>
      </c>
      <c r="C200" s="82" t="s">
        <v>191</v>
      </c>
      <c r="D200" s="83">
        <f>'landesw Umlage § 2_IST'!F200*'Umlage Gesamt § 2_IST'!$D$1</f>
        <v>1697.9616727208963</v>
      </c>
      <c r="E200" s="83">
        <f>'landesw Umlage § 2_IST'!G200*'Umlage Gesamt § 2_IST'!$E$1</f>
        <v>154386.77850669337</v>
      </c>
      <c r="F200" s="83">
        <f>'landesw Umlage § 2_IST'!H200*'Umlage Gesamt § 2_IST'!$F$1</f>
        <v>4990.7114953273531</v>
      </c>
      <c r="G200" s="83">
        <f>'landesw Umlage § 2_IST'!I200*'Umlage Gesamt § 2_IST'!$G$1</f>
        <v>214598.71700966815</v>
      </c>
      <c r="H200" s="83">
        <f>'landesw Umlage § 2_IST'!J200*'Umlage Gesamt § 2_IST'!$H$1</f>
        <v>37391.644675014286</v>
      </c>
      <c r="I200" s="83">
        <f>'landesw Umlage § 2_IST'!K200*'Umlage Gesamt § 2_IST'!$I$1</f>
        <v>59621.223047455926</v>
      </c>
      <c r="J200" s="83">
        <f>'landesw Umlage § 2_IST'!L200*'Umlage Gesamt § 2_IST'!$J$1</f>
        <v>1001.8132467313708</v>
      </c>
      <c r="K200" s="83">
        <f>'landesw Umlage § 2_IST'!M200*'Umlage Gesamt § 2_IST'!$K$1</f>
        <v>665.08521200515042</v>
      </c>
      <c r="M200" s="83">
        <f>'bezirksw Umlage § 2_IST'!F200*'Umlage Gesamt § 2_IST'!$M$1</f>
        <v>9996.2790077530772</v>
      </c>
      <c r="N200" s="83">
        <f>'bezirksw Umlage § 2_IST'!G200*'Umlage Gesamt § 2_IST'!$N$1</f>
        <v>1693953.1081673359</v>
      </c>
      <c r="O200" s="83">
        <f>'bezirksw Umlage § 2_IST'!H200*'Umlage Gesamt § 2_IST'!$O$1</f>
        <v>30446.782785311512</v>
      </c>
      <c r="P200" s="83">
        <f>'bezirksw Umlage § 2_IST'!I200*'Umlage Gesamt § 2_IST'!$P$1</f>
        <v>1774769.283733478</v>
      </c>
      <c r="Q200" s="83">
        <f>'bezirksw Umlage § 2_IST'!J200*'Umlage Gesamt § 2_IST'!$Q$1</f>
        <v>250942.74163512982</v>
      </c>
      <c r="R200" s="83">
        <f>'bezirksw Umlage § 2_IST'!K200*'Umlage Gesamt § 2_IST'!$R$1</f>
        <v>615844.34412481636</v>
      </c>
      <c r="S200" s="83">
        <f>'bezirksw Umlage § 2_IST'!L200*'Umlage Gesamt § 2_IST'!$S$1</f>
        <v>4361.1056723980928</v>
      </c>
      <c r="T200" s="83">
        <f>'bezirksw Umlage § 2_IST'!M200*'Umlage Gesamt § 2_IST'!$T$1</f>
        <v>6250.6154264303605</v>
      </c>
      <c r="V200" s="83">
        <f t="shared" si="63"/>
        <v>11694.240680473973</v>
      </c>
      <c r="W200" s="76">
        <f t="shared" si="64"/>
        <v>974.52</v>
      </c>
      <c r="X200" s="83">
        <f t="shared" si="56"/>
        <v>1848339.8866740293</v>
      </c>
      <c r="Y200" s="76">
        <f t="shared" si="68"/>
        <v>154028.32</v>
      </c>
      <c r="Z200" s="83">
        <f t="shared" si="57"/>
        <v>35437.494280638864</v>
      </c>
      <c r="AA200" s="76">
        <f t="shared" si="69"/>
        <v>2953.12</v>
      </c>
      <c r="AB200" s="83">
        <f t="shared" si="58"/>
        <v>1989368.0007431463</v>
      </c>
      <c r="AC200" s="76">
        <f t="shared" si="70"/>
        <v>165780.67000000001</v>
      </c>
      <c r="AD200" s="83">
        <f t="shared" si="59"/>
        <v>288334.38631014409</v>
      </c>
      <c r="AE200" s="76">
        <f t="shared" si="71"/>
        <v>24027.87</v>
      </c>
      <c r="AF200" s="83">
        <f t="shared" si="60"/>
        <v>675465.56717227225</v>
      </c>
      <c r="AG200" s="76">
        <f t="shared" si="72"/>
        <v>56288.800000000003</v>
      </c>
      <c r="AH200" s="83">
        <f t="shared" si="61"/>
        <v>5362.9189191294636</v>
      </c>
      <c r="AI200" s="76">
        <f t="shared" si="65"/>
        <v>446.91</v>
      </c>
      <c r="AJ200" s="83">
        <f t="shared" si="62"/>
        <v>6915.7006384355109</v>
      </c>
      <c r="AK200" s="76">
        <f t="shared" si="66"/>
        <v>576.30999999999995</v>
      </c>
      <c r="AM200" s="83">
        <f t="shared" si="73"/>
        <v>4860918.1954182694</v>
      </c>
      <c r="AN200" s="83">
        <f t="shared" si="67"/>
        <v>405076.51628485578</v>
      </c>
    </row>
    <row r="201" spans="1:40" x14ac:dyDescent="0.25">
      <c r="A201" s="82">
        <v>62041</v>
      </c>
      <c r="B201" s="82" t="s">
        <v>203</v>
      </c>
      <c r="C201" s="82" t="s">
        <v>191</v>
      </c>
      <c r="D201" s="83">
        <f>'landesw Umlage § 2_IST'!F201*'Umlage Gesamt § 2_IST'!$D$1</f>
        <v>2090.5128851431709</v>
      </c>
      <c r="E201" s="83">
        <f>'landesw Umlage § 2_IST'!G201*'Umlage Gesamt § 2_IST'!$E$1</f>
        <v>190079.40812162202</v>
      </c>
      <c r="F201" s="83">
        <f>'landesw Umlage § 2_IST'!H201*'Umlage Gesamt § 2_IST'!$F$1</f>
        <v>6144.5124790687369</v>
      </c>
      <c r="G201" s="83">
        <f>'landesw Umlage § 2_IST'!I201*'Umlage Gesamt § 2_IST'!$G$1</f>
        <v>264211.72530061385</v>
      </c>
      <c r="H201" s="83">
        <f>'landesw Umlage § 2_IST'!J201*'Umlage Gesamt § 2_IST'!$H$1</f>
        <v>46036.206968413288</v>
      </c>
      <c r="I201" s="83">
        <f>'landesw Umlage § 2_IST'!K201*'Umlage Gesamt § 2_IST'!$I$1</f>
        <v>73405.034407504689</v>
      </c>
      <c r="J201" s="83">
        <f>'landesw Umlage § 2_IST'!L201*'Umlage Gesamt § 2_IST'!$J$1</f>
        <v>1233.4221286885891</v>
      </c>
      <c r="K201" s="83">
        <f>'landesw Umlage § 2_IST'!M201*'Umlage Gesamt § 2_IST'!$K$1</f>
        <v>818.84604803060677</v>
      </c>
      <c r="M201" s="83">
        <f>'bezirksw Umlage § 2_IST'!F201*'Umlage Gesamt § 2_IST'!$M$1</f>
        <v>12307.315533045614</v>
      </c>
      <c r="N201" s="83">
        <f>'bezirksw Umlage § 2_IST'!G201*'Umlage Gesamt § 2_IST'!$N$1</f>
        <v>2085577.5818411137</v>
      </c>
      <c r="O201" s="83">
        <f>'bezirksw Umlage § 2_IST'!H201*'Umlage Gesamt § 2_IST'!$O$1</f>
        <v>37485.764694472833</v>
      </c>
      <c r="P201" s="83">
        <f>'bezirksw Umlage § 2_IST'!I201*'Umlage Gesamt § 2_IST'!$P$1</f>
        <v>2185077.6230159439</v>
      </c>
      <c r="Q201" s="83">
        <f>'bezirksw Umlage § 2_IST'!J201*'Umlage Gesamt § 2_IST'!$Q$1</f>
        <v>308958.11327752145</v>
      </c>
      <c r="R201" s="83">
        <f>'bezirksw Umlage § 2_IST'!K201*'Umlage Gesamt § 2_IST'!$R$1</f>
        <v>758221.19975913956</v>
      </c>
      <c r="S201" s="83">
        <f>'bezirksw Umlage § 2_IST'!L201*'Umlage Gesamt § 2_IST'!$S$1</f>
        <v>5369.3482886511474</v>
      </c>
      <c r="T201" s="83">
        <f>'bezirksw Umlage § 2_IST'!M201*'Umlage Gesamt § 2_IST'!$T$1</f>
        <v>7695.693194351179</v>
      </c>
      <c r="V201" s="83">
        <f t="shared" si="63"/>
        <v>14397.828418188785</v>
      </c>
      <c r="W201" s="76">
        <f t="shared" si="64"/>
        <v>1199.82</v>
      </c>
      <c r="X201" s="83">
        <f t="shared" si="56"/>
        <v>2275656.9899627357</v>
      </c>
      <c r="Y201" s="76">
        <f t="shared" si="68"/>
        <v>189638.08</v>
      </c>
      <c r="Z201" s="83">
        <f t="shared" si="57"/>
        <v>43630.277173541574</v>
      </c>
      <c r="AA201" s="76">
        <f t="shared" si="69"/>
        <v>3635.86</v>
      </c>
      <c r="AB201" s="83">
        <f t="shared" si="58"/>
        <v>2449289.3483165577</v>
      </c>
      <c r="AC201" s="76">
        <f t="shared" si="70"/>
        <v>204107.45</v>
      </c>
      <c r="AD201" s="83">
        <f t="shared" si="59"/>
        <v>354994.32024593477</v>
      </c>
      <c r="AE201" s="76">
        <f t="shared" si="71"/>
        <v>29582.86</v>
      </c>
      <c r="AF201" s="83">
        <f t="shared" si="60"/>
        <v>831626.23416664428</v>
      </c>
      <c r="AG201" s="76">
        <f t="shared" si="72"/>
        <v>69302.19</v>
      </c>
      <c r="AH201" s="83">
        <f t="shared" si="61"/>
        <v>6602.770417339736</v>
      </c>
      <c r="AI201" s="76">
        <f t="shared" si="65"/>
        <v>550.23</v>
      </c>
      <c r="AJ201" s="83">
        <f t="shared" si="62"/>
        <v>8514.5392423817866</v>
      </c>
      <c r="AK201" s="76">
        <f t="shared" si="66"/>
        <v>709.54</v>
      </c>
      <c r="AM201" s="83">
        <f t="shared" si="73"/>
        <v>5984712.3079433246</v>
      </c>
      <c r="AN201" s="83">
        <f t="shared" si="67"/>
        <v>498726.02566194371</v>
      </c>
    </row>
    <row r="202" spans="1:40" x14ac:dyDescent="0.25">
      <c r="A202" s="82">
        <v>62042</v>
      </c>
      <c r="B202" s="82" t="s">
        <v>204</v>
      </c>
      <c r="C202" s="82" t="s">
        <v>191</v>
      </c>
      <c r="D202" s="83">
        <f>'landesw Umlage § 2_IST'!F202*'Umlage Gesamt § 2_IST'!$D$1</f>
        <v>579.72307290757419</v>
      </c>
      <c r="E202" s="83">
        <f>'landesw Umlage § 2_IST'!G202*'Umlage Gesamt § 2_IST'!$E$1</f>
        <v>52711.188414977376</v>
      </c>
      <c r="F202" s="83">
        <f>'landesw Umlage § 2_IST'!H202*'Umlage Gesamt § 2_IST'!$F$1</f>
        <v>1703.9434108250953</v>
      </c>
      <c r="G202" s="83">
        <f>'landesw Umlage § 2_IST'!I202*'Umlage Gesamt § 2_IST'!$G$1</f>
        <v>73268.925715802878</v>
      </c>
      <c r="H202" s="83">
        <f>'landesw Umlage § 2_IST'!J202*'Umlage Gesamt § 2_IST'!$H$1</f>
        <v>12766.365401718085</v>
      </c>
      <c r="I202" s="83">
        <f>'landesw Umlage § 2_IST'!K202*'Umlage Gesamt § 2_IST'!$I$1</f>
        <v>20356.053491002731</v>
      </c>
      <c r="J202" s="83">
        <f>'landesw Umlage § 2_IST'!L202*'Umlage Gesamt § 2_IST'!$J$1</f>
        <v>342.04202792396558</v>
      </c>
      <c r="K202" s="83">
        <f>'landesw Umlage § 2_IST'!M202*'Umlage Gesamt § 2_IST'!$K$1</f>
        <v>227.0753510184731</v>
      </c>
      <c r="M202" s="83">
        <f>'bezirksw Umlage § 2_IST'!F202*'Umlage Gesamt § 2_IST'!$M$1</f>
        <v>3412.959006742351</v>
      </c>
      <c r="N202" s="83">
        <f>'bezirksw Umlage § 2_IST'!G202*'Umlage Gesamt § 2_IST'!$N$1</f>
        <v>578354.45699693682</v>
      </c>
      <c r="O202" s="83">
        <f>'bezirksw Umlage § 2_IST'!H202*'Umlage Gesamt § 2_IST'!$O$1</f>
        <v>10395.230210447495</v>
      </c>
      <c r="P202" s="83">
        <f>'bezirksw Umlage § 2_IST'!I202*'Umlage Gesamt § 2_IST'!$P$1</f>
        <v>605946.95357241342</v>
      </c>
      <c r="Q202" s="83">
        <f>'bezirksw Umlage § 2_IST'!J202*'Umlage Gesamt § 2_IST'!$Q$1</f>
        <v>85677.609596127702</v>
      </c>
      <c r="R202" s="83">
        <f>'bezirksw Umlage § 2_IST'!K202*'Umlage Gesamt § 2_IST'!$R$1</f>
        <v>210263.38894722119</v>
      </c>
      <c r="S202" s="83">
        <f>'bezirksw Umlage § 2_IST'!L202*'Umlage Gesamt § 2_IST'!$S$1</f>
        <v>1488.9815372722226</v>
      </c>
      <c r="T202" s="83">
        <f>'bezirksw Umlage § 2_IST'!M202*'Umlage Gesamt § 2_IST'!$T$1</f>
        <v>2134.1035199970215</v>
      </c>
      <c r="V202" s="83">
        <f t="shared" si="63"/>
        <v>3992.6820796499251</v>
      </c>
      <c r="W202" s="76">
        <f t="shared" si="64"/>
        <v>332.72</v>
      </c>
      <c r="X202" s="83">
        <f t="shared" si="56"/>
        <v>631065.64541191421</v>
      </c>
      <c r="Y202" s="76">
        <f t="shared" si="68"/>
        <v>52588.800000000003</v>
      </c>
      <c r="Z202" s="83">
        <f t="shared" si="57"/>
        <v>12099.17362127259</v>
      </c>
      <c r="AA202" s="76">
        <f t="shared" si="69"/>
        <v>1008.26</v>
      </c>
      <c r="AB202" s="83">
        <f t="shared" si="58"/>
        <v>679215.87928821635</v>
      </c>
      <c r="AC202" s="76">
        <f t="shared" si="70"/>
        <v>56601.32</v>
      </c>
      <c r="AD202" s="83">
        <f t="shared" si="59"/>
        <v>98443.974997845784</v>
      </c>
      <c r="AE202" s="76">
        <f t="shared" si="71"/>
        <v>8203.66</v>
      </c>
      <c r="AF202" s="83">
        <f t="shared" si="60"/>
        <v>230619.44243822392</v>
      </c>
      <c r="AG202" s="76">
        <f t="shared" si="72"/>
        <v>19218.29</v>
      </c>
      <c r="AH202" s="83">
        <f t="shared" si="61"/>
        <v>1831.0235651961882</v>
      </c>
      <c r="AI202" s="76">
        <f t="shared" si="65"/>
        <v>152.59</v>
      </c>
      <c r="AJ202" s="83">
        <f t="shared" si="62"/>
        <v>2361.1788710154947</v>
      </c>
      <c r="AK202" s="76">
        <f t="shared" si="66"/>
        <v>196.76</v>
      </c>
      <c r="AM202" s="83">
        <f t="shared" si="73"/>
        <v>1659629.0002733343</v>
      </c>
      <c r="AN202" s="83">
        <f t="shared" si="67"/>
        <v>138302.41668944454</v>
      </c>
    </row>
    <row r="203" spans="1:40" x14ac:dyDescent="0.25">
      <c r="A203" s="82">
        <v>62043</v>
      </c>
      <c r="B203" s="82" t="s">
        <v>205</v>
      </c>
      <c r="C203" s="82" t="s">
        <v>191</v>
      </c>
      <c r="D203" s="83">
        <f>'landesw Umlage § 2_IST'!F203*'Umlage Gesamt § 2_IST'!$D$1</f>
        <v>477.01884836662401</v>
      </c>
      <c r="E203" s="83">
        <f>'landesw Umlage § 2_IST'!G203*'Umlage Gesamt § 2_IST'!$E$1</f>
        <v>43372.830181898607</v>
      </c>
      <c r="F203" s="83">
        <f>'landesw Umlage § 2_IST'!H203*'Umlage Gesamt § 2_IST'!$F$1</f>
        <v>1402.071370796159</v>
      </c>
      <c r="G203" s="83">
        <f>'landesw Umlage § 2_IST'!I203*'Umlage Gesamt § 2_IST'!$G$1</f>
        <v>60288.541545739419</v>
      </c>
      <c r="H203" s="83">
        <f>'landesw Umlage § 2_IST'!J203*'Umlage Gesamt § 2_IST'!$H$1</f>
        <v>10504.665427946451</v>
      </c>
      <c r="I203" s="83">
        <f>'landesw Umlage § 2_IST'!K203*'Umlage Gesamt § 2_IST'!$I$1</f>
        <v>16749.758026476942</v>
      </c>
      <c r="J203" s="83">
        <f>'landesw Umlage § 2_IST'!L203*'Umlage Gesamt § 2_IST'!$J$1</f>
        <v>281.44557613508601</v>
      </c>
      <c r="K203" s="83">
        <f>'landesw Umlage § 2_IST'!M203*'Umlage Gesamt § 2_IST'!$K$1</f>
        <v>186.84649188104399</v>
      </c>
      <c r="M203" s="83">
        <f>'bezirksw Umlage § 2_IST'!F203*'Umlage Gesamt § 2_IST'!$M$1</f>
        <v>2808.3163341306135</v>
      </c>
      <c r="N203" s="83">
        <f>'bezirksw Umlage § 2_IST'!G203*'Umlage Gesamt § 2_IST'!$N$1</f>
        <v>475892.69759557722</v>
      </c>
      <c r="O203" s="83">
        <f>'bezirksw Umlage § 2_IST'!H203*'Umlage Gesamt § 2_IST'!$O$1</f>
        <v>8553.6025306416886</v>
      </c>
      <c r="P203" s="83">
        <f>'bezirksw Umlage § 2_IST'!I203*'Umlage Gesamt § 2_IST'!$P$1</f>
        <v>498596.88439631945</v>
      </c>
      <c r="Q203" s="83">
        <f>'bezirksw Umlage § 2_IST'!J203*'Umlage Gesamt § 2_IST'!$Q$1</f>
        <v>70498.892609827119</v>
      </c>
      <c r="R203" s="83">
        <f>'bezirksw Umlage § 2_IST'!K203*'Umlage Gesamt § 2_IST'!$R$1</f>
        <v>173012.95107372387</v>
      </c>
      <c r="S203" s="83">
        <f>'bezirksw Umlage § 2_IST'!L203*'Umlage Gesamt § 2_IST'!$S$1</f>
        <v>1225.1923225798541</v>
      </c>
      <c r="T203" s="83">
        <f>'bezirksw Umlage § 2_IST'!M203*'Umlage Gesamt § 2_IST'!$T$1</f>
        <v>1756.0239551935856</v>
      </c>
      <c r="V203" s="83">
        <f t="shared" si="63"/>
        <v>3285.3351824972374</v>
      </c>
      <c r="W203" s="76">
        <f t="shared" si="64"/>
        <v>273.77999999999997</v>
      </c>
      <c r="X203" s="83">
        <f t="shared" si="56"/>
        <v>519265.52777747583</v>
      </c>
      <c r="Y203" s="76">
        <f t="shared" si="68"/>
        <v>43272.13</v>
      </c>
      <c r="Z203" s="83">
        <f t="shared" si="57"/>
        <v>9955.6739014378472</v>
      </c>
      <c r="AA203" s="76">
        <f t="shared" si="69"/>
        <v>829.64</v>
      </c>
      <c r="AB203" s="83">
        <f t="shared" si="58"/>
        <v>558885.42594205891</v>
      </c>
      <c r="AC203" s="76">
        <f t="shared" si="70"/>
        <v>46573.79</v>
      </c>
      <c r="AD203" s="83">
        <f t="shared" si="59"/>
        <v>81003.558037773575</v>
      </c>
      <c r="AE203" s="76">
        <f t="shared" si="71"/>
        <v>6750.3</v>
      </c>
      <c r="AF203" s="83">
        <f t="shared" si="60"/>
        <v>189762.70910020082</v>
      </c>
      <c r="AG203" s="76">
        <f t="shared" si="72"/>
        <v>15813.56</v>
      </c>
      <c r="AH203" s="83">
        <f t="shared" si="61"/>
        <v>1506.6378987149401</v>
      </c>
      <c r="AI203" s="76">
        <f t="shared" si="65"/>
        <v>125.55</v>
      </c>
      <c r="AJ203" s="83">
        <f t="shared" si="62"/>
        <v>1942.8704470746295</v>
      </c>
      <c r="AK203" s="76">
        <f t="shared" si="66"/>
        <v>161.91</v>
      </c>
      <c r="AM203" s="83">
        <f t="shared" si="73"/>
        <v>1365607.7382872337</v>
      </c>
      <c r="AN203" s="83">
        <f t="shared" si="67"/>
        <v>113800.64485726948</v>
      </c>
    </row>
    <row r="204" spans="1:40" x14ac:dyDescent="0.25">
      <c r="A204" s="82">
        <v>62044</v>
      </c>
      <c r="B204" s="82" t="s">
        <v>206</v>
      </c>
      <c r="C204" s="82" t="s">
        <v>191</v>
      </c>
      <c r="D204" s="83">
        <f>'landesw Umlage § 2_IST'!F204*'Umlage Gesamt § 2_IST'!$D$1</f>
        <v>371.07657975986291</v>
      </c>
      <c r="E204" s="83">
        <f>'landesw Umlage § 2_IST'!G204*'Umlage Gesamt § 2_IST'!$E$1</f>
        <v>33740.053529361539</v>
      </c>
      <c r="F204" s="83">
        <f>'landesw Umlage § 2_IST'!H204*'Umlage Gesamt § 2_IST'!$F$1</f>
        <v>1090.6819523709701</v>
      </c>
      <c r="G204" s="83">
        <f>'landesw Umlage § 2_IST'!I204*'Umlage Gesamt § 2_IST'!$G$1</f>
        <v>46898.913684662446</v>
      </c>
      <c r="H204" s="83">
        <f>'landesw Umlage § 2_IST'!J204*'Umlage Gesamt § 2_IST'!$H$1</f>
        <v>8171.6589016795397</v>
      </c>
      <c r="I204" s="83">
        <f>'landesw Umlage § 2_IST'!K204*'Umlage Gesamt § 2_IST'!$I$1</f>
        <v>13029.763795608662</v>
      </c>
      <c r="J204" s="83">
        <f>'landesw Umlage § 2_IST'!L204*'Umlage Gesamt § 2_IST'!$J$1</f>
        <v>218.93864810239879</v>
      </c>
      <c r="K204" s="83">
        <f>'landesw Umlage § 2_IST'!M204*'Umlage Gesamt § 2_IST'!$K$1</f>
        <v>145.34930304065944</v>
      </c>
      <c r="M204" s="83">
        <f>'bezirksw Umlage § 2_IST'!F204*'Umlage Gesamt § 2_IST'!$M$1</f>
        <v>2184.6105740291709</v>
      </c>
      <c r="N204" s="83">
        <f>'bezirksw Umlage § 2_IST'!G204*'Umlage Gesamt § 2_IST'!$N$1</f>
        <v>370200.53853456362</v>
      </c>
      <c r="O204" s="83">
        <f>'bezirksw Umlage § 2_IST'!H204*'Umlage Gesamt § 2_IST'!$O$1</f>
        <v>6653.912277395676</v>
      </c>
      <c r="P204" s="83">
        <f>'bezirksw Umlage § 2_IST'!I204*'Umlage Gesamt § 2_IST'!$P$1</f>
        <v>387862.2976308692</v>
      </c>
      <c r="Q204" s="83">
        <f>'bezirksw Umlage § 2_IST'!J204*'Umlage Gesamt § 2_IST'!$Q$1</f>
        <v>54841.623210675039</v>
      </c>
      <c r="R204" s="83">
        <f>'bezirksw Umlage § 2_IST'!K204*'Umlage Gesamt § 2_IST'!$R$1</f>
        <v>134588.08673584054</v>
      </c>
      <c r="S204" s="83">
        <f>'bezirksw Umlage § 2_IST'!L204*'Umlage Gesamt § 2_IST'!$S$1</f>
        <v>953.08639934820917</v>
      </c>
      <c r="T204" s="83">
        <f>'bezirksw Umlage § 2_IST'!M204*'Umlage Gesamt § 2_IST'!$T$1</f>
        <v>1366.0243520792815</v>
      </c>
      <c r="V204" s="83">
        <f t="shared" si="63"/>
        <v>2555.6871537890338</v>
      </c>
      <c r="W204" s="76">
        <f t="shared" si="64"/>
        <v>212.97</v>
      </c>
      <c r="X204" s="83">
        <f t="shared" si="56"/>
        <v>403940.59206392517</v>
      </c>
      <c r="Y204" s="76">
        <f t="shared" si="68"/>
        <v>33661.72</v>
      </c>
      <c r="Z204" s="83">
        <f t="shared" si="57"/>
        <v>7744.5942297666461</v>
      </c>
      <c r="AA204" s="76">
        <f t="shared" si="69"/>
        <v>645.38</v>
      </c>
      <c r="AB204" s="83">
        <f t="shared" si="58"/>
        <v>434761.21131553163</v>
      </c>
      <c r="AC204" s="76">
        <f t="shared" si="70"/>
        <v>36230.1</v>
      </c>
      <c r="AD204" s="83">
        <f t="shared" si="59"/>
        <v>63013.28211235458</v>
      </c>
      <c r="AE204" s="76">
        <f t="shared" si="71"/>
        <v>5251.11</v>
      </c>
      <c r="AF204" s="83">
        <f t="shared" si="60"/>
        <v>147617.85053144919</v>
      </c>
      <c r="AG204" s="76">
        <f t="shared" si="72"/>
        <v>12301.49</v>
      </c>
      <c r="AH204" s="83">
        <f t="shared" si="61"/>
        <v>1172.0250474506079</v>
      </c>
      <c r="AI204" s="76">
        <f t="shared" si="65"/>
        <v>97.67</v>
      </c>
      <c r="AJ204" s="83">
        <f t="shared" si="62"/>
        <v>1511.3736551199408</v>
      </c>
      <c r="AK204" s="76">
        <f t="shared" si="66"/>
        <v>125.95</v>
      </c>
      <c r="AM204" s="83">
        <f t="shared" si="73"/>
        <v>1062316.6161093868</v>
      </c>
      <c r="AN204" s="83">
        <f t="shared" si="67"/>
        <v>88526.384675782232</v>
      </c>
    </row>
    <row r="205" spans="1:40" x14ac:dyDescent="0.25">
      <c r="A205" s="82">
        <v>62045</v>
      </c>
      <c r="B205" s="82" t="s">
        <v>207</v>
      </c>
      <c r="C205" s="82" t="s">
        <v>191</v>
      </c>
      <c r="D205" s="83">
        <f>'landesw Umlage § 2_IST'!F205*'Umlage Gesamt § 2_IST'!$D$1</f>
        <v>262.62046586187574</v>
      </c>
      <c r="E205" s="83">
        <f>'landesw Umlage § 2_IST'!G205*'Umlage Gesamt § 2_IST'!$E$1</f>
        <v>23878.70606606247</v>
      </c>
      <c r="F205" s="83">
        <f>'landesw Umlage § 2_IST'!H205*'Umlage Gesamt § 2_IST'!$F$1</f>
        <v>771.90374726469418</v>
      </c>
      <c r="G205" s="83">
        <f>'landesw Umlage § 2_IST'!I205*'Umlage Gesamt § 2_IST'!$G$1</f>
        <v>33191.570775640103</v>
      </c>
      <c r="H205" s="83">
        <f>'landesw Umlage § 2_IST'!J205*'Umlage Gesamt § 2_IST'!$H$1</f>
        <v>5783.2937584263818</v>
      </c>
      <c r="I205" s="83">
        <f>'landesw Umlage § 2_IST'!K205*'Umlage Gesamt § 2_IST'!$I$1</f>
        <v>9221.4998863236615</v>
      </c>
      <c r="J205" s="83">
        <f>'landesw Umlage § 2_IST'!L205*'Umlage Gesamt § 2_IST'!$J$1</f>
        <v>154.94852786729396</v>
      </c>
      <c r="K205" s="83">
        <f>'landesw Umlage § 2_IST'!M205*'Umlage Gesamt § 2_IST'!$K$1</f>
        <v>102.86745043823359</v>
      </c>
      <c r="M205" s="83">
        <f>'bezirksw Umlage § 2_IST'!F205*'Umlage Gesamt § 2_IST'!$M$1</f>
        <v>1546.1052461181944</v>
      </c>
      <c r="N205" s="83">
        <f>'bezirksw Umlage § 2_IST'!G205*'Umlage Gesamt § 2_IST'!$N$1</f>
        <v>262000.468892918</v>
      </c>
      <c r="O205" s="83">
        <f>'bezirksw Umlage § 2_IST'!H205*'Umlage Gesamt § 2_IST'!$O$1</f>
        <v>4709.1453285048265</v>
      </c>
      <c r="P205" s="83">
        <f>'bezirksw Umlage § 2_IST'!I205*'Umlage Gesamt § 2_IST'!$P$1</f>
        <v>274500.15131645877</v>
      </c>
      <c r="Q205" s="83">
        <f>'bezirksw Umlage § 2_IST'!J205*'Umlage Gesamt § 2_IST'!$Q$1</f>
        <v>38812.831156116983</v>
      </c>
      <c r="R205" s="83">
        <f>'bezirksw Umlage § 2_IST'!K205*'Umlage Gesamt § 2_IST'!$R$1</f>
        <v>95251.460118820716</v>
      </c>
      <c r="S205" s="83">
        <f>'bezirksw Umlage § 2_IST'!L205*'Umlage Gesamt § 2_IST'!$S$1</f>
        <v>674.52382568962605</v>
      </c>
      <c r="T205" s="83">
        <f>'bezirksw Umlage § 2_IST'!M205*'Umlage Gesamt § 2_IST'!$T$1</f>
        <v>966.77066484197223</v>
      </c>
      <c r="V205" s="83">
        <f t="shared" si="63"/>
        <v>1808.7257119800702</v>
      </c>
      <c r="W205" s="76">
        <f t="shared" si="64"/>
        <v>150.72999999999999</v>
      </c>
      <c r="X205" s="83">
        <f t="shared" si="56"/>
        <v>285879.17495898047</v>
      </c>
      <c r="Y205" s="76">
        <f t="shared" si="68"/>
        <v>23823.26</v>
      </c>
      <c r="Z205" s="83">
        <f t="shared" si="57"/>
        <v>5481.0490757695206</v>
      </c>
      <c r="AA205" s="76">
        <f t="shared" si="69"/>
        <v>456.75</v>
      </c>
      <c r="AB205" s="83">
        <f t="shared" si="58"/>
        <v>307691.72209209885</v>
      </c>
      <c r="AC205" s="76">
        <f t="shared" si="70"/>
        <v>25640.98</v>
      </c>
      <c r="AD205" s="83">
        <f t="shared" si="59"/>
        <v>44596.124914543369</v>
      </c>
      <c r="AE205" s="76">
        <f t="shared" si="71"/>
        <v>3716.34</v>
      </c>
      <c r="AF205" s="83">
        <f t="shared" si="60"/>
        <v>104472.96000514438</v>
      </c>
      <c r="AG205" s="76">
        <f t="shared" si="72"/>
        <v>8706.08</v>
      </c>
      <c r="AH205" s="83">
        <f t="shared" si="61"/>
        <v>829.47235355691998</v>
      </c>
      <c r="AI205" s="76">
        <f t="shared" si="65"/>
        <v>69.12</v>
      </c>
      <c r="AJ205" s="83">
        <f t="shared" si="62"/>
        <v>1069.6381152802057</v>
      </c>
      <c r="AK205" s="76">
        <f t="shared" si="66"/>
        <v>89.14</v>
      </c>
      <c r="AM205" s="83">
        <f t="shared" si="73"/>
        <v>751828.86722735362</v>
      </c>
      <c r="AN205" s="83">
        <f t="shared" si="67"/>
        <v>62652.405602279468</v>
      </c>
    </row>
    <row r="206" spans="1:40" x14ac:dyDescent="0.25">
      <c r="A206" s="82">
        <v>62046</v>
      </c>
      <c r="B206" s="82" t="s">
        <v>208</v>
      </c>
      <c r="C206" s="82" t="s">
        <v>191</v>
      </c>
      <c r="D206" s="83">
        <f>'landesw Umlage § 2_IST'!F206*'Umlage Gesamt § 2_IST'!$D$1</f>
        <v>362.98058795965784</v>
      </c>
      <c r="E206" s="83">
        <f>'landesw Umlage § 2_IST'!G206*'Umlage Gesamt § 2_IST'!$E$1</f>
        <v>33003.927318192502</v>
      </c>
      <c r="F206" s="83">
        <f>'landesw Umlage § 2_IST'!H206*'Umlage Gesamt § 2_IST'!$F$1</f>
        <v>1066.8859150442777</v>
      </c>
      <c r="G206" s="83">
        <f>'landesw Umlage § 2_IST'!I206*'Umlage Gesamt § 2_IST'!$G$1</f>
        <v>45875.693030652787</v>
      </c>
      <c r="H206" s="83">
        <f>'landesw Umlage § 2_IST'!J206*'Umlage Gesamt § 2_IST'!$H$1</f>
        <v>7993.373105510771</v>
      </c>
      <c r="I206" s="83">
        <f>'landesw Umlage § 2_IST'!K206*'Umlage Gesamt § 2_IST'!$I$1</f>
        <v>12745.485922518092</v>
      </c>
      <c r="J206" s="83">
        <f>'landesw Umlage § 2_IST'!L206*'Umlage Gesamt § 2_IST'!$J$1</f>
        <v>214.16193731959467</v>
      </c>
      <c r="K206" s="83">
        <f>'landesw Umlage § 2_IST'!M206*'Umlage Gesamt § 2_IST'!$K$1</f>
        <v>142.17813344988593</v>
      </c>
      <c r="M206" s="83">
        <f>'bezirksw Umlage § 2_IST'!F206*'Umlage Gesamt § 2_IST'!$M$1</f>
        <v>2136.9476649190701</v>
      </c>
      <c r="N206" s="83">
        <f>'bezirksw Umlage § 2_IST'!G206*'Umlage Gesamt § 2_IST'!$N$1</f>
        <v>362123.65983112482</v>
      </c>
      <c r="O206" s="83">
        <f>'bezirksw Umlage § 2_IST'!H206*'Umlage Gesamt § 2_IST'!$O$1</f>
        <v>6508.7400348576521</v>
      </c>
      <c r="P206" s="83">
        <f>'bezirksw Umlage § 2_IST'!I206*'Umlage Gesamt § 2_IST'!$P$1</f>
        <v>379400.0821408474</v>
      </c>
      <c r="Q206" s="83">
        <f>'bezirksw Umlage § 2_IST'!J206*'Umlage Gesamt § 2_IST'!$Q$1</f>
        <v>53645.111881097495</v>
      </c>
      <c r="R206" s="83">
        <f>'bezirksw Umlage § 2_IST'!K206*'Umlage Gesamt § 2_IST'!$R$1</f>
        <v>131651.70080891464</v>
      </c>
      <c r="S206" s="83">
        <f>'bezirksw Umlage § 2_IST'!L206*'Umlage Gesamt § 2_IST'!$S$1</f>
        <v>932.29236357531408</v>
      </c>
      <c r="T206" s="83">
        <f>'bezirksw Umlage § 2_IST'!M206*'Umlage Gesamt § 2_IST'!$T$1</f>
        <v>1336.2210107838775</v>
      </c>
      <c r="V206" s="83">
        <f t="shared" si="63"/>
        <v>2499.928252878728</v>
      </c>
      <c r="W206" s="76">
        <f t="shared" si="64"/>
        <v>208.33</v>
      </c>
      <c r="X206" s="83">
        <f t="shared" si="56"/>
        <v>395127.58714931732</v>
      </c>
      <c r="Y206" s="76">
        <f t="shared" si="68"/>
        <v>32927.300000000003</v>
      </c>
      <c r="Z206" s="83">
        <f t="shared" si="57"/>
        <v>7575.6259499019297</v>
      </c>
      <c r="AA206" s="76">
        <f t="shared" si="69"/>
        <v>631.29999999999995</v>
      </c>
      <c r="AB206" s="83">
        <f t="shared" si="58"/>
        <v>425275.77517150017</v>
      </c>
      <c r="AC206" s="76">
        <f t="shared" si="70"/>
        <v>35439.65</v>
      </c>
      <c r="AD206" s="83">
        <f t="shared" si="59"/>
        <v>61638.484986608266</v>
      </c>
      <c r="AE206" s="76">
        <f t="shared" si="71"/>
        <v>5136.54</v>
      </c>
      <c r="AF206" s="83">
        <f t="shared" si="60"/>
        <v>144397.18673143274</v>
      </c>
      <c r="AG206" s="76">
        <f t="shared" si="72"/>
        <v>12033.1</v>
      </c>
      <c r="AH206" s="83">
        <f t="shared" si="61"/>
        <v>1146.4543008949088</v>
      </c>
      <c r="AI206" s="76">
        <f t="shared" si="65"/>
        <v>95.54</v>
      </c>
      <c r="AJ206" s="83">
        <f t="shared" si="62"/>
        <v>1478.3991442337635</v>
      </c>
      <c r="AK206" s="76">
        <f t="shared" si="66"/>
        <v>123.2</v>
      </c>
      <c r="AM206" s="83">
        <f t="shared" si="73"/>
        <v>1039139.4416867677</v>
      </c>
      <c r="AN206" s="83">
        <f t="shared" si="67"/>
        <v>86594.953473897316</v>
      </c>
    </row>
    <row r="207" spans="1:40" x14ac:dyDescent="0.25">
      <c r="A207" s="82">
        <v>62047</v>
      </c>
      <c r="B207" s="82" t="s">
        <v>209</v>
      </c>
      <c r="C207" s="82" t="s">
        <v>191</v>
      </c>
      <c r="D207" s="83">
        <f>'landesw Umlage § 2_IST'!F207*'Umlage Gesamt § 2_IST'!$D$1</f>
        <v>928.68887393386819</v>
      </c>
      <c r="E207" s="83">
        <f>'landesw Umlage § 2_IST'!G207*'Umlage Gesamt § 2_IST'!$E$1</f>
        <v>84440.824422087142</v>
      </c>
      <c r="F207" s="83">
        <f>'landesw Umlage § 2_IST'!H207*'Umlage Gesamt § 2_IST'!$F$1</f>
        <v>2729.6365478599487</v>
      </c>
      <c r="G207" s="83">
        <f>'landesw Umlage § 2_IST'!I207*'Umlage Gesamt § 2_IST'!$G$1</f>
        <v>117373.34478698854</v>
      </c>
      <c r="H207" s="83">
        <f>'landesw Umlage § 2_IST'!J207*'Umlage Gesamt § 2_IST'!$H$1</f>
        <v>20451.112027828625</v>
      </c>
      <c r="I207" s="83">
        <f>'landesw Umlage § 2_IST'!K207*'Umlage Gesamt § 2_IST'!$I$1</f>
        <v>32609.432464853548</v>
      </c>
      <c r="J207" s="83">
        <f>'landesw Umlage § 2_IST'!L207*'Umlage Gesamt § 2_IST'!$J$1</f>
        <v>547.93511004763411</v>
      </c>
      <c r="K207" s="83">
        <f>'landesw Umlage § 2_IST'!M207*'Umlage Gesamt § 2_IST'!$K$1</f>
        <v>363.76394504674954</v>
      </c>
      <c r="M207" s="83">
        <f>'bezirksw Umlage § 2_IST'!F207*'Umlage Gesamt § 2_IST'!$M$1</f>
        <v>5467.3984957285547</v>
      </c>
      <c r="N207" s="83">
        <f>'bezirksw Umlage § 2_IST'!G207*'Umlage Gesamt § 2_IST'!$N$1</f>
        <v>926496.4161410064</v>
      </c>
      <c r="O207" s="83">
        <f>'bezirksw Umlage § 2_IST'!H207*'Umlage Gesamt § 2_IST'!$O$1</f>
        <v>16652.665884083148</v>
      </c>
      <c r="P207" s="83">
        <f>'bezirksw Umlage § 2_IST'!I207*'Umlage Gesamt § 2_IST'!$P$1</f>
        <v>970698.28729507886</v>
      </c>
      <c r="Q207" s="83">
        <f>'bezirksw Umlage § 2_IST'!J207*'Umlage Gesamt § 2_IST'!$Q$1</f>
        <v>137251.46797781321</v>
      </c>
      <c r="R207" s="83">
        <f>'bezirksw Umlage § 2_IST'!K207*'Umlage Gesamt § 2_IST'!$R$1</f>
        <v>336831.97898532788</v>
      </c>
      <c r="S207" s="83">
        <f>'bezirksw Umlage § 2_IST'!L207*'Umlage Gesamt § 2_IST'!$S$1</f>
        <v>2385.2778193255062</v>
      </c>
      <c r="T207" s="83">
        <f>'bezirksw Umlage § 2_IST'!M207*'Umlage Gesamt § 2_IST'!$T$1</f>
        <v>3418.732645751219</v>
      </c>
      <c r="V207" s="83">
        <f t="shared" si="63"/>
        <v>6396.087369662423</v>
      </c>
      <c r="W207" s="76">
        <f t="shared" si="64"/>
        <v>533.01</v>
      </c>
      <c r="X207" s="83">
        <f t="shared" si="56"/>
        <v>1010937.2405630936</v>
      </c>
      <c r="Y207" s="76">
        <f t="shared" si="68"/>
        <v>84244.77</v>
      </c>
      <c r="Z207" s="83">
        <f t="shared" si="57"/>
        <v>19382.302431943095</v>
      </c>
      <c r="AA207" s="76">
        <f t="shared" si="69"/>
        <v>1615.19</v>
      </c>
      <c r="AB207" s="83">
        <f t="shared" si="58"/>
        <v>1088071.6320820674</v>
      </c>
      <c r="AC207" s="76">
        <f t="shared" si="70"/>
        <v>90672.639999999999</v>
      </c>
      <c r="AD207" s="83">
        <f t="shared" si="59"/>
        <v>157702.58000564185</v>
      </c>
      <c r="AE207" s="76">
        <f t="shared" si="71"/>
        <v>13141.88</v>
      </c>
      <c r="AF207" s="83">
        <f t="shared" si="60"/>
        <v>369441.41145018145</v>
      </c>
      <c r="AG207" s="76">
        <f t="shared" si="72"/>
        <v>30786.78</v>
      </c>
      <c r="AH207" s="83">
        <f t="shared" si="61"/>
        <v>2933.2129293731405</v>
      </c>
      <c r="AI207" s="76">
        <f t="shared" si="65"/>
        <v>244.43</v>
      </c>
      <c r="AJ207" s="83">
        <f t="shared" si="62"/>
        <v>3782.4965907979686</v>
      </c>
      <c r="AK207" s="76">
        <f t="shared" si="66"/>
        <v>315.20999999999998</v>
      </c>
      <c r="AM207" s="83">
        <f t="shared" si="73"/>
        <v>2658646.9634227613</v>
      </c>
      <c r="AN207" s="83">
        <f t="shared" si="67"/>
        <v>221553.91361856344</v>
      </c>
    </row>
    <row r="208" spans="1:40" x14ac:dyDescent="0.25">
      <c r="A208" s="82">
        <v>62048</v>
      </c>
      <c r="B208" s="82" t="s">
        <v>210</v>
      </c>
      <c r="C208" s="82" t="s">
        <v>191</v>
      </c>
      <c r="D208" s="83">
        <f>'landesw Umlage § 2_IST'!F208*'Umlage Gesamt § 2_IST'!$D$1</f>
        <v>677.88437661925275</v>
      </c>
      <c r="E208" s="83">
        <f>'landesw Umlage § 2_IST'!G208*'Umlage Gesamt § 2_IST'!$E$1</f>
        <v>61636.482605969548</v>
      </c>
      <c r="F208" s="83">
        <f>'landesw Umlage § 2_IST'!H208*'Umlage Gesamt § 2_IST'!$F$1</f>
        <v>1992.4627306075979</v>
      </c>
      <c r="G208" s="83">
        <f>'landesw Umlage § 2_IST'!I208*'Umlage Gesamt § 2_IST'!$G$1</f>
        <v>85675.147937984453</v>
      </c>
      <c r="H208" s="83">
        <f>'landesw Umlage § 2_IST'!J208*'Umlage Gesamt § 2_IST'!$H$1</f>
        <v>14928.023493411991</v>
      </c>
      <c r="I208" s="83">
        <f>'landesw Umlage § 2_IST'!K208*'Umlage Gesamt § 2_IST'!$I$1</f>
        <v>23802.831517414081</v>
      </c>
      <c r="J208" s="83">
        <f>'landesw Umlage § 2_IST'!L208*'Umlage Gesamt § 2_IST'!$J$1</f>
        <v>399.95811399038257</v>
      </c>
      <c r="K208" s="83">
        <f>'landesw Umlage § 2_IST'!M208*'Umlage Gesamt § 2_IST'!$K$1</f>
        <v>265.52476512401461</v>
      </c>
      <c r="M208" s="83">
        <f>'bezirksw Umlage § 2_IST'!F208*'Umlage Gesamt § 2_IST'!$M$1</f>
        <v>3990.8564913742193</v>
      </c>
      <c r="N208" s="83">
        <f>'bezirksw Umlage § 2_IST'!G208*'Umlage Gesamt § 2_IST'!$N$1</f>
        <v>676284.02054102998</v>
      </c>
      <c r="O208" s="83">
        <f>'bezirksw Umlage § 2_IST'!H208*'Umlage Gesamt § 2_IST'!$O$1</f>
        <v>12155.397085853603</v>
      </c>
      <c r="P208" s="83">
        <f>'bezirksw Umlage § 2_IST'!I208*'Umlage Gesamt § 2_IST'!$P$1</f>
        <v>708548.6020534134</v>
      </c>
      <c r="Q208" s="83">
        <f>'bezirksw Umlage § 2_IST'!J208*'Umlage Gesamt § 2_IST'!$Q$1</f>
        <v>100184.92567494964</v>
      </c>
      <c r="R208" s="83">
        <f>'bezirksw Umlage § 2_IST'!K208*'Umlage Gesamt § 2_IST'!$R$1</f>
        <v>245866.12643768775</v>
      </c>
      <c r="S208" s="83">
        <f>'bezirksw Umlage § 2_IST'!L208*'Umlage Gesamt § 2_IST'!$S$1</f>
        <v>1741.1025511352727</v>
      </c>
      <c r="T208" s="83">
        <f>'bezirksw Umlage § 2_IST'!M208*'Umlage Gesamt § 2_IST'!$T$1</f>
        <v>2495.4594735006845</v>
      </c>
      <c r="V208" s="83">
        <f t="shared" si="63"/>
        <v>4668.7408679934724</v>
      </c>
      <c r="W208" s="76">
        <f t="shared" si="64"/>
        <v>389.06</v>
      </c>
      <c r="X208" s="83">
        <f t="shared" si="56"/>
        <v>737920.50314699952</v>
      </c>
      <c r="Y208" s="76">
        <f t="shared" si="68"/>
        <v>61493.38</v>
      </c>
      <c r="Z208" s="83">
        <f t="shared" si="57"/>
        <v>14147.859816461201</v>
      </c>
      <c r="AA208" s="76">
        <f t="shared" si="69"/>
        <v>1178.99</v>
      </c>
      <c r="AB208" s="83">
        <f t="shared" si="58"/>
        <v>794223.74999139784</v>
      </c>
      <c r="AC208" s="76">
        <f t="shared" si="70"/>
        <v>66185.31</v>
      </c>
      <c r="AD208" s="83">
        <f t="shared" si="59"/>
        <v>115112.94916836164</v>
      </c>
      <c r="AE208" s="76">
        <f t="shared" si="71"/>
        <v>9592.75</v>
      </c>
      <c r="AF208" s="83">
        <f t="shared" si="60"/>
        <v>269668.95795510185</v>
      </c>
      <c r="AG208" s="76">
        <f t="shared" si="72"/>
        <v>22472.41</v>
      </c>
      <c r="AH208" s="83">
        <f t="shared" si="61"/>
        <v>2141.0606651256553</v>
      </c>
      <c r="AI208" s="76">
        <f t="shared" si="65"/>
        <v>178.42</v>
      </c>
      <c r="AJ208" s="83">
        <f t="shared" si="62"/>
        <v>2760.9842386246992</v>
      </c>
      <c r="AK208" s="76">
        <f t="shared" si="66"/>
        <v>230.08</v>
      </c>
      <c r="AM208" s="83">
        <f t="shared" si="73"/>
        <v>1940644.8058500662</v>
      </c>
      <c r="AN208" s="83">
        <f t="shared" si="67"/>
        <v>161720.40048750551</v>
      </c>
    </row>
    <row r="209" spans="1:40" x14ac:dyDescent="0.25">
      <c r="A209" s="82">
        <v>62105</v>
      </c>
      <c r="B209" s="82" t="s">
        <v>211</v>
      </c>
      <c r="C209" s="82" t="s">
        <v>212</v>
      </c>
      <c r="D209" s="83">
        <f>'landesw Umlage § 2_IST'!F209*'Umlage Gesamt § 2_IST'!$D$1</f>
        <v>245.65905293697469</v>
      </c>
      <c r="E209" s="83">
        <f>'landesw Umlage § 2_IST'!G209*'Umlage Gesamt § 2_IST'!$E$1</f>
        <v>22336.493457575809</v>
      </c>
      <c r="F209" s="83">
        <f>'landesw Umlage § 2_IST'!H209*'Umlage Gesamt § 2_IST'!$F$1</f>
        <v>722.05013759772737</v>
      </c>
      <c r="G209" s="83">
        <f>'landesw Umlage § 2_IST'!I209*'Umlage Gesamt § 2_IST'!$G$1</f>
        <v>31047.884312728242</v>
      </c>
      <c r="H209" s="83">
        <f>'landesw Umlage § 2_IST'!J209*'Umlage Gesamt § 2_IST'!$H$1</f>
        <v>5409.7781865125598</v>
      </c>
      <c r="I209" s="83">
        <f>'landesw Umlage § 2_IST'!K209*'Umlage Gesamt § 2_IST'!$I$1</f>
        <v>8625.9268534088278</v>
      </c>
      <c r="J209" s="83">
        <f>'landesw Umlage § 2_IST'!L209*'Umlage Gesamt § 2_IST'!$J$1</f>
        <v>144.9411358133747</v>
      </c>
      <c r="K209" s="83">
        <f>'landesw Umlage § 2_IST'!M209*'Umlage Gesamt § 2_IST'!$K$1</f>
        <v>96.223728679197734</v>
      </c>
      <c r="M209" s="83">
        <f>'bezirksw Umlage § 2_IST'!F209*'Umlage Gesamt § 2_IST'!$M$1</f>
        <v>1694.526738911828</v>
      </c>
      <c r="N209" s="83">
        <f>'bezirksw Umlage § 2_IST'!G209*'Umlage Gesamt § 2_IST'!$N$1</f>
        <v>187590.61623960949</v>
      </c>
      <c r="O209" s="83">
        <f>'bezirksw Umlage § 2_IST'!H209*'Umlage Gesamt § 2_IST'!$O$1</f>
        <v>5788.9505892761354</v>
      </c>
      <c r="P209" s="83">
        <f>'bezirksw Umlage § 2_IST'!I209*'Umlage Gesamt § 2_IST'!$P$1</f>
        <v>225975.86083175722</v>
      </c>
      <c r="Q209" s="83">
        <f>'bezirksw Umlage § 2_IST'!J209*'Umlage Gesamt § 2_IST'!$Q$1</f>
        <v>32321.038183610632</v>
      </c>
      <c r="R209" s="83">
        <f>'bezirksw Umlage § 2_IST'!K209*'Umlage Gesamt § 2_IST'!$R$1</f>
        <v>65023.815411535361</v>
      </c>
      <c r="S209" s="83">
        <f>'bezirksw Umlage § 2_IST'!L209*'Umlage Gesamt § 2_IST'!$S$1</f>
        <v>1468.5429819373414</v>
      </c>
      <c r="T209" s="83">
        <f>'bezirksw Umlage § 2_IST'!M209*'Umlage Gesamt § 2_IST'!$T$1</f>
        <v>967.98162314375122</v>
      </c>
      <c r="V209" s="83">
        <f t="shared" si="63"/>
        <v>1940.1857918488026</v>
      </c>
      <c r="W209" s="76">
        <f t="shared" si="64"/>
        <v>161.68</v>
      </c>
      <c r="X209" s="83">
        <f t="shared" si="56"/>
        <v>209927.10969718528</v>
      </c>
      <c r="Y209" s="76">
        <f t="shared" si="68"/>
        <v>17493.93</v>
      </c>
      <c r="Z209" s="83">
        <f t="shared" si="57"/>
        <v>6511.0007268738627</v>
      </c>
      <c r="AA209" s="76">
        <f t="shared" si="69"/>
        <v>542.58000000000004</v>
      </c>
      <c r="AB209" s="83">
        <f t="shared" si="58"/>
        <v>257023.74514448547</v>
      </c>
      <c r="AC209" s="76">
        <f t="shared" si="70"/>
        <v>21418.65</v>
      </c>
      <c r="AD209" s="83">
        <f t="shared" si="59"/>
        <v>37730.81637012319</v>
      </c>
      <c r="AE209" s="76">
        <f t="shared" si="71"/>
        <v>3144.23</v>
      </c>
      <c r="AF209" s="83">
        <f t="shared" si="60"/>
        <v>73649.742264944187</v>
      </c>
      <c r="AG209" s="76">
        <f t="shared" si="72"/>
        <v>6137.48</v>
      </c>
      <c r="AH209" s="83">
        <f t="shared" si="61"/>
        <v>1613.4841177507162</v>
      </c>
      <c r="AI209" s="76">
        <f t="shared" si="65"/>
        <v>134.46</v>
      </c>
      <c r="AJ209" s="83">
        <f t="shared" si="62"/>
        <v>1064.2053518229491</v>
      </c>
      <c r="AK209" s="76">
        <f t="shared" si="66"/>
        <v>88.68</v>
      </c>
      <c r="AM209" s="83">
        <f t="shared" si="73"/>
        <v>589460.28946503438</v>
      </c>
      <c r="AN209" s="83">
        <f t="shared" si="67"/>
        <v>49121.690788752865</v>
      </c>
    </row>
    <row r="210" spans="1:40" x14ac:dyDescent="0.25">
      <c r="A210" s="82">
        <v>62115</v>
      </c>
      <c r="B210" s="82" t="s">
        <v>213</v>
      </c>
      <c r="C210" s="82" t="s">
        <v>212</v>
      </c>
      <c r="D210" s="83">
        <f>'landesw Umlage § 2_IST'!F210*'Umlage Gesamt § 2_IST'!$D$1</f>
        <v>772.32623256528268</v>
      </c>
      <c r="E210" s="83">
        <f>'landesw Umlage § 2_IST'!G210*'Umlage Gesamt § 2_IST'!$E$1</f>
        <v>70223.586855699847</v>
      </c>
      <c r="F210" s="83">
        <f>'landesw Umlage § 2_IST'!H210*'Umlage Gesamt § 2_IST'!$F$1</f>
        <v>2270.0497125060861</v>
      </c>
      <c r="G210" s="83">
        <f>'landesw Umlage § 2_IST'!I210*'Umlage Gesamt § 2_IST'!$G$1</f>
        <v>97611.283743425185</v>
      </c>
      <c r="H210" s="83">
        <f>'landesw Umlage § 2_IST'!J210*'Umlage Gesamt § 2_IST'!$H$1</f>
        <v>17007.773806223264</v>
      </c>
      <c r="I210" s="83">
        <f>'landesw Umlage § 2_IST'!K210*'Umlage Gesamt § 2_IST'!$I$1</f>
        <v>27119.00705237241</v>
      </c>
      <c r="J210" s="83">
        <f>'landesw Umlage § 2_IST'!L210*'Umlage Gesamt § 2_IST'!$J$1</f>
        <v>455.67969113353212</v>
      </c>
      <c r="K210" s="83">
        <f>'landesw Umlage § 2_IST'!M210*'Umlage Gesamt § 2_IST'!$K$1</f>
        <v>302.51728550486183</v>
      </c>
      <c r="M210" s="83">
        <f>'bezirksw Umlage § 2_IST'!F210*'Umlage Gesamt § 2_IST'!$M$1</f>
        <v>5327.4138957975565</v>
      </c>
      <c r="N210" s="83">
        <f>'bezirksw Umlage § 2_IST'!G210*'Umlage Gesamt § 2_IST'!$N$1</f>
        <v>589765.17320575798</v>
      </c>
      <c r="O210" s="83">
        <f>'bezirksw Umlage § 2_IST'!H210*'Umlage Gesamt § 2_IST'!$O$1</f>
        <v>18199.851972356428</v>
      </c>
      <c r="P210" s="83">
        <f>'bezirksw Umlage § 2_IST'!I210*'Umlage Gesamt § 2_IST'!$P$1</f>
        <v>710444.34617951431</v>
      </c>
      <c r="Q210" s="83">
        <f>'bezirksw Umlage § 2_IST'!J210*'Umlage Gesamt § 2_IST'!$Q$1</f>
        <v>101613.94564746978</v>
      </c>
      <c r="R210" s="83">
        <f>'bezirksw Umlage § 2_IST'!K210*'Umlage Gesamt § 2_IST'!$R$1</f>
        <v>204428.03871223753</v>
      </c>
      <c r="S210" s="83">
        <f>'bezirksw Umlage § 2_IST'!L210*'Umlage Gesamt § 2_IST'!$S$1</f>
        <v>4616.9447249755431</v>
      </c>
      <c r="T210" s="83">
        <f>'bezirksw Umlage § 2_IST'!M210*'Umlage Gesamt § 2_IST'!$T$1</f>
        <v>3043.23244454924</v>
      </c>
      <c r="V210" s="83">
        <f t="shared" si="63"/>
        <v>6099.7401283628387</v>
      </c>
      <c r="W210" s="76">
        <f t="shared" si="64"/>
        <v>508.31</v>
      </c>
      <c r="X210" s="83">
        <f t="shared" si="56"/>
        <v>659988.76006145787</v>
      </c>
      <c r="Y210" s="76">
        <f t="shared" si="68"/>
        <v>54999.06</v>
      </c>
      <c r="Z210" s="83">
        <f t="shared" si="57"/>
        <v>20469.901684862514</v>
      </c>
      <c r="AA210" s="76">
        <f t="shared" si="69"/>
        <v>1705.83</v>
      </c>
      <c r="AB210" s="83">
        <f t="shared" si="58"/>
        <v>808055.62992293946</v>
      </c>
      <c r="AC210" s="76">
        <f t="shared" si="70"/>
        <v>67337.97</v>
      </c>
      <c r="AD210" s="83">
        <f t="shared" si="59"/>
        <v>118621.71945369305</v>
      </c>
      <c r="AE210" s="76">
        <f t="shared" si="71"/>
        <v>9885.14</v>
      </c>
      <c r="AF210" s="83">
        <f t="shared" si="60"/>
        <v>231547.04576460994</v>
      </c>
      <c r="AG210" s="76">
        <f t="shared" si="72"/>
        <v>19295.59</v>
      </c>
      <c r="AH210" s="83">
        <f t="shared" si="61"/>
        <v>5072.6244161090754</v>
      </c>
      <c r="AI210" s="76">
        <f t="shared" si="65"/>
        <v>422.72</v>
      </c>
      <c r="AJ210" s="83">
        <f t="shared" si="62"/>
        <v>3345.7497300541017</v>
      </c>
      <c r="AK210" s="76">
        <f t="shared" si="66"/>
        <v>278.81</v>
      </c>
      <c r="AM210" s="83">
        <f t="shared" si="73"/>
        <v>1853201.1711620891</v>
      </c>
      <c r="AN210" s="83">
        <f t="shared" si="67"/>
        <v>154433.4309301741</v>
      </c>
    </row>
    <row r="211" spans="1:40" x14ac:dyDescent="0.25">
      <c r="A211" s="82">
        <v>62116</v>
      </c>
      <c r="B211" s="82" t="s">
        <v>214</v>
      </c>
      <c r="C211" s="82" t="s">
        <v>212</v>
      </c>
      <c r="D211" s="83">
        <f>'landesw Umlage § 2_IST'!F211*'Umlage Gesamt § 2_IST'!$D$1</f>
        <v>536.14756328331532</v>
      </c>
      <c r="E211" s="83">
        <f>'landesw Umlage § 2_IST'!G211*'Umlage Gesamt § 2_IST'!$E$1</f>
        <v>48749.095123497893</v>
      </c>
      <c r="F211" s="83">
        <f>'landesw Umlage § 2_IST'!H211*'Umlage Gesamt § 2_IST'!$F$1</f>
        <v>1575.8646677707554</v>
      </c>
      <c r="G211" s="83">
        <f>'landesw Umlage § 2_IST'!I211*'Umlage Gesamt § 2_IST'!$G$1</f>
        <v>67761.587942139522</v>
      </c>
      <c r="H211" s="83">
        <f>'landesw Umlage § 2_IST'!J211*'Umlage Gesamt § 2_IST'!$H$1</f>
        <v>11806.767786188879</v>
      </c>
      <c r="I211" s="83">
        <f>'landesw Umlage § 2_IST'!K211*'Umlage Gesamt § 2_IST'!$I$1</f>
        <v>18825.968789767219</v>
      </c>
      <c r="J211" s="83">
        <f>'landesw Umlage § 2_IST'!L211*'Umlage Gesamt § 2_IST'!$J$1</f>
        <v>316.33207022821927</v>
      </c>
      <c r="K211" s="83">
        <f>'landesw Umlage § 2_IST'!M211*'Umlage Gesamt § 2_IST'!$K$1</f>
        <v>210.00698750809923</v>
      </c>
      <c r="M211" s="83">
        <f>'bezirksw Umlage § 2_IST'!F211*'Umlage Gesamt § 2_IST'!$M$1</f>
        <v>3698.2817084257204</v>
      </c>
      <c r="N211" s="83">
        <f>'bezirksw Umlage § 2_IST'!G211*'Umlage Gesamt § 2_IST'!$N$1</f>
        <v>409413.98490812216</v>
      </c>
      <c r="O211" s="83">
        <f>'bezirksw Umlage § 2_IST'!H211*'Umlage Gesamt § 2_IST'!$O$1</f>
        <v>12634.306431215433</v>
      </c>
      <c r="P211" s="83">
        <f>'bezirksw Umlage § 2_IST'!I211*'Umlage Gesamt § 2_IST'!$P$1</f>
        <v>493189.26250554097</v>
      </c>
      <c r="Q211" s="83">
        <f>'bezirksw Umlage § 2_IST'!J211*'Umlage Gesamt § 2_IST'!$Q$1</f>
        <v>70540.22906037845</v>
      </c>
      <c r="R211" s="83">
        <f>'bezirksw Umlage § 2_IST'!K211*'Umlage Gesamt § 2_IST'!$R$1</f>
        <v>141913.59842628276</v>
      </c>
      <c r="S211" s="83">
        <f>'bezirksw Umlage § 2_IST'!L211*'Umlage Gesamt § 2_IST'!$S$1</f>
        <v>3205.0752126953776</v>
      </c>
      <c r="T211" s="83">
        <f>'bezirksw Umlage § 2_IST'!M211*'Umlage Gesamt § 2_IST'!$T$1</f>
        <v>2112.6068115417602</v>
      </c>
      <c r="V211" s="83">
        <f t="shared" si="63"/>
        <v>4234.4292717090357</v>
      </c>
      <c r="W211" s="76">
        <f t="shared" si="64"/>
        <v>352.87</v>
      </c>
      <c r="X211" s="83">
        <f t="shared" si="56"/>
        <v>458163.08003162005</v>
      </c>
      <c r="Y211" s="76">
        <f t="shared" si="68"/>
        <v>38180.26</v>
      </c>
      <c r="Z211" s="83">
        <f t="shared" si="57"/>
        <v>14210.171098986188</v>
      </c>
      <c r="AA211" s="76">
        <f t="shared" si="69"/>
        <v>1184.18</v>
      </c>
      <c r="AB211" s="83">
        <f t="shared" si="58"/>
        <v>560950.85044768045</v>
      </c>
      <c r="AC211" s="76">
        <f t="shared" si="70"/>
        <v>46745.9</v>
      </c>
      <c r="AD211" s="83">
        <f t="shared" si="59"/>
        <v>82346.99684656733</v>
      </c>
      <c r="AE211" s="76">
        <f t="shared" si="71"/>
        <v>6862.25</v>
      </c>
      <c r="AF211" s="83">
        <f t="shared" si="60"/>
        <v>160739.56721604997</v>
      </c>
      <c r="AG211" s="76">
        <f t="shared" si="72"/>
        <v>13394.96</v>
      </c>
      <c r="AH211" s="83">
        <f t="shared" si="61"/>
        <v>3521.407282923597</v>
      </c>
      <c r="AI211" s="76">
        <f t="shared" si="65"/>
        <v>293.45</v>
      </c>
      <c r="AJ211" s="83">
        <f t="shared" si="62"/>
        <v>2322.6137990498596</v>
      </c>
      <c r="AK211" s="76">
        <f t="shared" si="66"/>
        <v>193.55</v>
      </c>
      <c r="AM211" s="83">
        <f t="shared" si="73"/>
        <v>1286489.1159945864</v>
      </c>
      <c r="AN211" s="83">
        <f t="shared" si="67"/>
        <v>107207.4263328822</v>
      </c>
    </row>
    <row r="212" spans="1:40" x14ac:dyDescent="0.25">
      <c r="A212" s="82">
        <v>62125</v>
      </c>
      <c r="B212" s="82" t="s">
        <v>215</v>
      </c>
      <c r="C212" s="82" t="s">
        <v>212</v>
      </c>
      <c r="D212" s="83">
        <f>'landesw Umlage § 2_IST'!F212*'Umlage Gesamt § 2_IST'!$D$1</f>
        <v>316.42640409508033</v>
      </c>
      <c r="E212" s="83">
        <f>'landesw Umlage § 2_IST'!G212*'Umlage Gesamt § 2_IST'!$E$1</f>
        <v>28770.998749585273</v>
      </c>
      <c r="F212" s="83">
        <f>'landesw Umlage § 2_IST'!H212*'Umlage Gesamt § 2_IST'!$F$1</f>
        <v>930.05214293903373</v>
      </c>
      <c r="G212" s="83">
        <f>'landesw Umlage § 2_IST'!I212*'Umlage Gesamt § 2_IST'!$G$1</f>
        <v>39991.892301063112</v>
      </c>
      <c r="H212" s="83">
        <f>'landesw Umlage § 2_IST'!J212*'Umlage Gesamt § 2_IST'!$H$1</f>
        <v>6968.1806473028537</v>
      </c>
      <c r="I212" s="83">
        <f>'landesw Umlage § 2_IST'!K212*'Umlage Gesamt § 2_IST'!$I$1</f>
        <v>11110.809813760899</v>
      </c>
      <c r="J212" s="83">
        <f>'landesw Umlage § 2_IST'!L212*'Umlage Gesamt § 2_IST'!$J$1</f>
        <v>186.69453399972727</v>
      </c>
      <c r="K212" s="83">
        <f>'landesw Umlage § 2_IST'!M212*'Umlage Gesamt § 2_IST'!$K$1</f>
        <v>123.94303442336702</v>
      </c>
      <c r="M212" s="83">
        <f>'bezirksw Umlage § 2_IST'!F212*'Umlage Gesamt § 2_IST'!$M$1</f>
        <v>2182.6714555249723</v>
      </c>
      <c r="N212" s="83">
        <f>'bezirksw Umlage § 2_IST'!G212*'Umlage Gesamt § 2_IST'!$N$1</f>
        <v>241630.11063104856</v>
      </c>
      <c r="O212" s="83">
        <f>'bezirksw Umlage § 2_IST'!H212*'Umlage Gesamt § 2_IST'!$O$1</f>
        <v>7456.5817809234049</v>
      </c>
      <c r="P212" s="83">
        <f>'bezirksw Umlage § 2_IST'!I212*'Umlage Gesamt § 2_IST'!$P$1</f>
        <v>291073.04697469552</v>
      </c>
      <c r="Q212" s="83">
        <f>'bezirksw Umlage § 2_IST'!J212*'Umlage Gesamt § 2_IST'!$Q$1</f>
        <v>41631.805409929497</v>
      </c>
      <c r="R212" s="83">
        <f>'bezirksw Umlage § 2_IST'!K212*'Umlage Gesamt § 2_IST'!$R$1</f>
        <v>83755.317971095108</v>
      </c>
      <c r="S212" s="83">
        <f>'bezirksw Umlage § 2_IST'!L212*'Umlage Gesamt § 2_IST'!$S$1</f>
        <v>1891.5882377545327</v>
      </c>
      <c r="T212" s="83">
        <f>'bezirksw Umlage § 2_IST'!M212*'Umlage Gesamt § 2_IST'!$T$1</f>
        <v>1246.8294596905339</v>
      </c>
      <c r="V212" s="83">
        <f t="shared" si="63"/>
        <v>2499.0978596200525</v>
      </c>
      <c r="W212" s="76">
        <f t="shared" si="64"/>
        <v>208.26</v>
      </c>
      <c r="X212" s="83">
        <f t="shared" si="56"/>
        <v>270401.10938063386</v>
      </c>
      <c r="Y212" s="76">
        <f t="shared" si="68"/>
        <v>22533.43</v>
      </c>
      <c r="Z212" s="83">
        <f t="shared" si="57"/>
        <v>8386.6339238624387</v>
      </c>
      <c r="AA212" s="76">
        <f t="shared" si="69"/>
        <v>698.89</v>
      </c>
      <c r="AB212" s="83">
        <f t="shared" si="58"/>
        <v>331064.93927575863</v>
      </c>
      <c r="AC212" s="76">
        <f t="shared" si="70"/>
        <v>27588.74</v>
      </c>
      <c r="AD212" s="83">
        <f t="shared" si="59"/>
        <v>48599.986057232352</v>
      </c>
      <c r="AE212" s="76">
        <f t="shared" si="71"/>
        <v>4050</v>
      </c>
      <c r="AF212" s="83">
        <f t="shared" si="60"/>
        <v>94866.127784856013</v>
      </c>
      <c r="AG212" s="76">
        <f t="shared" si="72"/>
        <v>7905.51</v>
      </c>
      <c r="AH212" s="83">
        <f t="shared" si="61"/>
        <v>2078.28277175426</v>
      </c>
      <c r="AI212" s="76">
        <f t="shared" si="65"/>
        <v>173.19</v>
      </c>
      <c r="AJ212" s="83">
        <f t="shared" si="62"/>
        <v>1370.7724941139008</v>
      </c>
      <c r="AK212" s="76">
        <f t="shared" si="66"/>
        <v>114.23</v>
      </c>
      <c r="AM212" s="83">
        <f t="shared" si="73"/>
        <v>759266.94954783155</v>
      </c>
      <c r="AN212" s="83">
        <f t="shared" si="67"/>
        <v>63272.245795652627</v>
      </c>
    </row>
    <row r="213" spans="1:40" x14ac:dyDescent="0.25">
      <c r="A213" s="82">
        <v>62128</v>
      </c>
      <c r="B213" s="82" t="s">
        <v>216</v>
      </c>
      <c r="C213" s="82" t="s">
        <v>212</v>
      </c>
      <c r="D213" s="83">
        <f>'landesw Umlage § 2_IST'!F213*'Umlage Gesamt § 2_IST'!$D$1</f>
        <v>513.61506600152825</v>
      </c>
      <c r="E213" s="83">
        <f>'landesw Umlage § 2_IST'!G213*'Umlage Gesamt § 2_IST'!$E$1</f>
        <v>46700.33293826467</v>
      </c>
      <c r="F213" s="83">
        <f>'landesw Umlage § 2_IST'!H213*'Umlage Gesamt § 2_IST'!$F$1</f>
        <v>1509.6363217431056</v>
      </c>
      <c r="G213" s="83">
        <f>'landesw Umlage § 2_IST'!I213*'Umlage Gesamt § 2_IST'!$G$1</f>
        <v>64913.793975184555</v>
      </c>
      <c r="H213" s="83">
        <f>'landesw Umlage § 2_IST'!J213*'Umlage Gesamt § 2_IST'!$H$1</f>
        <v>11310.568640155625</v>
      </c>
      <c r="I213" s="83">
        <f>'landesw Umlage § 2_IST'!K213*'Umlage Gesamt § 2_IST'!$I$1</f>
        <v>18034.775992051789</v>
      </c>
      <c r="J213" s="83">
        <f>'landesw Umlage § 2_IST'!L213*'Umlage Gesamt § 2_IST'!$J$1</f>
        <v>303.03768636697447</v>
      </c>
      <c r="K213" s="83">
        <f>'landesw Umlage § 2_IST'!M213*'Umlage Gesamt § 2_IST'!$K$1</f>
        <v>201.18109292377187</v>
      </c>
      <c r="M213" s="83">
        <f>'bezirksw Umlage § 2_IST'!F213*'Umlage Gesamt § 2_IST'!$M$1</f>
        <v>3542.8552395780935</v>
      </c>
      <c r="N213" s="83">
        <f>'bezirksw Umlage § 2_IST'!G213*'Umlage Gesamt § 2_IST'!$N$1</f>
        <v>392207.67803697998</v>
      </c>
      <c r="O213" s="83">
        <f>'bezirksw Umlage § 2_IST'!H213*'Umlage Gesamt § 2_IST'!$O$1</f>
        <v>12103.328590758119</v>
      </c>
      <c r="P213" s="83">
        <f>'bezirksw Umlage § 2_IST'!I213*'Umlage Gesamt § 2_IST'!$P$1</f>
        <v>472462.15959984279</v>
      </c>
      <c r="Q213" s="83">
        <f>'bezirksw Umlage § 2_IST'!J213*'Umlage Gesamt § 2_IST'!$Q$1</f>
        <v>67575.658057153181</v>
      </c>
      <c r="R213" s="83">
        <f>'bezirksw Umlage § 2_IST'!K213*'Umlage Gesamt § 2_IST'!$R$1</f>
        <v>135949.44230626494</v>
      </c>
      <c r="S213" s="83">
        <f>'bezirksw Umlage § 2_IST'!L213*'Umlage Gesamt § 2_IST'!$S$1</f>
        <v>3070.3765710085199</v>
      </c>
      <c r="T213" s="83">
        <f>'bezirksw Umlage § 2_IST'!M213*'Umlage Gesamt § 2_IST'!$T$1</f>
        <v>2023.8209799937486</v>
      </c>
      <c r="V213" s="83">
        <f t="shared" si="63"/>
        <v>4056.4703055796217</v>
      </c>
      <c r="W213" s="76">
        <f t="shared" si="64"/>
        <v>338.04</v>
      </c>
      <c r="X213" s="83">
        <f t="shared" si="56"/>
        <v>438908.01097524463</v>
      </c>
      <c r="Y213" s="76">
        <f t="shared" si="68"/>
        <v>36575.67</v>
      </c>
      <c r="Z213" s="83">
        <f t="shared" si="57"/>
        <v>13612.964912501226</v>
      </c>
      <c r="AA213" s="76">
        <f t="shared" si="69"/>
        <v>1134.4100000000001</v>
      </c>
      <c r="AB213" s="83">
        <f t="shared" si="58"/>
        <v>537375.95357502741</v>
      </c>
      <c r="AC213" s="76">
        <f t="shared" si="70"/>
        <v>44781.33</v>
      </c>
      <c r="AD213" s="83">
        <f t="shared" si="59"/>
        <v>78886.226697308812</v>
      </c>
      <c r="AE213" s="76">
        <f t="shared" si="71"/>
        <v>6573.85</v>
      </c>
      <c r="AF213" s="83">
        <f t="shared" si="60"/>
        <v>153984.21829831673</v>
      </c>
      <c r="AG213" s="76">
        <f t="shared" si="72"/>
        <v>12832.02</v>
      </c>
      <c r="AH213" s="83">
        <f t="shared" si="61"/>
        <v>3373.4142573754943</v>
      </c>
      <c r="AI213" s="76">
        <f t="shared" si="65"/>
        <v>281.12</v>
      </c>
      <c r="AJ213" s="83">
        <f t="shared" si="62"/>
        <v>2225.0020729175203</v>
      </c>
      <c r="AK213" s="76">
        <f t="shared" si="66"/>
        <v>185.42</v>
      </c>
      <c r="AM213" s="83">
        <f t="shared" si="73"/>
        <v>1232422.2610942714</v>
      </c>
      <c r="AN213" s="83">
        <f t="shared" si="67"/>
        <v>102701.85509118928</v>
      </c>
    </row>
    <row r="214" spans="1:40" x14ac:dyDescent="0.25">
      <c r="A214" s="82">
        <v>62131</v>
      </c>
      <c r="B214" s="82" t="s">
        <v>217</v>
      </c>
      <c r="C214" s="82" t="s">
        <v>212</v>
      </c>
      <c r="D214" s="83">
        <f>'landesw Umlage § 2_IST'!F214*'Umlage Gesamt § 2_IST'!$D$1</f>
        <v>357.84651193093265</v>
      </c>
      <c r="E214" s="83">
        <f>'landesw Umlage § 2_IST'!G214*'Umlage Gesamt § 2_IST'!$E$1</f>
        <v>32537.112624187565</v>
      </c>
      <c r="F214" s="83">
        <f>'landesw Umlage § 2_IST'!H214*'Umlage Gesamt § 2_IST'!$F$1</f>
        <v>1051.7956496595566</v>
      </c>
      <c r="G214" s="83">
        <f>'landesw Umlage § 2_IST'!I214*'Umlage Gesamt § 2_IST'!$G$1</f>
        <v>45226.817295413726</v>
      </c>
      <c r="H214" s="83">
        <f>'landesw Umlage § 2_IST'!J214*'Umlage Gesamt § 2_IST'!$H$1</f>
        <v>7880.3131055798094</v>
      </c>
      <c r="I214" s="83">
        <f>'landesw Umlage § 2_IST'!K214*'Umlage Gesamt § 2_IST'!$I$1</f>
        <v>12565.211009975035</v>
      </c>
      <c r="J214" s="83">
        <f>'landesw Umlage § 2_IST'!L214*'Umlage Gesamt § 2_IST'!$J$1</f>
        <v>211.1327845077642</v>
      </c>
      <c r="K214" s="83">
        <f>'landesw Umlage § 2_IST'!M214*'Umlage Gesamt § 2_IST'!$K$1</f>
        <v>140.16713514593511</v>
      </c>
      <c r="M214" s="83">
        <f>'bezirksw Umlage § 2_IST'!F214*'Umlage Gesamt § 2_IST'!$M$1</f>
        <v>2468.3824009077593</v>
      </c>
      <c r="N214" s="83">
        <f>'bezirksw Umlage § 2_IST'!G214*'Umlage Gesamt § 2_IST'!$N$1</f>
        <v>273259.40929008095</v>
      </c>
      <c r="O214" s="83">
        <f>'bezirksw Umlage § 2_IST'!H214*'Umlage Gesamt § 2_IST'!$O$1</f>
        <v>8432.6457801840188</v>
      </c>
      <c r="P214" s="83">
        <f>'bezirksw Umlage § 2_IST'!I214*'Umlage Gesamt § 2_IST'!$P$1</f>
        <v>329174.40905375674</v>
      </c>
      <c r="Q214" s="83">
        <f>'bezirksw Umlage § 2_IST'!J214*'Umlage Gesamt § 2_IST'!$Q$1</f>
        <v>47081.394468124374</v>
      </c>
      <c r="R214" s="83">
        <f>'bezirksw Umlage § 2_IST'!K214*'Umlage Gesamt § 2_IST'!$R$1</f>
        <v>94718.860385041189</v>
      </c>
      <c r="S214" s="83">
        <f>'bezirksw Umlage § 2_IST'!L214*'Umlage Gesamt § 2_IST'!$S$1</f>
        <v>2139.1964897045814</v>
      </c>
      <c r="T214" s="83">
        <f>'bezirksw Umlage § 2_IST'!M214*'Umlage Gesamt § 2_IST'!$T$1</f>
        <v>1410.0390085933536</v>
      </c>
      <c r="V214" s="83">
        <f t="shared" si="63"/>
        <v>2826.2289128386919</v>
      </c>
      <c r="W214" s="76">
        <f t="shared" si="64"/>
        <v>235.52</v>
      </c>
      <c r="X214" s="83">
        <f t="shared" si="56"/>
        <v>305796.52191426849</v>
      </c>
      <c r="Y214" s="76">
        <f t="shared" si="68"/>
        <v>25483.040000000001</v>
      </c>
      <c r="Z214" s="83">
        <f t="shared" si="57"/>
        <v>9484.441429843575</v>
      </c>
      <c r="AA214" s="76">
        <f t="shared" si="69"/>
        <v>790.37</v>
      </c>
      <c r="AB214" s="83">
        <f t="shared" si="58"/>
        <v>374401.22634917044</v>
      </c>
      <c r="AC214" s="76">
        <f t="shared" si="70"/>
        <v>31200.1</v>
      </c>
      <c r="AD214" s="83">
        <f t="shared" si="59"/>
        <v>54961.707573704181</v>
      </c>
      <c r="AE214" s="76">
        <f t="shared" si="71"/>
        <v>4580.1400000000003</v>
      </c>
      <c r="AF214" s="83">
        <f t="shared" si="60"/>
        <v>107284.07139501622</v>
      </c>
      <c r="AG214" s="76">
        <f t="shared" si="72"/>
        <v>8940.34</v>
      </c>
      <c r="AH214" s="83">
        <f t="shared" si="61"/>
        <v>2350.3292742123458</v>
      </c>
      <c r="AI214" s="76">
        <f t="shared" si="65"/>
        <v>195.86</v>
      </c>
      <c r="AJ214" s="83">
        <f t="shared" si="62"/>
        <v>1550.2061437392888</v>
      </c>
      <c r="AK214" s="76">
        <f t="shared" si="66"/>
        <v>129.18</v>
      </c>
      <c r="AM214" s="83">
        <f t="shared" si="73"/>
        <v>858654.7329927932</v>
      </c>
      <c r="AN214" s="83">
        <f t="shared" si="67"/>
        <v>71554.561082732762</v>
      </c>
    </row>
    <row r="215" spans="1:40" x14ac:dyDescent="0.25">
      <c r="A215" s="82">
        <v>62132</v>
      </c>
      <c r="B215" s="82" t="s">
        <v>218</v>
      </c>
      <c r="C215" s="82" t="s">
        <v>212</v>
      </c>
      <c r="D215" s="83">
        <f>'landesw Umlage § 2_IST'!F215*'Umlage Gesamt § 2_IST'!$D$1</f>
        <v>227.2908166004118</v>
      </c>
      <c r="E215" s="83">
        <f>'landesw Umlage § 2_IST'!G215*'Umlage Gesamt § 2_IST'!$E$1</f>
        <v>20666.365750683999</v>
      </c>
      <c r="F215" s="83">
        <f>'landesw Umlage § 2_IST'!H215*'Umlage Gesamt § 2_IST'!$F$1</f>
        <v>668.06154073683547</v>
      </c>
      <c r="G215" s="83">
        <f>'landesw Umlage § 2_IST'!I215*'Umlage Gesamt § 2_IST'!$G$1</f>
        <v>28726.394955880609</v>
      </c>
      <c r="H215" s="83">
        <f>'landesw Umlage § 2_IST'!J215*'Umlage Gesamt § 2_IST'!$H$1</f>
        <v>5005.2822680017171</v>
      </c>
      <c r="I215" s="83">
        <f>'landesw Umlage § 2_IST'!K215*'Umlage Gesamt § 2_IST'!$I$1</f>
        <v>7980.9554543455615</v>
      </c>
      <c r="J215" s="83">
        <f>'landesw Umlage § 2_IST'!L215*'Umlage Gesamt § 2_IST'!$J$1</f>
        <v>134.10370480612841</v>
      </c>
      <c r="K215" s="83">
        <f>'landesw Umlage § 2_IST'!M215*'Umlage Gesamt § 2_IST'!$K$1</f>
        <v>89.028959471900251</v>
      </c>
      <c r="M215" s="83">
        <f>'bezirksw Umlage § 2_IST'!F215*'Umlage Gesamt § 2_IST'!$M$1</f>
        <v>1567.8248435538617</v>
      </c>
      <c r="N215" s="83">
        <f>'bezirksw Umlage § 2_IST'!G215*'Umlage Gesamt § 2_IST'!$N$1</f>
        <v>173564.22994358058</v>
      </c>
      <c r="O215" s="83">
        <f>'bezirksw Umlage § 2_IST'!H215*'Umlage Gesamt § 2_IST'!$O$1</f>
        <v>5356.1034733516535</v>
      </c>
      <c r="P215" s="83">
        <f>'bezirksw Umlage § 2_IST'!I215*'Umlage Gesamt § 2_IST'!$P$1</f>
        <v>209079.36152309598</v>
      </c>
      <c r="Q215" s="83">
        <f>'bezirksw Umlage § 2_IST'!J215*'Umlage Gesamt § 2_IST'!$Q$1</f>
        <v>29904.353510679222</v>
      </c>
      <c r="R215" s="83">
        <f>'bezirksw Umlage § 2_IST'!K215*'Umlage Gesamt § 2_IST'!$R$1</f>
        <v>60161.902957242259</v>
      </c>
      <c r="S215" s="83">
        <f>'bezirksw Umlage § 2_IST'!L215*'Umlage Gesamt § 2_IST'!$S$1</f>
        <v>1358.7381762925584</v>
      </c>
      <c r="T215" s="83">
        <f>'bezirksw Umlage § 2_IST'!M215*'Umlage Gesamt § 2_IST'!$T$1</f>
        <v>895.60441981749818</v>
      </c>
      <c r="V215" s="83">
        <f t="shared" si="63"/>
        <v>1795.1156601542734</v>
      </c>
      <c r="W215" s="76">
        <f t="shared" si="64"/>
        <v>149.59</v>
      </c>
      <c r="X215" s="83">
        <f t="shared" si="56"/>
        <v>194230.59569426457</v>
      </c>
      <c r="Y215" s="76">
        <f t="shared" si="68"/>
        <v>16185.88</v>
      </c>
      <c r="Z215" s="83">
        <f t="shared" si="57"/>
        <v>6024.1650140884885</v>
      </c>
      <c r="AA215" s="76">
        <f t="shared" si="69"/>
        <v>502.01</v>
      </c>
      <c r="AB215" s="83">
        <f t="shared" si="58"/>
        <v>237805.7564789766</v>
      </c>
      <c r="AC215" s="76">
        <f t="shared" si="70"/>
        <v>19817.150000000001</v>
      </c>
      <c r="AD215" s="83">
        <f t="shared" si="59"/>
        <v>34909.635778680939</v>
      </c>
      <c r="AE215" s="76">
        <f t="shared" si="71"/>
        <v>2909.14</v>
      </c>
      <c r="AF215" s="83">
        <f t="shared" si="60"/>
        <v>68142.858411587818</v>
      </c>
      <c r="AG215" s="76">
        <f t="shared" si="72"/>
        <v>5678.57</v>
      </c>
      <c r="AH215" s="83">
        <f t="shared" si="61"/>
        <v>1492.8418810986868</v>
      </c>
      <c r="AI215" s="76">
        <f t="shared" si="65"/>
        <v>124.4</v>
      </c>
      <c r="AJ215" s="83">
        <f t="shared" si="62"/>
        <v>984.63337928939848</v>
      </c>
      <c r="AK215" s="76">
        <f t="shared" si="66"/>
        <v>82.05</v>
      </c>
      <c r="AM215" s="83">
        <f t="shared" si="73"/>
        <v>545385.60229814076</v>
      </c>
      <c r="AN215" s="83">
        <f t="shared" si="67"/>
        <v>45448.800191511727</v>
      </c>
    </row>
    <row r="216" spans="1:40" x14ac:dyDescent="0.25">
      <c r="A216" s="82">
        <v>62135</v>
      </c>
      <c r="B216" s="82" t="s">
        <v>219</v>
      </c>
      <c r="C216" s="82" t="s">
        <v>212</v>
      </c>
      <c r="D216" s="83">
        <f>'landesw Umlage § 2_IST'!F216*'Umlage Gesamt § 2_IST'!$D$1</f>
        <v>209.63773884121863</v>
      </c>
      <c r="E216" s="83">
        <f>'landesw Umlage § 2_IST'!G216*'Umlage Gesamt § 2_IST'!$E$1</f>
        <v>19061.263674614947</v>
      </c>
      <c r="F216" s="83">
        <f>'landesw Umlage § 2_IST'!H216*'Umlage Gesamt § 2_IST'!$F$1</f>
        <v>616.17496431044606</v>
      </c>
      <c r="G216" s="83">
        <f>'landesw Umlage § 2_IST'!I216*'Umlage Gesamt § 2_IST'!$G$1</f>
        <v>26495.291687027573</v>
      </c>
      <c r="H216" s="83">
        <f>'landesw Umlage § 2_IST'!J216*'Umlage Gesamt § 2_IST'!$H$1</f>
        <v>4616.5352063943674</v>
      </c>
      <c r="I216" s="83">
        <f>'landesw Umlage § 2_IST'!K216*'Umlage Gesamt § 2_IST'!$I$1</f>
        <v>7361.0957110638628</v>
      </c>
      <c r="J216" s="83">
        <f>'landesw Umlage § 2_IST'!L216*'Umlage Gesamt § 2_IST'!$J$1</f>
        <v>123.68822403947529</v>
      </c>
      <c r="K216" s="83">
        <f>'landesw Umlage § 2_IST'!M216*'Umlage Gesamt § 2_IST'!$K$1</f>
        <v>82.114315194210306</v>
      </c>
      <c r="M216" s="83">
        <f>'bezirksw Umlage § 2_IST'!F216*'Umlage Gesamt § 2_IST'!$M$1</f>
        <v>1446.0560264497879</v>
      </c>
      <c r="N216" s="83">
        <f>'bezirksw Umlage § 2_IST'!G216*'Umlage Gesamt § 2_IST'!$N$1</f>
        <v>160083.95435112203</v>
      </c>
      <c r="O216" s="83">
        <f>'bezirksw Umlage § 2_IST'!H216*'Umlage Gesamt § 2_IST'!$O$1</f>
        <v>4940.1090547668155</v>
      </c>
      <c r="P216" s="83">
        <f>'bezirksw Umlage § 2_IST'!I216*'Umlage Gesamt § 2_IST'!$P$1</f>
        <v>192840.71940805428</v>
      </c>
      <c r="Q216" s="83">
        <f>'bezirksw Umlage § 2_IST'!J216*'Umlage Gesamt § 2_IST'!$Q$1</f>
        <v>27581.761310262689</v>
      </c>
      <c r="R216" s="83">
        <f>'bezirksw Umlage § 2_IST'!K216*'Umlage Gesamt § 2_IST'!$R$1</f>
        <v>55489.286760379589</v>
      </c>
      <c r="S216" s="83">
        <f>'bezirksw Umlage § 2_IST'!L216*'Umlage Gesamt § 2_IST'!$S$1</f>
        <v>1253.2085687209285</v>
      </c>
      <c r="T216" s="83">
        <f>'bezirksw Umlage § 2_IST'!M216*'Umlage Gesamt § 2_IST'!$T$1</f>
        <v>826.04518860442897</v>
      </c>
      <c r="V216" s="83">
        <f t="shared" si="63"/>
        <v>1655.6937652910065</v>
      </c>
      <c r="W216" s="76">
        <f t="shared" si="64"/>
        <v>137.97</v>
      </c>
      <c r="X216" s="83">
        <f t="shared" si="56"/>
        <v>179145.21802573698</v>
      </c>
      <c r="Y216" s="76">
        <f t="shared" si="68"/>
        <v>14928.77</v>
      </c>
      <c r="Z216" s="83">
        <f t="shared" si="57"/>
        <v>5556.2840190772613</v>
      </c>
      <c r="AA216" s="76">
        <f t="shared" si="69"/>
        <v>463.02</v>
      </c>
      <c r="AB216" s="83">
        <f t="shared" si="58"/>
        <v>219336.01109508186</v>
      </c>
      <c r="AC216" s="76">
        <f t="shared" si="70"/>
        <v>18278</v>
      </c>
      <c r="AD216" s="83">
        <f t="shared" si="59"/>
        <v>32198.296516657058</v>
      </c>
      <c r="AE216" s="76">
        <f t="shared" si="71"/>
        <v>2683.19</v>
      </c>
      <c r="AF216" s="83">
        <f t="shared" si="60"/>
        <v>62850.382471443452</v>
      </c>
      <c r="AG216" s="76">
        <f t="shared" si="72"/>
        <v>5237.53</v>
      </c>
      <c r="AH216" s="83">
        <f t="shared" si="61"/>
        <v>1376.8967927604037</v>
      </c>
      <c r="AI216" s="76">
        <f t="shared" si="65"/>
        <v>114.74</v>
      </c>
      <c r="AJ216" s="83">
        <f t="shared" si="62"/>
        <v>908.15950379863932</v>
      </c>
      <c r="AK216" s="76">
        <f t="shared" si="66"/>
        <v>75.680000000000007</v>
      </c>
      <c r="AM216" s="83">
        <f t="shared" si="73"/>
        <v>503026.94218984665</v>
      </c>
      <c r="AN216" s="83">
        <f t="shared" si="67"/>
        <v>41918.91184915389</v>
      </c>
    </row>
    <row r="217" spans="1:40" x14ac:dyDescent="0.25">
      <c r="A217" s="82">
        <v>62138</v>
      </c>
      <c r="B217" s="82" t="s">
        <v>220</v>
      </c>
      <c r="C217" s="82" t="s">
        <v>212</v>
      </c>
      <c r="D217" s="83">
        <f>'landesw Umlage § 2_IST'!F217*'Umlage Gesamt § 2_IST'!$D$1</f>
        <v>336.13428214879491</v>
      </c>
      <c r="E217" s="83">
        <f>'landesw Umlage § 2_IST'!G217*'Umlage Gesamt § 2_IST'!$E$1</f>
        <v>30562.933074604567</v>
      </c>
      <c r="F217" s="83">
        <f>'landesw Umlage § 2_IST'!H217*'Umlage Gesamt § 2_IST'!$F$1</f>
        <v>987.97826408261164</v>
      </c>
      <c r="G217" s="83">
        <f>'landesw Umlage § 2_IST'!I217*'Umlage Gesamt § 2_IST'!$G$1</f>
        <v>42482.693720940224</v>
      </c>
      <c r="H217" s="83">
        <f>'landesw Umlage § 2_IST'!J217*'Umlage Gesamt § 2_IST'!$H$1</f>
        <v>7402.1774714491521</v>
      </c>
      <c r="I217" s="83">
        <f>'landesw Umlage § 2_IST'!K217*'Umlage Gesamt § 2_IST'!$I$1</f>
        <v>11802.820600641435</v>
      </c>
      <c r="J217" s="83">
        <f>'landesw Umlage § 2_IST'!L217*'Umlage Gesamt § 2_IST'!$J$1</f>
        <v>198.32236613302834</v>
      </c>
      <c r="K217" s="83">
        <f>'landesw Umlage § 2_IST'!M217*'Umlage Gesamt § 2_IST'!$K$1</f>
        <v>131.66253626142819</v>
      </c>
      <c r="M217" s="83">
        <f>'bezirksw Umlage § 2_IST'!F217*'Umlage Gesamt § 2_IST'!$M$1</f>
        <v>2318.6140390771475</v>
      </c>
      <c r="N217" s="83">
        <f>'bezirksw Umlage § 2_IST'!G217*'Umlage Gesamt § 2_IST'!$N$1</f>
        <v>256679.47659038033</v>
      </c>
      <c r="O217" s="83">
        <f>'bezirksw Umlage § 2_IST'!H217*'Umlage Gesamt § 2_IST'!$O$1</f>
        <v>7920.9975266834554</v>
      </c>
      <c r="P217" s="83">
        <f>'bezirksw Umlage § 2_IST'!I217*'Umlage Gesamt § 2_IST'!$P$1</f>
        <v>309201.85051403835</v>
      </c>
      <c r="Q217" s="83">
        <f>'bezirksw Umlage § 2_IST'!J217*'Umlage Gesamt § 2_IST'!$Q$1</f>
        <v>44224.744979941883</v>
      </c>
      <c r="R217" s="83">
        <f>'bezirksw Umlage § 2_IST'!K217*'Umlage Gesamt § 2_IST'!$R$1</f>
        <v>88971.821940303809</v>
      </c>
      <c r="S217" s="83">
        <f>'bezirksw Umlage § 2_IST'!L217*'Umlage Gesamt § 2_IST'!$S$1</f>
        <v>2009.4013843031544</v>
      </c>
      <c r="T217" s="83">
        <f>'bezirksw Umlage § 2_IST'!M217*'Umlage Gesamt § 2_IST'!$T$1</f>
        <v>1324.4853146613987</v>
      </c>
      <c r="V217" s="83">
        <f t="shared" si="63"/>
        <v>2654.7483212259422</v>
      </c>
      <c r="W217" s="76">
        <f t="shared" si="64"/>
        <v>221.23</v>
      </c>
      <c r="X217" s="83">
        <f t="shared" si="56"/>
        <v>287242.40966498491</v>
      </c>
      <c r="Y217" s="76">
        <f t="shared" si="68"/>
        <v>23936.87</v>
      </c>
      <c r="Z217" s="83">
        <f t="shared" si="57"/>
        <v>8908.9757907660678</v>
      </c>
      <c r="AA217" s="76">
        <f t="shared" si="69"/>
        <v>742.41</v>
      </c>
      <c r="AB217" s="83">
        <f t="shared" si="58"/>
        <v>351684.54423497856</v>
      </c>
      <c r="AC217" s="76">
        <f t="shared" si="70"/>
        <v>29307.05</v>
      </c>
      <c r="AD217" s="83">
        <f t="shared" si="59"/>
        <v>51626.922451391038</v>
      </c>
      <c r="AE217" s="76">
        <f t="shared" si="71"/>
        <v>4302.24</v>
      </c>
      <c r="AF217" s="83">
        <f t="shared" si="60"/>
        <v>100774.64254094525</v>
      </c>
      <c r="AG217" s="76">
        <f t="shared" si="72"/>
        <v>8397.89</v>
      </c>
      <c r="AH217" s="83">
        <f t="shared" si="61"/>
        <v>2207.7237504361829</v>
      </c>
      <c r="AI217" s="76">
        <f t="shared" si="65"/>
        <v>183.98</v>
      </c>
      <c r="AJ217" s="83">
        <f t="shared" si="62"/>
        <v>1456.1478509228268</v>
      </c>
      <c r="AK217" s="76">
        <f t="shared" si="66"/>
        <v>121.35</v>
      </c>
      <c r="AM217" s="83">
        <f t="shared" si="73"/>
        <v>806556.11460565065</v>
      </c>
      <c r="AN217" s="83">
        <f t="shared" si="67"/>
        <v>67213.009550470888</v>
      </c>
    </row>
    <row r="218" spans="1:40" x14ac:dyDescent="0.25">
      <c r="A218" s="82">
        <v>62139</v>
      </c>
      <c r="B218" s="82" t="s">
        <v>221</v>
      </c>
      <c r="C218" s="82" t="s">
        <v>212</v>
      </c>
      <c r="D218" s="83">
        <f>'landesw Umlage § 2_IST'!F218*'Umlage Gesamt § 2_IST'!$D$1</f>
        <v>2779.7532677783634</v>
      </c>
      <c r="E218" s="83">
        <f>'landesw Umlage § 2_IST'!G218*'Umlage Gesamt § 2_IST'!$E$1</f>
        <v>252748.43298909866</v>
      </c>
      <c r="F218" s="83">
        <f>'landesw Umlage § 2_IST'!H218*'Umlage Gesamt § 2_IST'!$F$1</f>
        <v>8170.3532008732391</v>
      </c>
      <c r="G218" s="83">
        <f>'landesw Umlage § 2_IST'!I218*'Umlage Gesamt § 2_IST'!$G$1</f>
        <v>351322.11430471117</v>
      </c>
      <c r="H218" s="83">
        <f>'landesw Umlage § 2_IST'!J218*'Umlage Gesamt § 2_IST'!$H$1</f>
        <v>61214.30662590907</v>
      </c>
      <c r="I218" s="83">
        <f>'landesw Umlage § 2_IST'!K218*'Umlage Gesamt § 2_IST'!$I$1</f>
        <v>97606.614011216647</v>
      </c>
      <c r="J218" s="83">
        <f>'landesw Umlage § 2_IST'!L218*'Umlage Gesamt § 2_IST'!$J$1</f>
        <v>1640.0803922992509</v>
      </c>
      <c r="K218" s="83">
        <f>'landesw Umlage § 2_IST'!M218*'Umlage Gesamt § 2_IST'!$K$1</f>
        <v>1088.8189180735858</v>
      </c>
      <c r="M218" s="83">
        <f>'bezirksw Umlage § 2_IST'!F218*'Umlage Gesamt § 2_IST'!$M$1</f>
        <v>19174.405272320415</v>
      </c>
      <c r="N218" s="83">
        <f>'bezirksw Umlage § 2_IST'!G218*'Umlage Gesamt § 2_IST'!$N$1</f>
        <v>2122680.2849817793</v>
      </c>
      <c r="O218" s="83">
        <f>'bezirksw Umlage § 2_IST'!H218*'Umlage Gesamt § 2_IST'!$O$1</f>
        <v>65504.829254862751</v>
      </c>
      <c r="P218" s="83">
        <f>'bezirksw Umlage § 2_IST'!I218*'Umlage Gesamt § 2_IST'!$P$1</f>
        <v>2557028.247386687</v>
      </c>
      <c r="Q218" s="83">
        <f>'bezirksw Umlage § 2_IST'!J218*'Umlage Gesamt § 2_IST'!$Q$1</f>
        <v>365728.47788325173</v>
      </c>
      <c r="R218" s="83">
        <f>'bezirksw Umlage § 2_IST'!K218*'Umlage Gesamt § 2_IST'!$R$1</f>
        <v>735776.52120968269</v>
      </c>
      <c r="S218" s="83">
        <f>'bezirksw Umlage § 2_IST'!L218*'Umlage Gesamt § 2_IST'!$S$1</f>
        <v>16617.287676186785</v>
      </c>
      <c r="T218" s="83">
        <f>'bezirksw Umlage § 2_IST'!M218*'Umlage Gesamt § 2_IST'!$T$1</f>
        <v>10953.189177903307</v>
      </c>
      <c r="V218" s="83">
        <f t="shared" si="63"/>
        <v>21954.158540098779</v>
      </c>
      <c r="W218" s="76">
        <f t="shared" si="64"/>
        <v>1829.51</v>
      </c>
      <c r="X218" s="83">
        <f t="shared" si="56"/>
        <v>2375428.7179708779</v>
      </c>
      <c r="Y218" s="76">
        <f t="shared" si="68"/>
        <v>197952.39</v>
      </c>
      <c r="Z218" s="83">
        <f t="shared" si="57"/>
        <v>73675.182455735994</v>
      </c>
      <c r="AA218" s="76">
        <f t="shared" si="69"/>
        <v>6139.6</v>
      </c>
      <c r="AB218" s="83">
        <f t="shared" si="58"/>
        <v>2908350.3616913981</v>
      </c>
      <c r="AC218" s="76">
        <f t="shared" si="70"/>
        <v>242362.53</v>
      </c>
      <c r="AD218" s="83">
        <f t="shared" si="59"/>
        <v>426942.78450916079</v>
      </c>
      <c r="AE218" s="76">
        <f t="shared" si="71"/>
        <v>35578.57</v>
      </c>
      <c r="AF218" s="83">
        <f t="shared" si="60"/>
        <v>833383.13522089936</v>
      </c>
      <c r="AG218" s="76">
        <f t="shared" si="72"/>
        <v>69448.59</v>
      </c>
      <c r="AH218" s="83">
        <f t="shared" si="61"/>
        <v>18257.368068486037</v>
      </c>
      <c r="AI218" s="76">
        <f t="shared" si="65"/>
        <v>1521.45</v>
      </c>
      <c r="AJ218" s="83">
        <f t="shared" si="62"/>
        <v>12042.008095976893</v>
      </c>
      <c r="AK218" s="76">
        <f t="shared" si="66"/>
        <v>1003.5</v>
      </c>
      <c r="AM218" s="83">
        <f t="shared" si="73"/>
        <v>6670033.7165526347</v>
      </c>
      <c r="AN218" s="83">
        <f t="shared" si="67"/>
        <v>555836.14304605289</v>
      </c>
    </row>
    <row r="219" spans="1:40" x14ac:dyDescent="0.25">
      <c r="A219" s="82">
        <v>62140</v>
      </c>
      <c r="B219" s="82" t="s">
        <v>222</v>
      </c>
      <c r="C219" s="82" t="s">
        <v>212</v>
      </c>
      <c r="D219" s="83">
        <f>'landesw Umlage § 2_IST'!F219*'Umlage Gesamt § 2_IST'!$D$1</f>
        <v>4997.3765553950107</v>
      </c>
      <c r="E219" s="83">
        <f>'landesw Umlage § 2_IST'!G219*'Umlage Gesamt § 2_IST'!$E$1</f>
        <v>454385.32551560865</v>
      </c>
      <c r="F219" s="83">
        <f>'landesw Umlage § 2_IST'!H219*'Umlage Gesamt § 2_IST'!$F$1</f>
        <v>14688.473257186943</v>
      </c>
      <c r="G219" s="83">
        <f>'landesw Umlage § 2_IST'!I219*'Umlage Gesamt § 2_IST'!$G$1</f>
        <v>631598.82489187713</v>
      </c>
      <c r="H219" s="83">
        <f>'landesw Umlage § 2_IST'!J219*'Umlage Gesamt § 2_IST'!$H$1</f>
        <v>110049.67395238277</v>
      </c>
      <c r="I219" s="83">
        <f>'landesw Umlage § 2_IST'!K219*'Umlage Gesamt § 2_IST'!$I$1</f>
        <v>175474.92799639219</v>
      </c>
      <c r="J219" s="83">
        <f>'landesw Umlage § 2_IST'!L219*'Umlage Gesamt § 2_IST'!$J$1</f>
        <v>2948.4988457230311</v>
      </c>
      <c r="K219" s="83">
        <f>'landesw Umlage § 2_IST'!M219*'Umlage Gesamt § 2_IST'!$K$1</f>
        <v>1957.4536335018861</v>
      </c>
      <c r="M219" s="83">
        <f>'bezirksw Umlage § 2_IST'!F219*'Umlage Gesamt § 2_IST'!$M$1</f>
        <v>34471.305234985557</v>
      </c>
      <c r="N219" s="83">
        <f>'bezirksw Umlage § 2_IST'!G219*'Umlage Gesamt § 2_IST'!$N$1</f>
        <v>3816105.8442590274</v>
      </c>
      <c r="O219" s="83">
        <f>'bezirksw Umlage § 2_IST'!H219*'Umlage Gesamt § 2_IST'!$O$1</f>
        <v>117763.07695288047</v>
      </c>
      <c r="P219" s="83">
        <f>'bezirksw Umlage § 2_IST'!I219*'Umlage Gesamt § 2_IST'!$P$1</f>
        <v>4596966.6312096156</v>
      </c>
      <c r="Q219" s="83">
        <f>'bezirksw Umlage § 2_IST'!J219*'Umlage Gesamt § 2_IST'!$Q$1</f>
        <v>657498.25432340871</v>
      </c>
      <c r="R219" s="83">
        <f>'bezirksw Umlage § 2_IST'!K219*'Umlage Gesamt § 2_IST'!$R$1</f>
        <v>1322762.1241514231</v>
      </c>
      <c r="S219" s="83">
        <f>'bezirksw Umlage § 2_IST'!L219*'Umlage Gesamt § 2_IST'!$S$1</f>
        <v>29874.177974651629</v>
      </c>
      <c r="T219" s="83">
        <f>'bezirksw Umlage § 2_IST'!M219*'Umlage Gesamt § 2_IST'!$T$1</f>
        <v>19691.391836444338</v>
      </c>
      <c r="V219" s="83">
        <f t="shared" si="63"/>
        <v>39468.681790380564</v>
      </c>
      <c r="W219" s="76">
        <f t="shared" si="64"/>
        <v>3289.06</v>
      </c>
      <c r="X219" s="83">
        <f t="shared" si="56"/>
        <v>4270491.1697746357</v>
      </c>
      <c r="Y219" s="76">
        <f t="shared" si="68"/>
        <v>355874.26</v>
      </c>
      <c r="Z219" s="83">
        <f t="shared" si="57"/>
        <v>132451.55021006742</v>
      </c>
      <c r="AA219" s="76">
        <f t="shared" si="69"/>
        <v>11037.63</v>
      </c>
      <c r="AB219" s="83">
        <f t="shared" si="58"/>
        <v>5228565.456101493</v>
      </c>
      <c r="AC219" s="76">
        <f t="shared" si="70"/>
        <v>435713.79</v>
      </c>
      <c r="AD219" s="83">
        <f t="shared" si="59"/>
        <v>767547.92827579146</v>
      </c>
      <c r="AE219" s="76">
        <f t="shared" si="71"/>
        <v>63962.33</v>
      </c>
      <c r="AF219" s="83">
        <f t="shared" si="60"/>
        <v>1498237.0521478152</v>
      </c>
      <c r="AG219" s="76">
        <f t="shared" si="72"/>
        <v>124853.09</v>
      </c>
      <c r="AH219" s="83">
        <f t="shared" si="61"/>
        <v>32822.676820374661</v>
      </c>
      <c r="AI219" s="76">
        <f t="shared" si="65"/>
        <v>2735.22</v>
      </c>
      <c r="AJ219" s="83">
        <f t="shared" si="62"/>
        <v>21648.845469946224</v>
      </c>
      <c r="AK219" s="76">
        <f t="shared" si="66"/>
        <v>1804.07</v>
      </c>
      <c r="AM219" s="83">
        <f t="shared" si="73"/>
        <v>11991233.360590504</v>
      </c>
      <c r="AN219" s="83">
        <f t="shared" si="67"/>
        <v>999269.44671587541</v>
      </c>
    </row>
    <row r="220" spans="1:40" x14ac:dyDescent="0.25">
      <c r="A220" s="82">
        <v>62141</v>
      </c>
      <c r="B220" s="82" t="s">
        <v>223</v>
      </c>
      <c r="C220" s="82" t="s">
        <v>212</v>
      </c>
      <c r="D220" s="83">
        <f>'landesw Umlage § 2_IST'!F220*'Umlage Gesamt § 2_IST'!$D$1</f>
        <v>1260.1331889808218</v>
      </c>
      <c r="E220" s="83">
        <f>'landesw Umlage § 2_IST'!G220*'Umlage Gesamt § 2_IST'!$E$1</f>
        <v>114577.32330575067</v>
      </c>
      <c r="F220" s="83">
        <f>'landesw Umlage § 2_IST'!H220*'Umlage Gesamt § 2_IST'!$F$1</f>
        <v>3703.8298878751293</v>
      </c>
      <c r="G220" s="83">
        <f>'landesw Umlage § 2_IST'!I220*'Umlage Gesamt § 2_IST'!$G$1</f>
        <v>159263.29195832033</v>
      </c>
      <c r="H220" s="83">
        <f>'landesw Umlage § 2_IST'!J220*'Umlage Gesamt § 2_IST'!$H$1</f>
        <v>27750.009439293543</v>
      </c>
      <c r="I220" s="83">
        <f>'landesw Umlage § 2_IST'!K220*'Umlage Gesamt § 2_IST'!$I$1</f>
        <v>44247.572331438118</v>
      </c>
      <c r="J220" s="83">
        <f>'landesw Umlage § 2_IST'!L220*'Umlage Gesamt § 2_IST'!$J$1</f>
        <v>743.49035178389693</v>
      </c>
      <c r="K220" s="83">
        <f>'landesw Umlage § 2_IST'!M220*'Umlage Gesamt § 2_IST'!$K$1</f>
        <v>493.58943880342747</v>
      </c>
      <c r="M220" s="83">
        <f>'bezirksw Umlage § 2_IST'!F220*'Umlage Gesamt § 2_IST'!$M$1</f>
        <v>8692.2478849825493</v>
      </c>
      <c r="N220" s="83">
        <f>'bezirksw Umlage § 2_IST'!G220*'Umlage Gesamt § 2_IST'!$N$1</f>
        <v>962265.21530042577</v>
      </c>
      <c r="O220" s="83">
        <f>'bezirksw Umlage § 2_IST'!H220*'Umlage Gesamt § 2_IST'!$O$1</f>
        <v>29695.012985287707</v>
      </c>
      <c r="P220" s="83">
        <f>'bezirksw Umlage § 2_IST'!I220*'Umlage Gesamt § 2_IST'!$P$1</f>
        <v>1159166.2458116917</v>
      </c>
      <c r="Q220" s="83">
        <f>'bezirksw Umlage § 2_IST'!J220*'Umlage Gesamt § 2_IST'!$Q$1</f>
        <v>165794.06470289291</v>
      </c>
      <c r="R220" s="83">
        <f>'bezirksw Umlage § 2_IST'!K220*'Umlage Gesamt § 2_IST'!$R$1</f>
        <v>333546.29880161682</v>
      </c>
      <c r="S220" s="83">
        <f>'bezirksw Umlage § 2_IST'!L220*'Umlage Gesamt § 2_IST'!$S$1</f>
        <v>7533.041135100686</v>
      </c>
      <c r="T220" s="83">
        <f>'bezirksw Umlage § 2_IST'!M220*'Umlage Gesamt § 2_IST'!$T$1</f>
        <v>4965.3605477340607</v>
      </c>
      <c r="V220" s="83">
        <f t="shared" si="63"/>
        <v>9952.3810739633718</v>
      </c>
      <c r="W220" s="76">
        <f t="shared" si="64"/>
        <v>829.37</v>
      </c>
      <c r="X220" s="83">
        <f t="shared" si="56"/>
        <v>1076842.5386061764</v>
      </c>
      <c r="Y220" s="76">
        <f t="shared" si="68"/>
        <v>89736.88</v>
      </c>
      <c r="Z220" s="83">
        <f t="shared" si="57"/>
        <v>33398.842873162837</v>
      </c>
      <c r="AA220" s="76">
        <f t="shared" si="69"/>
        <v>2783.24</v>
      </c>
      <c r="AB220" s="83">
        <f t="shared" si="58"/>
        <v>1318429.5377700122</v>
      </c>
      <c r="AC220" s="76">
        <f t="shared" si="70"/>
        <v>109869.13</v>
      </c>
      <c r="AD220" s="83">
        <f t="shared" si="59"/>
        <v>193544.07414218644</v>
      </c>
      <c r="AE220" s="76">
        <f t="shared" si="71"/>
        <v>16128.67</v>
      </c>
      <c r="AF220" s="83">
        <f t="shared" si="60"/>
        <v>377793.87113305496</v>
      </c>
      <c r="AG220" s="76">
        <f t="shared" si="72"/>
        <v>31482.82</v>
      </c>
      <c r="AH220" s="83">
        <f t="shared" si="61"/>
        <v>8276.5314868845835</v>
      </c>
      <c r="AI220" s="76">
        <f t="shared" si="65"/>
        <v>689.71</v>
      </c>
      <c r="AJ220" s="83">
        <f t="shared" si="62"/>
        <v>5458.9499865374883</v>
      </c>
      <c r="AK220" s="76">
        <f t="shared" si="66"/>
        <v>454.91</v>
      </c>
      <c r="AM220" s="83">
        <f t="shared" si="73"/>
        <v>3023696.7270719786</v>
      </c>
      <c r="AN220" s="83">
        <f t="shared" si="67"/>
        <v>251974.72725599821</v>
      </c>
    </row>
    <row r="221" spans="1:40" x14ac:dyDescent="0.25">
      <c r="A221" s="82">
        <v>62142</v>
      </c>
      <c r="B221" s="82" t="s">
        <v>224</v>
      </c>
      <c r="C221" s="82" t="s">
        <v>212</v>
      </c>
      <c r="D221" s="83">
        <f>'landesw Umlage § 2_IST'!F221*'Umlage Gesamt § 2_IST'!$D$1</f>
        <v>594.70583246425019</v>
      </c>
      <c r="E221" s="83">
        <f>'landesw Umlage § 2_IST'!G221*'Umlage Gesamt § 2_IST'!$E$1</f>
        <v>54073.492416450441</v>
      </c>
      <c r="F221" s="83">
        <f>'landesw Umlage § 2_IST'!H221*'Umlage Gesamt § 2_IST'!$F$1</f>
        <v>1747.9812896256255</v>
      </c>
      <c r="G221" s="83">
        <f>'landesw Umlage § 2_IST'!I221*'Umlage Gesamt § 2_IST'!$G$1</f>
        <v>75162.537939083908</v>
      </c>
      <c r="H221" s="83">
        <f>'landesw Umlage § 2_IST'!J221*'Umlage Gesamt § 2_IST'!$H$1</f>
        <v>13096.308079809673</v>
      </c>
      <c r="I221" s="83">
        <f>'landesw Umlage § 2_IST'!K221*'Umlage Gesamt § 2_IST'!$I$1</f>
        <v>20882.149258502315</v>
      </c>
      <c r="J221" s="83">
        <f>'landesw Umlage § 2_IST'!L221*'Umlage Gesamt § 2_IST'!$J$1</f>
        <v>350.88199600900271</v>
      </c>
      <c r="K221" s="83">
        <f>'landesw Umlage § 2_IST'!M221*'Umlage Gesamt § 2_IST'!$K$1</f>
        <v>232.94404168226524</v>
      </c>
      <c r="M221" s="83">
        <f>'bezirksw Umlage § 2_IST'!F221*'Umlage Gesamt § 2_IST'!$M$1</f>
        <v>4102.2096391295336</v>
      </c>
      <c r="N221" s="83">
        <f>'bezirksw Umlage § 2_IST'!G221*'Umlage Gesamt § 2_IST'!$N$1</f>
        <v>454130.35774374806</v>
      </c>
      <c r="O221" s="83">
        <f>'bezirksw Umlage § 2_IST'!H221*'Umlage Gesamt § 2_IST'!$O$1</f>
        <v>14014.230854228386</v>
      </c>
      <c r="P221" s="83">
        <f>'bezirksw Umlage § 2_IST'!I221*'Umlage Gesamt § 2_IST'!$P$1</f>
        <v>547055.60746118345</v>
      </c>
      <c r="Q221" s="83">
        <f>'bezirksw Umlage § 2_IST'!J221*'Umlage Gesamt § 2_IST'!$Q$1</f>
        <v>78244.663444275226</v>
      </c>
      <c r="R221" s="83">
        <f>'bezirksw Umlage § 2_IST'!K221*'Umlage Gesamt § 2_IST'!$R$1</f>
        <v>157413.46313925547</v>
      </c>
      <c r="S221" s="83">
        <f>'bezirksw Umlage § 2_IST'!L221*'Umlage Gesamt § 2_IST'!$S$1</f>
        <v>3555.1349162232682</v>
      </c>
      <c r="T221" s="83">
        <f>'bezirksw Umlage § 2_IST'!M221*'Umlage Gesamt § 2_IST'!$T$1</f>
        <v>2343.3466429160699</v>
      </c>
      <c r="V221" s="83">
        <f t="shared" si="63"/>
        <v>4696.9154715937839</v>
      </c>
      <c r="W221" s="76">
        <f t="shared" si="64"/>
        <v>391.41</v>
      </c>
      <c r="X221" s="83">
        <f t="shared" si="56"/>
        <v>508203.85016019852</v>
      </c>
      <c r="Y221" s="76">
        <f t="shared" si="68"/>
        <v>42350.32</v>
      </c>
      <c r="Z221" s="83">
        <f t="shared" si="57"/>
        <v>15762.212143854013</v>
      </c>
      <c r="AA221" s="76">
        <f t="shared" si="69"/>
        <v>1313.52</v>
      </c>
      <c r="AB221" s="83">
        <f t="shared" si="58"/>
        <v>622218.14540026733</v>
      </c>
      <c r="AC221" s="76">
        <f t="shared" si="70"/>
        <v>51851.51</v>
      </c>
      <c r="AD221" s="83">
        <f t="shared" si="59"/>
        <v>91340.971524084904</v>
      </c>
      <c r="AE221" s="76">
        <f t="shared" si="71"/>
        <v>7611.75</v>
      </c>
      <c r="AF221" s="83">
        <f t="shared" si="60"/>
        <v>178295.6123977578</v>
      </c>
      <c r="AG221" s="76">
        <f t="shared" si="72"/>
        <v>14857.97</v>
      </c>
      <c r="AH221" s="83">
        <f t="shared" si="61"/>
        <v>3906.0169122322709</v>
      </c>
      <c r="AI221" s="76">
        <f t="shared" si="65"/>
        <v>325.5</v>
      </c>
      <c r="AJ221" s="83">
        <f t="shared" si="62"/>
        <v>2576.2906845983352</v>
      </c>
      <c r="AK221" s="76">
        <f t="shared" si="66"/>
        <v>214.69</v>
      </c>
      <c r="AM221" s="83">
        <f t="shared" si="73"/>
        <v>1427000.0146945871</v>
      </c>
      <c r="AN221" s="83">
        <f t="shared" si="67"/>
        <v>118916.66789121559</v>
      </c>
    </row>
    <row r="222" spans="1:40" x14ac:dyDescent="0.25">
      <c r="A222" s="82">
        <v>62143</v>
      </c>
      <c r="B222" s="82" t="s">
        <v>225</v>
      </c>
      <c r="C222" s="82" t="s">
        <v>212</v>
      </c>
      <c r="D222" s="83">
        <f>'landesw Umlage § 2_IST'!F222*'Umlage Gesamt § 2_IST'!$D$1</f>
        <v>1337.0470908036043</v>
      </c>
      <c r="E222" s="83">
        <f>'landesw Umlage § 2_IST'!G222*'Umlage Gesamt § 2_IST'!$E$1</f>
        <v>121570.70231752259</v>
      </c>
      <c r="F222" s="83">
        <f>'landesw Umlage § 2_IST'!H222*'Umlage Gesamt § 2_IST'!$F$1</f>
        <v>3929.8980613471081</v>
      </c>
      <c r="G222" s="83">
        <f>'landesw Umlage § 2_IST'!I222*'Umlage Gesamt § 2_IST'!$G$1</f>
        <v>168984.13838056452</v>
      </c>
      <c r="H222" s="83">
        <f>'landesw Umlage § 2_IST'!J222*'Umlage Gesamt § 2_IST'!$H$1</f>
        <v>29443.768099297846</v>
      </c>
      <c r="I222" s="83">
        <f>'landesw Umlage § 2_IST'!K222*'Umlage Gesamt § 2_IST'!$I$1</f>
        <v>46948.281640546302</v>
      </c>
      <c r="J222" s="83">
        <f>'landesw Umlage § 2_IST'!L222*'Umlage Gesamt § 2_IST'!$J$1</f>
        <v>788.87027227431963</v>
      </c>
      <c r="K222" s="83">
        <f>'landesw Umlage § 2_IST'!M222*'Umlage Gesamt § 2_IST'!$K$1</f>
        <v>523.71632536499305</v>
      </c>
      <c r="M222" s="83">
        <f>'bezirksw Umlage § 2_IST'!F222*'Umlage Gesamt § 2_IST'!$M$1</f>
        <v>9222.7907722669897</v>
      </c>
      <c r="N222" s="83">
        <f>'bezirksw Umlage § 2_IST'!G222*'Umlage Gesamt § 2_IST'!$N$1</f>
        <v>1020998.3499756223</v>
      </c>
      <c r="O222" s="83">
        <f>'bezirksw Umlage § 2_IST'!H222*'Umlage Gesamt § 2_IST'!$O$1</f>
        <v>31507.48751841535</v>
      </c>
      <c r="P222" s="83">
        <f>'bezirksw Umlage § 2_IST'!I222*'Umlage Gesamt § 2_IST'!$P$1</f>
        <v>1229917.4962400307</v>
      </c>
      <c r="Q222" s="83">
        <f>'bezirksw Umlage § 2_IST'!J222*'Umlage Gesamt § 2_IST'!$Q$1</f>
        <v>175913.52550820023</v>
      </c>
      <c r="R222" s="83">
        <f>'bezirksw Umlage § 2_IST'!K222*'Umlage Gesamt § 2_IST'!$R$1</f>
        <v>353904.73988047522</v>
      </c>
      <c r="S222" s="83">
        <f>'bezirksw Umlage § 2_IST'!L222*'Umlage Gesamt § 2_IST'!$S$1</f>
        <v>7992.8302997371029</v>
      </c>
      <c r="T222" s="83">
        <f>'bezirksw Umlage § 2_IST'!M222*'Umlage Gesamt § 2_IST'!$T$1</f>
        <v>5268.4279195187955</v>
      </c>
      <c r="V222" s="83">
        <f t="shared" si="63"/>
        <v>10559.837863070594</v>
      </c>
      <c r="W222" s="76">
        <f t="shared" si="64"/>
        <v>879.99</v>
      </c>
      <c r="X222" s="83">
        <f t="shared" si="56"/>
        <v>1142569.0522931449</v>
      </c>
      <c r="Y222" s="76">
        <f t="shared" si="68"/>
        <v>95214.09</v>
      </c>
      <c r="Z222" s="83">
        <f t="shared" si="57"/>
        <v>35437.385579762456</v>
      </c>
      <c r="AA222" s="76">
        <f t="shared" si="69"/>
        <v>2953.12</v>
      </c>
      <c r="AB222" s="83">
        <f t="shared" si="58"/>
        <v>1398901.6346205953</v>
      </c>
      <c r="AC222" s="76">
        <f t="shared" si="70"/>
        <v>116575.14</v>
      </c>
      <c r="AD222" s="83">
        <f t="shared" si="59"/>
        <v>205357.29360749808</v>
      </c>
      <c r="AE222" s="76">
        <f t="shared" si="71"/>
        <v>17113.11</v>
      </c>
      <c r="AF222" s="83">
        <f t="shared" si="60"/>
        <v>400853.0215210215</v>
      </c>
      <c r="AG222" s="76">
        <f t="shared" si="72"/>
        <v>33404.42</v>
      </c>
      <c r="AH222" s="83">
        <f t="shared" si="61"/>
        <v>8781.700572011423</v>
      </c>
      <c r="AI222" s="76">
        <f t="shared" si="65"/>
        <v>731.81</v>
      </c>
      <c r="AJ222" s="83">
        <f t="shared" si="62"/>
        <v>5792.1442448837888</v>
      </c>
      <c r="AK222" s="76">
        <f t="shared" si="66"/>
        <v>482.68</v>
      </c>
      <c r="AM222" s="83">
        <f t="shared" si="73"/>
        <v>3208252.0703019882</v>
      </c>
      <c r="AN222" s="83">
        <f t="shared" si="67"/>
        <v>267354.33919183235</v>
      </c>
    </row>
    <row r="223" spans="1:40" x14ac:dyDescent="0.25">
      <c r="A223" s="82">
        <v>62144</v>
      </c>
      <c r="B223" s="82" t="s">
        <v>226</v>
      </c>
      <c r="C223" s="82" t="s">
        <v>212</v>
      </c>
      <c r="D223" s="83">
        <f>'landesw Umlage § 2_IST'!F223*'Umlage Gesamt § 2_IST'!$D$1</f>
        <v>349.30519803091647</v>
      </c>
      <c r="E223" s="83">
        <f>'landesw Umlage § 2_IST'!G223*'Umlage Gesamt § 2_IST'!$E$1</f>
        <v>31760.495602482446</v>
      </c>
      <c r="F223" s="83">
        <f>'landesw Umlage § 2_IST'!H223*'Umlage Gesamt § 2_IST'!$F$1</f>
        <v>1026.6907052130177</v>
      </c>
      <c r="G223" s="83">
        <f>'landesw Umlage § 2_IST'!I223*'Umlage Gesamt § 2_IST'!$G$1</f>
        <v>44147.314127604819</v>
      </c>
      <c r="H223" s="83">
        <f>'landesw Umlage § 2_IST'!J223*'Umlage Gesamt § 2_IST'!$H$1</f>
        <v>7692.2206535897794</v>
      </c>
      <c r="I223" s="83">
        <f>'landesw Umlage § 2_IST'!K223*'Umlage Gesamt § 2_IST'!$I$1</f>
        <v>12265.296359760838</v>
      </c>
      <c r="J223" s="83">
        <f>'landesw Umlage § 2_IST'!L223*'Umlage Gesamt § 2_IST'!$J$1</f>
        <v>206.09332952653651</v>
      </c>
      <c r="K223" s="83">
        <f>'landesw Umlage § 2_IST'!M223*'Umlage Gesamt § 2_IST'!$K$1</f>
        <v>136.82153456068056</v>
      </c>
      <c r="M223" s="83">
        <f>'bezirksw Umlage § 2_IST'!F223*'Umlage Gesamt § 2_IST'!$M$1</f>
        <v>2409.4654401201178</v>
      </c>
      <c r="N223" s="83">
        <f>'bezirksw Umlage § 2_IST'!G223*'Umlage Gesamt § 2_IST'!$N$1</f>
        <v>266737.07551550982</v>
      </c>
      <c r="O223" s="83">
        <f>'bezirksw Umlage § 2_IST'!H223*'Umlage Gesamt § 2_IST'!$O$1</f>
        <v>8231.3698917380243</v>
      </c>
      <c r="P223" s="83">
        <f>'bezirksw Umlage § 2_IST'!I223*'Umlage Gesamt § 2_IST'!$P$1</f>
        <v>321317.45960241446</v>
      </c>
      <c r="Q223" s="83">
        <f>'bezirksw Umlage § 2_IST'!J223*'Umlage Gesamt § 2_IST'!$Q$1</f>
        <v>45957.62504297946</v>
      </c>
      <c r="R223" s="83">
        <f>'bezirksw Umlage § 2_IST'!K223*'Umlage Gesamt § 2_IST'!$R$1</f>
        <v>92458.048858795009</v>
      </c>
      <c r="S223" s="83">
        <f>'bezirksw Umlage § 2_IST'!L223*'Umlage Gesamt § 2_IST'!$S$1</f>
        <v>2088.1367529090858</v>
      </c>
      <c r="T223" s="83">
        <f>'bezirksw Umlage § 2_IST'!M223*'Umlage Gesamt § 2_IST'!$T$1</f>
        <v>1376.3832780437485</v>
      </c>
      <c r="V223" s="83">
        <f t="shared" si="63"/>
        <v>2758.7706381510343</v>
      </c>
      <c r="W223" s="76">
        <f t="shared" si="64"/>
        <v>229.9</v>
      </c>
      <c r="X223" s="83">
        <f t="shared" si="56"/>
        <v>298497.57111799228</v>
      </c>
      <c r="Y223" s="76">
        <f t="shared" si="68"/>
        <v>24874.799999999999</v>
      </c>
      <c r="Z223" s="83">
        <f t="shared" si="57"/>
        <v>9258.0605969510416</v>
      </c>
      <c r="AA223" s="76">
        <f t="shared" si="69"/>
        <v>771.51</v>
      </c>
      <c r="AB223" s="83">
        <f t="shared" si="58"/>
        <v>365464.77373001928</v>
      </c>
      <c r="AC223" s="76">
        <f t="shared" si="70"/>
        <v>30455.4</v>
      </c>
      <c r="AD223" s="83">
        <f t="shared" si="59"/>
        <v>53649.845696569238</v>
      </c>
      <c r="AE223" s="76">
        <f t="shared" si="71"/>
        <v>4470.82</v>
      </c>
      <c r="AF223" s="83">
        <f t="shared" si="60"/>
        <v>104723.34521855584</v>
      </c>
      <c r="AG223" s="76">
        <f t="shared" si="72"/>
        <v>8726.9500000000007</v>
      </c>
      <c r="AH223" s="83">
        <f t="shared" si="61"/>
        <v>2294.2300824356221</v>
      </c>
      <c r="AI223" s="76">
        <f t="shared" si="65"/>
        <v>191.19</v>
      </c>
      <c r="AJ223" s="83">
        <f t="shared" si="62"/>
        <v>1513.2048126044292</v>
      </c>
      <c r="AK223" s="76">
        <f t="shared" si="66"/>
        <v>126.1</v>
      </c>
      <c r="AM223" s="83">
        <f t="shared" si="73"/>
        <v>838159.80189327884</v>
      </c>
      <c r="AN223" s="83">
        <f t="shared" si="67"/>
        <v>69846.650157773242</v>
      </c>
    </row>
    <row r="224" spans="1:40" x14ac:dyDescent="0.25">
      <c r="A224" s="82">
        <v>62145</v>
      </c>
      <c r="B224" s="82" t="s">
        <v>227</v>
      </c>
      <c r="C224" s="82" t="s">
        <v>212</v>
      </c>
      <c r="D224" s="83">
        <f>'landesw Umlage § 2_IST'!F224*'Umlage Gesamt § 2_IST'!$D$1</f>
        <v>1019.8321221943427</v>
      </c>
      <c r="E224" s="83">
        <f>'landesw Umlage § 2_IST'!G224*'Umlage Gesamt § 2_IST'!$E$1</f>
        <v>92728.00351902275</v>
      </c>
      <c r="F224" s="83">
        <f>'landesw Umlage § 2_IST'!H224*'Umlage Gesamt § 2_IST'!$F$1</f>
        <v>2997.5281405400819</v>
      </c>
      <c r="G224" s="83">
        <f>'landesw Umlage § 2_IST'!I224*'Umlage Gesamt § 2_IST'!$G$1</f>
        <v>128892.58250302535</v>
      </c>
      <c r="H224" s="83">
        <f>'landesw Umlage § 2_IST'!J224*'Umlage Gesamt § 2_IST'!$H$1</f>
        <v>22458.222087045178</v>
      </c>
      <c r="I224" s="83">
        <f>'landesw Umlage § 2_IST'!K224*'Umlage Gesamt § 2_IST'!$I$1</f>
        <v>35809.782638305682</v>
      </c>
      <c r="J224" s="83">
        <f>'landesw Umlage § 2_IST'!L224*'Umlage Gesamt § 2_IST'!$J$1</f>
        <v>601.71047784563154</v>
      </c>
      <c r="K224" s="83">
        <f>'landesw Umlage § 2_IST'!M224*'Umlage Gesamt § 2_IST'!$K$1</f>
        <v>399.46441318218069</v>
      </c>
      <c r="M224" s="83">
        <f>'bezirksw Umlage § 2_IST'!F224*'Umlage Gesamt § 2_IST'!$M$1</f>
        <v>7034.6798931235453</v>
      </c>
      <c r="N224" s="83">
        <f>'bezirksw Umlage § 2_IST'!G224*'Umlage Gesamt § 2_IST'!$N$1</f>
        <v>778766.07426499948</v>
      </c>
      <c r="O224" s="83">
        <f>'bezirksw Umlage § 2_IST'!H224*'Umlage Gesamt § 2_IST'!$O$1</f>
        <v>24032.323230743368</v>
      </c>
      <c r="P224" s="83">
        <f>'bezirksw Umlage § 2_IST'!I224*'Umlage Gesamt § 2_IST'!$P$1</f>
        <v>938119.06771402247</v>
      </c>
      <c r="Q224" s="83">
        <f>'bezirksw Umlage § 2_IST'!J224*'Umlage Gesamt § 2_IST'!$Q$1</f>
        <v>134177.96970328881</v>
      </c>
      <c r="R224" s="83">
        <f>'bezirksw Umlage § 2_IST'!K224*'Umlage Gesamt § 2_IST'!$R$1</f>
        <v>269940.69573870907</v>
      </c>
      <c r="S224" s="83">
        <f>'bezirksw Umlage § 2_IST'!L224*'Umlage Gesamt § 2_IST'!$S$1</f>
        <v>6096.5280452619945</v>
      </c>
      <c r="T224" s="83">
        <f>'bezirksw Umlage § 2_IST'!M224*'Umlage Gesamt § 2_IST'!$T$1</f>
        <v>4018.4912429385736</v>
      </c>
      <c r="V224" s="83">
        <f t="shared" si="63"/>
        <v>8054.5120153178877</v>
      </c>
      <c r="W224" s="76">
        <f t="shared" si="64"/>
        <v>671.21</v>
      </c>
      <c r="X224" s="83">
        <f t="shared" si="56"/>
        <v>871494.0777840222</v>
      </c>
      <c r="Y224" s="76">
        <f t="shared" si="68"/>
        <v>72624.509999999995</v>
      </c>
      <c r="Z224" s="83">
        <f t="shared" si="57"/>
        <v>27029.85137128345</v>
      </c>
      <c r="AA224" s="76">
        <f t="shared" si="69"/>
        <v>2252.4899999999998</v>
      </c>
      <c r="AB224" s="83">
        <f t="shared" si="58"/>
        <v>1067011.6502170479</v>
      </c>
      <c r="AC224" s="76">
        <f t="shared" si="70"/>
        <v>88917.64</v>
      </c>
      <c r="AD224" s="83">
        <f t="shared" si="59"/>
        <v>156636.19179033398</v>
      </c>
      <c r="AE224" s="76">
        <f t="shared" si="71"/>
        <v>13053.02</v>
      </c>
      <c r="AF224" s="83">
        <f t="shared" si="60"/>
        <v>305750.47837701475</v>
      </c>
      <c r="AG224" s="76">
        <f t="shared" si="72"/>
        <v>25479.21</v>
      </c>
      <c r="AH224" s="83">
        <f t="shared" si="61"/>
        <v>6698.238523107626</v>
      </c>
      <c r="AI224" s="76">
        <f t="shared" si="65"/>
        <v>558.19000000000005</v>
      </c>
      <c r="AJ224" s="83">
        <f t="shared" si="62"/>
        <v>4417.9556561207546</v>
      </c>
      <c r="AK224" s="76">
        <f t="shared" si="66"/>
        <v>368.16</v>
      </c>
      <c r="AM224" s="83">
        <f t="shared" si="73"/>
        <v>2447092.9557342483</v>
      </c>
      <c r="AN224" s="83">
        <f t="shared" si="67"/>
        <v>203924.41297785402</v>
      </c>
    </row>
    <row r="225" spans="1:40" x14ac:dyDescent="0.25">
      <c r="A225" s="82">
        <v>62146</v>
      </c>
      <c r="B225" s="82" t="s">
        <v>228</v>
      </c>
      <c r="C225" s="82" t="s">
        <v>212</v>
      </c>
      <c r="D225" s="83">
        <f>'landesw Umlage § 2_IST'!F225*'Umlage Gesamt § 2_IST'!$D$1</f>
        <v>379.40854055738043</v>
      </c>
      <c r="E225" s="83">
        <f>'landesw Umlage § 2_IST'!G225*'Umlage Gesamt § 2_IST'!$E$1</f>
        <v>34497.635167886678</v>
      </c>
      <c r="F225" s="83">
        <f>'landesw Umlage § 2_IST'!H225*'Umlage Gesamt § 2_IST'!$F$1</f>
        <v>1115.1715584668214</v>
      </c>
      <c r="G225" s="83">
        <f>'landesw Umlage § 2_IST'!I225*'Umlage Gesamt § 2_IST'!$G$1</f>
        <v>47951.957534855414</v>
      </c>
      <c r="H225" s="83">
        <f>'landesw Umlage § 2_IST'!J225*'Umlage Gesamt § 2_IST'!$H$1</f>
        <v>8355.1410865793241</v>
      </c>
      <c r="I225" s="83">
        <f>'landesw Umlage § 2_IST'!K225*'Umlage Gesamt § 2_IST'!$I$1</f>
        <v>13322.327344664169</v>
      </c>
      <c r="J225" s="83">
        <f>'landesw Umlage § 2_IST'!L225*'Umlage Gesamt § 2_IST'!$J$1</f>
        <v>223.85458279768775</v>
      </c>
      <c r="K225" s="83">
        <f>'landesw Umlage § 2_IST'!M225*'Umlage Gesamt § 2_IST'!$K$1</f>
        <v>148.61290080170642</v>
      </c>
      <c r="M225" s="83">
        <f>'bezirksw Umlage § 2_IST'!F225*'Umlage Gesamt § 2_IST'!$M$1</f>
        <v>2617.1146931472476</v>
      </c>
      <c r="N225" s="83">
        <f>'bezirksw Umlage § 2_IST'!G225*'Umlage Gesamt § 2_IST'!$N$1</f>
        <v>289724.64510798978</v>
      </c>
      <c r="O225" s="83">
        <f>'bezirksw Umlage § 2_IST'!H225*'Umlage Gesamt § 2_IST'!$O$1</f>
        <v>8940.7545465036856</v>
      </c>
      <c r="P225" s="83">
        <f>'bezirksw Umlage § 2_IST'!I225*'Umlage Gesamt § 2_IST'!$P$1</f>
        <v>349008.80115894246</v>
      </c>
      <c r="Q225" s="83">
        <f>'bezirksw Umlage § 2_IST'!J225*'Umlage Gesamt § 2_IST'!$Q$1</f>
        <v>49918.28218799326</v>
      </c>
      <c r="R225" s="83">
        <f>'bezirksw Umlage § 2_IST'!K225*'Umlage Gesamt § 2_IST'!$R$1</f>
        <v>100426.14188980253</v>
      </c>
      <c r="S225" s="83">
        <f>'bezirksw Umlage § 2_IST'!L225*'Umlage Gesamt § 2_IST'!$S$1</f>
        <v>2268.0936967772868</v>
      </c>
      <c r="T225" s="83">
        <f>'bezirksw Umlage § 2_IST'!M225*'Umlage Gesamt § 2_IST'!$T$1</f>
        <v>1495.0008580288625</v>
      </c>
      <c r="V225" s="83">
        <f t="shared" si="63"/>
        <v>2996.5232337046282</v>
      </c>
      <c r="W225" s="76">
        <f t="shared" si="64"/>
        <v>249.71</v>
      </c>
      <c r="X225" s="83">
        <f t="shared" si="56"/>
        <v>324222.28027587646</v>
      </c>
      <c r="Y225" s="76">
        <f t="shared" si="68"/>
        <v>27018.52</v>
      </c>
      <c r="Z225" s="83">
        <f t="shared" si="57"/>
        <v>10055.926104970507</v>
      </c>
      <c r="AA225" s="76">
        <f t="shared" si="69"/>
        <v>837.99</v>
      </c>
      <c r="AB225" s="83">
        <f t="shared" si="58"/>
        <v>396960.75869379786</v>
      </c>
      <c r="AC225" s="76">
        <f t="shared" si="70"/>
        <v>33080.06</v>
      </c>
      <c r="AD225" s="83">
        <f t="shared" si="59"/>
        <v>58273.423274572582</v>
      </c>
      <c r="AE225" s="76">
        <f t="shared" si="71"/>
        <v>4856.12</v>
      </c>
      <c r="AF225" s="83">
        <f t="shared" si="60"/>
        <v>113748.4692344667</v>
      </c>
      <c r="AG225" s="76">
        <f t="shared" si="72"/>
        <v>9479.0400000000009</v>
      </c>
      <c r="AH225" s="83">
        <f t="shared" si="61"/>
        <v>2491.9482795749745</v>
      </c>
      <c r="AI225" s="76">
        <f t="shared" si="65"/>
        <v>207.66</v>
      </c>
      <c r="AJ225" s="83">
        <f t="shared" si="62"/>
        <v>1643.6137588305689</v>
      </c>
      <c r="AK225" s="76">
        <f t="shared" si="66"/>
        <v>136.97</v>
      </c>
      <c r="AM225" s="83">
        <f t="shared" si="73"/>
        <v>910392.94285579422</v>
      </c>
      <c r="AN225" s="83">
        <f t="shared" si="67"/>
        <v>75866.078571316189</v>
      </c>
    </row>
    <row r="226" spans="1:40" x14ac:dyDescent="0.25">
      <c r="A226" s="82">
        <v>62147</v>
      </c>
      <c r="B226" s="82" t="s">
        <v>229</v>
      </c>
      <c r="C226" s="82" t="s">
        <v>212</v>
      </c>
      <c r="D226" s="83">
        <f>'landesw Umlage § 2_IST'!F226*'Umlage Gesamt § 2_IST'!$D$1</f>
        <v>329.06000896102057</v>
      </c>
      <c r="E226" s="83">
        <f>'landesw Umlage § 2_IST'!G226*'Umlage Gesamt § 2_IST'!$E$1</f>
        <v>29919.706395649791</v>
      </c>
      <c r="F226" s="83">
        <f>'landesw Umlage § 2_IST'!H226*'Umlage Gesamt § 2_IST'!$F$1</f>
        <v>967.18529973805369</v>
      </c>
      <c r="G226" s="83">
        <f>'landesw Umlage § 2_IST'!I226*'Umlage Gesamt § 2_IST'!$G$1</f>
        <v>41588.604075536423</v>
      </c>
      <c r="H226" s="83">
        <f>'landesw Umlage § 2_IST'!J226*'Umlage Gesamt § 2_IST'!$H$1</f>
        <v>7246.3914406918375</v>
      </c>
      <c r="I226" s="83">
        <f>'landesw Umlage § 2_IST'!K226*'Umlage Gesamt § 2_IST'!$I$1</f>
        <v>11554.418751292824</v>
      </c>
      <c r="J226" s="83">
        <f>'landesw Umlage § 2_IST'!L226*'Umlage Gesamt § 2_IST'!$J$1</f>
        <v>194.14847887493013</v>
      </c>
      <c r="K226" s="83">
        <f>'landesw Umlage § 2_IST'!M226*'Umlage Gesamt § 2_IST'!$K$1</f>
        <v>128.89157001497946</v>
      </c>
      <c r="M226" s="83">
        <f>'bezirksw Umlage § 2_IST'!F226*'Umlage Gesamt § 2_IST'!$M$1</f>
        <v>2269.8165495007061</v>
      </c>
      <c r="N226" s="83">
        <f>'bezirksw Umlage § 2_IST'!G226*'Umlage Gesamt § 2_IST'!$N$1</f>
        <v>251277.4071332356</v>
      </c>
      <c r="O226" s="83">
        <f>'bezirksw Umlage § 2_IST'!H226*'Umlage Gesamt § 2_IST'!$O$1</f>
        <v>7754.2924228028633</v>
      </c>
      <c r="P226" s="83">
        <f>'bezirksw Umlage § 2_IST'!I226*'Umlage Gesamt § 2_IST'!$P$1</f>
        <v>302694.39656819717</v>
      </c>
      <c r="Q226" s="83">
        <f>'bezirksw Umlage § 2_IST'!J226*'Umlage Gesamt § 2_IST'!$Q$1</f>
        <v>43293.99216994059</v>
      </c>
      <c r="R226" s="83">
        <f>'bezirksw Umlage § 2_IST'!K226*'Umlage Gesamt § 2_IST'!$R$1</f>
        <v>87099.323335293622</v>
      </c>
      <c r="S226" s="83">
        <f>'bezirksw Umlage § 2_IST'!L226*'Umlage Gesamt § 2_IST'!$S$1</f>
        <v>1967.1115760587227</v>
      </c>
      <c r="T226" s="83">
        <f>'bezirksw Umlage § 2_IST'!M226*'Umlage Gesamt § 2_IST'!$T$1</f>
        <v>1296.6102318545747</v>
      </c>
      <c r="V226" s="83">
        <f t="shared" si="63"/>
        <v>2598.8765584617267</v>
      </c>
      <c r="W226" s="76">
        <f t="shared" si="64"/>
        <v>216.57</v>
      </c>
      <c r="X226" s="83">
        <f t="shared" si="56"/>
        <v>281197.11352888541</v>
      </c>
      <c r="Y226" s="76">
        <f t="shared" si="68"/>
        <v>23433.09</v>
      </c>
      <c r="Z226" s="83">
        <f t="shared" si="57"/>
        <v>8721.4777225409161</v>
      </c>
      <c r="AA226" s="76">
        <f t="shared" si="69"/>
        <v>726.79</v>
      </c>
      <c r="AB226" s="83">
        <f t="shared" si="58"/>
        <v>344283.0006437336</v>
      </c>
      <c r="AC226" s="76">
        <f t="shared" si="70"/>
        <v>28690.25</v>
      </c>
      <c r="AD226" s="83">
        <f t="shared" si="59"/>
        <v>50540.383610632431</v>
      </c>
      <c r="AE226" s="76">
        <f t="shared" si="71"/>
        <v>4211.7</v>
      </c>
      <c r="AF226" s="83">
        <f t="shared" si="60"/>
        <v>98653.742086586441</v>
      </c>
      <c r="AG226" s="76">
        <f t="shared" si="72"/>
        <v>8221.15</v>
      </c>
      <c r="AH226" s="83">
        <f t="shared" si="61"/>
        <v>2161.260054933653</v>
      </c>
      <c r="AI226" s="76">
        <f t="shared" si="65"/>
        <v>180.11</v>
      </c>
      <c r="AJ226" s="83">
        <f t="shared" si="62"/>
        <v>1425.5018018695541</v>
      </c>
      <c r="AK226" s="76">
        <f t="shared" si="66"/>
        <v>118.79</v>
      </c>
      <c r="AM226" s="83">
        <f t="shared" si="73"/>
        <v>789581.35600764374</v>
      </c>
      <c r="AN226" s="83">
        <f t="shared" si="67"/>
        <v>65798.446333970307</v>
      </c>
    </row>
    <row r="227" spans="1:40" x14ac:dyDescent="0.25">
      <c r="A227" s="82">
        <v>62148</v>
      </c>
      <c r="B227" s="82" t="s">
        <v>230</v>
      </c>
      <c r="C227" s="82" t="s">
        <v>212</v>
      </c>
      <c r="D227" s="83">
        <f>'landesw Umlage § 2_IST'!F227*'Umlage Gesamt § 2_IST'!$D$1</f>
        <v>244.36573774318271</v>
      </c>
      <c r="E227" s="83">
        <f>'landesw Umlage § 2_IST'!G227*'Umlage Gesamt § 2_IST'!$E$1</f>
        <v>22218.899068037354</v>
      </c>
      <c r="F227" s="83">
        <f>'landesw Umlage § 2_IST'!H227*'Umlage Gesamt § 2_IST'!$F$1</f>
        <v>718.24877793900419</v>
      </c>
      <c r="G227" s="83">
        <f>'landesw Umlage § 2_IST'!I227*'Umlage Gesamt § 2_IST'!$G$1</f>
        <v>30884.427277309933</v>
      </c>
      <c r="H227" s="83">
        <f>'landesw Umlage § 2_IST'!J227*'Umlage Gesamt § 2_IST'!$H$1</f>
        <v>5381.2974599119561</v>
      </c>
      <c r="I227" s="83">
        <f>'landesw Umlage § 2_IST'!K227*'Umlage Gesamt § 2_IST'!$I$1</f>
        <v>8580.5141477638463</v>
      </c>
      <c r="J227" s="83">
        <f>'landesw Umlage § 2_IST'!L227*'Umlage Gesamt § 2_IST'!$J$1</f>
        <v>144.1780677688154</v>
      </c>
      <c r="K227" s="83">
        <f>'landesw Umlage § 2_IST'!M227*'Umlage Gesamt § 2_IST'!$K$1</f>
        <v>95.717141973695561</v>
      </c>
      <c r="M227" s="83">
        <f>'bezirksw Umlage § 2_IST'!F227*'Umlage Gesamt § 2_IST'!$M$1</f>
        <v>1685.6056055299298</v>
      </c>
      <c r="N227" s="83">
        <f>'bezirksw Umlage § 2_IST'!G227*'Umlage Gesamt § 2_IST'!$N$1</f>
        <v>186603.01252098024</v>
      </c>
      <c r="O227" s="83">
        <f>'bezirksw Umlage § 2_IST'!H227*'Umlage Gesamt § 2_IST'!$O$1</f>
        <v>5758.4736430219182</v>
      </c>
      <c r="P227" s="83">
        <f>'bezirksw Umlage § 2_IST'!I227*'Umlage Gesamt § 2_IST'!$P$1</f>
        <v>224786.1712569182</v>
      </c>
      <c r="Q227" s="83">
        <f>'bezirksw Umlage § 2_IST'!J227*'Umlage Gesamt § 2_IST'!$Q$1</f>
        <v>32150.878406218999</v>
      </c>
      <c r="R227" s="83">
        <f>'bezirksw Umlage § 2_IST'!K227*'Umlage Gesamt § 2_IST'!$R$1</f>
        <v>64681.486124563613</v>
      </c>
      <c r="S227" s="83">
        <f>'bezirksw Umlage § 2_IST'!L227*'Umlage Gesamt § 2_IST'!$S$1</f>
        <v>1460.8115797009114</v>
      </c>
      <c r="T227" s="83">
        <f>'bezirksw Umlage § 2_IST'!M227*'Umlage Gesamt § 2_IST'!$T$1</f>
        <v>962.88551402195776</v>
      </c>
      <c r="V227" s="83">
        <f t="shared" si="63"/>
        <v>1929.9713432731126</v>
      </c>
      <c r="W227" s="76">
        <f t="shared" si="64"/>
        <v>160.83000000000001</v>
      </c>
      <c r="X227" s="83">
        <f t="shared" si="56"/>
        <v>208821.9115890176</v>
      </c>
      <c r="Y227" s="76">
        <f t="shared" si="68"/>
        <v>17401.830000000002</v>
      </c>
      <c r="Z227" s="83">
        <f t="shared" si="57"/>
        <v>6476.7224209609221</v>
      </c>
      <c r="AA227" s="76">
        <f t="shared" si="69"/>
        <v>539.73</v>
      </c>
      <c r="AB227" s="83">
        <f t="shared" si="58"/>
        <v>255670.59853422813</v>
      </c>
      <c r="AC227" s="76">
        <f t="shared" si="70"/>
        <v>21305.88</v>
      </c>
      <c r="AD227" s="83">
        <f t="shared" si="59"/>
        <v>37532.175866130958</v>
      </c>
      <c r="AE227" s="76">
        <f t="shared" si="71"/>
        <v>3127.68</v>
      </c>
      <c r="AF227" s="83">
        <f t="shared" si="60"/>
        <v>73262.000272327452</v>
      </c>
      <c r="AG227" s="76">
        <f t="shared" si="72"/>
        <v>6105.17</v>
      </c>
      <c r="AH227" s="83">
        <f t="shared" si="61"/>
        <v>1604.9896474697268</v>
      </c>
      <c r="AI227" s="76">
        <f t="shared" si="65"/>
        <v>133.75</v>
      </c>
      <c r="AJ227" s="83">
        <f t="shared" si="62"/>
        <v>1058.6026559956533</v>
      </c>
      <c r="AK227" s="76">
        <f t="shared" si="66"/>
        <v>88.22</v>
      </c>
      <c r="AM227" s="83">
        <f t="shared" si="73"/>
        <v>586356.97232940351</v>
      </c>
      <c r="AN227" s="83">
        <f t="shared" si="67"/>
        <v>48863.081027450295</v>
      </c>
    </row>
    <row r="228" spans="1:40" x14ac:dyDescent="0.25">
      <c r="A228" s="82">
        <v>62202</v>
      </c>
      <c r="B228" s="82" t="s">
        <v>231</v>
      </c>
      <c r="C228" s="82" t="s">
        <v>232</v>
      </c>
      <c r="D228" s="83">
        <f>'landesw Umlage § 2_IST'!F228*'Umlage Gesamt § 2_IST'!$D$1</f>
        <v>288.96546517945285</v>
      </c>
      <c r="E228" s="83">
        <f>'landesw Umlage § 2_IST'!G228*'Umlage Gesamt § 2_IST'!$E$1</f>
        <v>26274.119130883944</v>
      </c>
      <c r="F228" s="83">
        <f>'landesw Umlage § 2_IST'!H228*'Umlage Gesamt § 2_IST'!$F$1</f>
        <v>849.3379397149472</v>
      </c>
      <c r="G228" s="83">
        <f>'landesw Umlage § 2_IST'!I228*'Umlage Gesamt § 2_IST'!$G$1</f>
        <v>36521.211923613148</v>
      </c>
      <c r="H228" s="83">
        <f>'landesw Umlage § 2_IST'!J228*'Umlage Gesamt § 2_IST'!$H$1</f>
        <v>6363.4498769492411</v>
      </c>
      <c r="I228" s="83">
        <f>'landesw Umlage § 2_IST'!K228*'Umlage Gesamt § 2_IST'!$I$1</f>
        <v>10146.562628158899</v>
      </c>
      <c r="J228" s="83">
        <f>'landesw Umlage § 2_IST'!L228*'Umlage Gesamt § 2_IST'!$J$1</f>
        <v>170.49232354036391</v>
      </c>
      <c r="K228" s="83">
        <f>'landesw Umlage § 2_IST'!M228*'Umlage Gesamt § 2_IST'!$K$1</f>
        <v>113.1866877554863</v>
      </c>
      <c r="M228" s="83">
        <f>'bezirksw Umlage § 2_IST'!F228*'Umlage Gesamt § 2_IST'!$M$1</f>
        <v>3451.0168334911641</v>
      </c>
      <c r="N228" s="83">
        <f>'bezirksw Umlage § 2_IST'!G228*'Umlage Gesamt § 2_IST'!$N$1</f>
        <v>213518.65946301594</v>
      </c>
      <c r="O228" s="83">
        <f>'bezirksw Umlage § 2_IST'!H228*'Umlage Gesamt § 2_IST'!$O$1</f>
        <v>10559.841261438916</v>
      </c>
      <c r="P228" s="83">
        <f>'bezirksw Umlage § 2_IST'!I228*'Umlage Gesamt § 2_IST'!$P$1</f>
        <v>300649.99151174596</v>
      </c>
      <c r="Q228" s="83">
        <f>'bezirksw Umlage § 2_IST'!J228*'Umlage Gesamt § 2_IST'!$Q$1</f>
        <v>17579.650427134577</v>
      </c>
      <c r="R228" s="83">
        <f>'bezirksw Umlage § 2_IST'!K228*'Umlage Gesamt § 2_IST'!$R$1</f>
        <v>95579.870605639633</v>
      </c>
      <c r="S228" s="83">
        <f>'bezirksw Umlage § 2_IST'!L228*'Umlage Gesamt § 2_IST'!$S$1</f>
        <v>118.50598530483724</v>
      </c>
      <c r="T228" s="83">
        <f>'bezirksw Umlage § 2_IST'!M228*'Umlage Gesamt § 2_IST'!$T$1</f>
        <v>540.42802292737997</v>
      </c>
      <c r="V228" s="83">
        <f t="shared" si="63"/>
        <v>3739.9822986706167</v>
      </c>
      <c r="W228" s="76">
        <f t="shared" si="64"/>
        <v>311.67</v>
      </c>
      <c r="X228" s="83">
        <f t="shared" si="56"/>
        <v>239792.77859389989</v>
      </c>
      <c r="Y228" s="76">
        <f t="shared" si="68"/>
        <v>19982.73</v>
      </c>
      <c r="Z228" s="83">
        <f t="shared" si="57"/>
        <v>11409.179201153864</v>
      </c>
      <c r="AA228" s="76">
        <f t="shared" si="69"/>
        <v>950.76</v>
      </c>
      <c r="AB228" s="83">
        <f t="shared" si="58"/>
        <v>337171.20343535912</v>
      </c>
      <c r="AC228" s="76">
        <f t="shared" si="70"/>
        <v>28097.599999999999</v>
      </c>
      <c r="AD228" s="83">
        <f t="shared" si="59"/>
        <v>23943.100304083819</v>
      </c>
      <c r="AE228" s="76">
        <f t="shared" si="71"/>
        <v>1995.26</v>
      </c>
      <c r="AF228" s="83">
        <f t="shared" si="60"/>
        <v>105726.43323379854</v>
      </c>
      <c r="AG228" s="76">
        <f t="shared" si="72"/>
        <v>8810.5400000000009</v>
      </c>
      <c r="AH228" s="83">
        <f t="shared" si="61"/>
        <v>288.99830884520117</v>
      </c>
      <c r="AI228" s="76">
        <f t="shared" si="65"/>
        <v>24.08</v>
      </c>
      <c r="AJ228" s="83">
        <f t="shared" si="62"/>
        <v>653.6147106828663</v>
      </c>
      <c r="AK228" s="76">
        <f t="shared" si="66"/>
        <v>54.47</v>
      </c>
      <c r="AM228" s="83">
        <f t="shared" si="73"/>
        <v>722725.29008649383</v>
      </c>
      <c r="AN228" s="83">
        <f t="shared" si="67"/>
        <v>60227.107507207817</v>
      </c>
    </row>
    <row r="229" spans="1:40" x14ac:dyDescent="0.25">
      <c r="A229" s="82">
        <v>62205</v>
      </c>
      <c r="B229" s="82" t="s">
        <v>233</v>
      </c>
      <c r="C229" s="82" t="s">
        <v>232</v>
      </c>
      <c r="D229" s="83">
        <f>'landesw Umlage § 2_IST'!F229*'Umlage Gesamt § 2_IST'!$D$1</f>
        <v>277.92920044384744</v>
      </c>
      <c r="E229" s="83">
        <f>'landesw Umlage § 2_IST'!G229*'Umlage Gesamt § 2_IST'!$E$1</f>
        <v>25270.649272493793</v>
      </c>
      <c r="F229" s="83">
        <f>'landesw Umlage § 2_IST'!H229*'Umlage Gesamt § 2_IST'!$F$1</f>
        <v>816.89974386733365</v>
      </c>
      <c r="G229" s="83">
        <f>'landesw Umlage § 2_IST'!I229*'Umlage Gesamt § 2_IST'!$G$1</f>
        <v>35126.381704009436</v>
      </c>
      <c r="H229" s="83">
        <f>'landesw Umlage § 2_IST'!J229*'Umlage Gesamt § 2_IST'!$H$1</f>
        <v>6120.4148920241241</v>
      </c>
      <c r="I229" s="83">
        <f>'landesw Umlage § 2_IST'!K229*'Umlage Gesamt § 2_IST'!$I$1</f>
        <v>9759.0417482806752</v>
      </c>
      <c r="J229" s="83">
        <f>'landesw Umlage § 2_IST'!L229*'Umlage Gesamt § 2_IST'!$J$1</f>
        <v>163.98082426202819</v>
      </c>
      <c r="K229" s="83">
        <f>'landesw Umlage § 2_IST'!M229*'Umlage Gesamt § 2_IST'!$K$1</f>
        <v>108.86382429552195</v>
      </c>
      <c r="M229" s="83">
        <f>'bezirksw Umlage § 2_IST'!F229*'Umlage Gesamt § 2_IST'!$M$1</f>
        <v>3319.2144557994661</v>
      </c>
      <c r="N229" s="83">
        <f>'bezirksw Umlage § 2_IST'!G229*'Umlage Gesamt § 2_IST'!$N$1</f>
        <v>205363.88411516583</v>
      </c>
      <c r="O229" s="83">
        <f>'bezirksw Umlage § 2_IST'!H229*'Umlage Gesamt § 2_IST'!$O$1</f>
        <v>10156.536307143302</v>
      </c>
      <c r="P229" s="83">
        <f>'bezirksw Umlage § 2_IST'!I229*'Umlage Gesamt § 2_IST'!$P$1</f>
        <v>289167.46747718495</v>
      </c>
      <c r="Q229" s="83">
        <f>'bezirksw Umlage § 2_IST'!J229*'Umlage Gesamt § 2_IST'!$Q$1</f>
        <v>16908.242596607939</v>
      </c>
      <c r="R229" s="83">
        <f>'bezirksw Umlage § 2_IST'!K229*'Umlage Gesamt § 2_IST'!$R$1</f>
        <v>91929.452536671859</v>
      </c>
      <c r="S229" s="83">
        <f>'bezirksw Umlage § 2_IST'!L229*'Umlage Gesamt § 2_IST'!$S$1</f>
        <v>113.97996547140923</v>
      </c>
      <c r="T229" s="83">
        <f>'bezirksw Umlage § 2_IST'!M229*'Umlage Gesamt § 2_IST'!$T$1</f>
        <v>519.78781691569463</v>
      </c>
      <c r="V229" s="83">
        <f t="shared" si="63"/>
        <v>3597.1436562433137</v>
      </c>
      <c r="W229" s="76">
        <f t="shared" si="64"/>
        <v>299.76</v>
      </c>
      <c r="X229" s="83">
        <f t="shared" si="56"/>
        <v>230634.53338765961</v>
      </c>
      <c r="Y229" s="76">
        <f t="shared" si="68"/>
        <v>19219.54</v>
      </c>
      <c r="Z229" s="83">
        <f t="shared" si="57"/>
        <v>10973.436051010636</v>
      </c>
      <c r="AA229" s="76">
        <f t="shared" si="69"/>
        <v>914.45</v>
      </c>
      <c r="AB229" s="83">
        <f t="shared" si="58"/>
        <v>324293.84918119438</v>
      </c>
      <c r="AC229" s="76">
        <f t="shared" si="70"/>
        <v>27024.49</v>
      </c>
      <c r="AD229" s="83">
        <f t="shared" si="59"/>
        <v>23028.657488632063</v>
      </c>
      <c r="AE229" s="76">
        <f t="shared" si="71"/>
        <v>1919.05</v>
      </c>
      <c r="AF229" s="83">
        <f t="shared" si="60"/>
        <v>101688.49428495254</v>
      </c>
      <c r="AG229" s="76">
        <f t="shared" si="72"/>
        <v>8474.0400000000009</v>
      </c>
      <c r="AH229" s="83">
        <f t="shared" si="61"/>
        <v>277.96078973343742</v>
      </c>
      <c r="AI229" s="76">
        <f t="shared" si="65"/>
        <v>23.16</v>
      </c>
      <c r="AJ229" s="83">
        <f t="shared" si="62"/>
        <v>628.65164121121654</v>
      </c>
      <c r="AK229" s="76">
        <f t="shared" si="66"/>
        <v>52.39</v>
      </c>
      <c r="AM229" s="83">
        <f t="shared" si="73"/>
        <v>695122.72648063721</v>
      </c>
      <c r="AN229" s="83">
        <f t="shared" si="67"/>
        <v>57926.893873386434</v>
      </c>
    </row>
    <row r="230" spans="1:40" x14ac:dyDescent="0.25">
      <c r="A230" s="82">
        <v>62206</v>
      </c>
      <c r="B230" s="82" t="s">
        <v>234</v>
      </c>
      <c r="C230" s="82" t="s">
        <v>232</v>
      </c>
      <c r="D230" s="83">
        <f>'landesw Umlage § 2_IST'!F230*'Umlage Gesamt § 2_IST'!$D$1</f>
        <v>152.56554947976466</v>
      </c>
      <c r="E230" s="83">
        <f>'landesw Umlage § 2_IST'!G230*'Umlage Gesamt § 2_IST'!$E$1</f>
        <v>13871.987850903699</v>
      </c>
      <c r="F230" s="83">
        <f>'landesw Umlage § 2_IST'!H230*'Umlage Gesamt § 2_IST'!$F$1</f>
        <v>448.42628300288675</v>
      </c>
      <c r="G230" s="83">
        <f>'landesw Umlage § 2_IST'!I230*'Umlage Gesamt § 2_IST'!$G$1</f>
        <v>19282.161490587579</v>
      </c>
      <c r="H230" s="83">
        <f>'landesw Umlage § 2_IST'!J230*'Umlage Gesamt § 2_IST'!$H$1</f>
        <v>3359.7206035011495</v>
      </c>
      <c r="I230" s="83">
        <f>'landesw Umlage § 2_IST'!K230*'Umlage Gesamt § 2_IST'!$I$1</f>
        <v>5357.0965711579447</v>
      </c>
      <c r="J230" s="83">
        <f>'landesw Umlage § 2_IST'!L230*'Umlage Gesamt § 2_IST'!$J$1</f>
        <v>90.015099232927255</v>
      </c>
      <c r="K230" s="83">
        <f>'landesw Umlage § 2_IST'!M230*'Umlage Gesamt § 2_IST'!$K$1</f>
        <v>59.75935290567103</v>
      </c>
      <c r="M230" s="83">
        <f>'bezirksw Umlage § 2_IST'!F230*'Umlage Gesamt § 2_IST'!$M$1</f>
        <v>1822.0387655615764</v>
      </c>
      <c r="N230" s="83">
        <f>'bezirksw Umlage § 2_IST'!G230*'Umlage Gesamt § 2_IST'!$N$1</f>
        <v>112731.78123526883</v>
      </c>
      <c r="O230" s="83">
        <f>'bezirksw Umlage § 2_IST'!H230*'Umlage Gesamt § 2_IST'!$O$1</f>
        <v>5575.2959388071395</v>
      </c>
      <c r="P230" s="83">
        <f>'bezirksw Umlage § 2_IST'!I230*'Umlage Gesamt § 2_IST'!$P$1</f>
        <v>158734.64715789037</v>
      </c>
      <c r="Q230" s="83">
        <f>'bezirksw Umlage § 2_IST'!J230*'Umlage Gesamt § 2_IST'!$Q$1</f>
        <v>9281.5555845483632</v>
      </c>
      <c r="R230" s="83">
        <f>'bezirksw Umlage § 2_IST'!K230*'Umlage Gesamt § 2_IST'!$R$1</f>
        <v>50463.454063960227</v>
      </c>
      <c r="S230" s="83">
        <f>'bezirksw Umlage § 2_IST'!L230*'Umlage Gesamt § 2_IST'!$S$1</f>
        <v>62.567790768510839</v>
      </c>
      <c r="T230" s="83">
        <f>'bezirksw Umlage § 2_IST'!M230*'Umlage Gesamt § 2_IST'!$T$1</f>
        <v>285.33063015324404</v>
      </c>
      <c r="V230" s="83">
        <f t="shared" si="63"/>
        <v>1974.6043150413411</v>
      </c>
      <c r="W230" s="76">
        <f t="shared" si="64"/>
        <v>164.55</v>
      </c>
      <c r="X230" s="83">
        <f t="shared" si="56"/>
        <v>126603.76908617253</v>
      </c>
      <c r="Y230" s="76">
        <f t="shared" si="68"/>
        <v>10550.31</v>
      </c>
      <c r="Z230" s="83">
        <f t="shared" si="57"/>
        <v>6023.722221810026</v>
      </c>
      <c r="AA230" s="76">
        <f t="shared" si="69"/>
        <v>501.98</v>
      </c>
      <c r="AB230" s="83">
        <f t="shared" si="58"/>
        <v>178016.80864847795</v>
      </c>
      <c r="AC230" s="76">
        <f t="shared" si="70"/>
        <v>14834.73</v>
      </c>
      <c r="AD230" s="83">
        <f t="shared" si="59"/>
        <v>12641.276188049513</v>
      </c>
      <c r="AE230" s="76">
        <f t="shared" si="71"/>
        <v>1053.44</v>
      </c>
      <c r="AF230" s="83">
        <f t="shared" si="60"/>
        <v>55820.550635118168</v>
      </c>
      <c r="AG230" s="76">
        <f t="shared" si="72"/>
        <v>4651.71</v>
      </c>
      <c r="AH230" s="83">
        <f t="shared" si="61"/>
        <v>152.5828900014381</v>
      </c>
      <c r="AI230" s="76">
        <f t="shared" si="65"/>
        <v>12.72</v>
      </c>
      <c r="AJ230" s="83">
        <f t="shared" si="62"/>
        <v>345.0899830589151</v>
      </c>
      <c r="AK230" s="76">
        <f t="shared" si="66"/>
        <v>28.76</v>
      </c>
      <c r="AM230" s="83">
        <f t="shared" si="73"/>
        <v>381578.40396772983</v>
      </c>
      <c r="AN230" s="83">
        <f t="shared" si="67"/>
        <v>31798.200330644151</v>
      </c>
    </row>
    <row r="231" spans="1:40" x14ac:dyDescent="0.25">
      <c r="A231" s="82">
        <v>62209</v>
      </c>
      <c r="B231" s="82" t="s">
        <v>235</v>
      </c>
      <c r="C231" s="82" t="s">
        <v>232</v>
      </c>
      <c r="D231" s="83">
        <f>'landesw Umlage § 2_IST'!F231*'Umlage Gesamt § 2_IST'!$D$1</f>
        <v>176.19956765682593</v>
      </c>
      <c r="E231" s="83">
        <f>'landesw Umlage § 2_IST'!G231*'Umlage Gesamt § 2_IST'!$E$1</f>
        <v>16020.905572749647</v>
      </c>
      <c r="F231" s="83">
        <f>'landesw Umlage § 2_IST'!H231*'Umlage Gesamt § 2_IST'!$F$1</f>
        <v>517.89225982203698</v>
      </c>
      <c r="G231" s="83">
        <f>'landesw Umlage § 2_IST'!I231*'Umlage Gesamt § 2_IST'!$G$1</f>
        <v>22269.172363720649</v>
      </c>
      <c r="H231" s="83">
        <f>'landesw Umlage § 2_IST'!J231*'Umlage Gesamt § 2_IST'!$H$1</f>
        <v>3880.1768800573786</v>
      </c>
      <c r="I231" s="83">
        <f>'landesw Umlage § 2_IST'!K231*'Umlage Gesamt § 2_IST'!$I$1</f>
        <v>6186.9675228291953</v>
      </c>
      <c r="J231" s="83">
        <f>'landesw Umlage § 2_IST'!L231*'Umlage Gesamt § 2_IST'!$J$1</f>
        <v>103.95939071114951</v>
      </c>
      <c r="K231" s="83">
        <f>'landesw Umlage § 2_IST'!M231*'Umlage Gesamt § 2_IST'!$K$1</f>
        <v>69.016709088885747</v>
      </c>
      <c r="M231" s="83">
        <f>'bezirksw Umlage § 2_IST'!F231*'Umlage Gesamt § 2_IST'!$M$1</f>
        <v>2104.2918525227587</v>
      </c>
      <c r="N231" s="83">
        <f>'bezirksw Umlage § 2_IST'!G231*'Umlage Gesamt § 2_IST'!$N$1</f>
        <v>130195.12716055728</v>
      </c>
      <c r="O231" s="83">
        <f>'bezirksw Umlage § 2_IST'!H231*'Umlage Gesamt § 2_IST'!$O$1</f>
        <v>6438.9682816760032</v>
      </c>
      <c r="P231" s="83">
        <f>'bezirksw Umlage § 2_IST'!I231*'Umlage Gesamt § 2_IST'!$P$1</f>
        <v>183324.3238512947</v>
      </c>
      <c r="Q231" s="83">
        <f>'bezirksw Umlage § 2_IST'!J231*'Umlage Gesamt § 2_IST'!$Q$1</f>
        <v>10719.366768951531</v>
      </c>
      <c r="R231" s="83">
        <f>'bezirksw Umlage § 2_IST'!K231*'Umlage Gesamt § 2_IST'!$R$1</f>
        <v>58280.77714044624</v>
      </c>
      <c r="S231" s="83">
        <f>'bezirksw Umlage § 2_IST'!L231*'Umlage Gesamt § 2_IST'!$S$1</f>
        <v>72.26020369766745</v>
      </c>
      <c r="T231" s="83">
        <f>'bezirksw Umlage § 2_IST'!M231*'Umlage Gesamt § 2_IST'!$T$1</f>
        <v>329.5313643459167</v>
      </c>
      <c r="V231" s="83">
        <f t="shared" si="63"/>
        <v>2280.4914201795846</v>
      </c>
      <c r="W231" s="76">
        <f t="shared" si="64"/>
        <v>190.04</v>
      </c>
      <c r="X231" s="83">
        <f t="shared" si="56"/>
        <v>146216.03273330693</v>
      </c>
      <c r="Y231" s="76">
        <f t="shared" si="68"/>
        <v>12184.67</v>
      </c>
      <c r="Z231" s="83">
        <f t="shared" si="57"/>
        <v>6956.8605414980402</v>
      </c>
      <c r="AA231" s="76">
        <f t="shared" si="69"/>
        <v>579.74</v>
      </c>
      <c r="AB231" s="83">
        <f t="shared" si="58"/>
        <v>205593.49621501536</v>
      </c>
      <c r="AC231" s="76">
        <f t="shared" si="70"/>
        <v>17132.79</v>
      </c>
      <c r="AD231" s="83">
        <f t="shared" si="59"/>
        <v>14599.543649008911</v>
      </c>
      <c r="AE231" s="76">
        <f t="shared" si="71"/>
        <v>1216.6300000000001</v>
      </c>
      <c r="AF231" s="83">
        <f t="shared" si="60"/>
        <v>64467.744663275436</v>
      </c>
      <c r="AG231" s="76">
        <f t="shared" si="72"/>
        <v>5372.31</v>
      </c>
      <c r="AH231" s="83">
        <f t="shared" si="61"/>
        <v>176.21959440881696</v>
      </c>
      <c r="AI231" s="76">
        <f t="shared" si="65"/>
        <v>14.68</v>
      </c>
      <c r="AJ231" s="83">
        <f t="shared" si="62"/>
        <v>398.54807343480246</v>
      </c>
      <c r="AK231" s="76">
        <f t="shared" si="66"/>
        <v>33.21</v>
      </c>
      <c r="AM231" s="83">
        <f t="shared" si="73"/>
        <v>440688.93689012784</v>
      </c>
      <c r="AN231" s="83">
        <f t="shared" si="67"/>
        <v>36724.07807417732</v>
      </c>
    </row>
    <row r="232" spans="1:40" x14ac:dyDescent="0.25">
      <c r="A232" s="82">
        <v>62211</v>
      </c>
      <c r="B232" s="82" t="s">
        <v>236</v>
      </c>
      <c r="C232" s="82" t="s">
        <v>232</v>
      </c>
      <c r="D232" s="83">
        <f>'landesw Umlage § 2_IST'!F232*'Umlage Gesamt § 2_IST'!$D$1</f>
        <v>345.8759277144859</v>
      </c>
      <c r="E232" s="83">
        <f>'landesw Umlage § 2_IST'!G232*'Umlage Gesamt § 2_IST'!$E$1</f>
        <v>31448.689979724219</v>
      </c>
      <c r="F232" s="83">
        <f>'landesw Umlage § 2_IST'!H232*'Umlage Gesamt § 2_IST'!$F$1</f>
        <v>1016.6112675768492</v>
      </c>
      <c r="G232" s="83">
        <f>'landesw Umlage § 2_IST'!I232*'Umlage Gesamt § 2_IST'!$G$1</f>
        <v>43713.902100697247</v>
      </c>
      <c r="H232" s="83">
        <f>'landesw Umlage § 2_IST'!J232*'Umlage Gesamt § 2_IST'!$H$1</f>
        <v>7616.7030142775393</v>
      </c>
      <c r="I232" s="83">
        <f>'landesw Umlage § 2_IST'!K232*'Umlage Gesamt § 2_IST'!$I$1</f>
        <v>12144.882987827481</v>
      </c>
      <c r="J232" s="83">
        <f>'landesw Umlage § 2_IST'!L232*'Umlage Gesamt § 2_IST'!$J$1</f>
        <v>204.07002800871271</v>
      </c>
      <c r="K232" s="83">
        <f>'landesw Umlage § 2_IST'!M232*'Umlage Gesamt § 2_IST'!$K$1</f>
        <v>135.47830225333914</v>
      </c>
      <c r="M232" s="83">
        <f>'bezirksw Umlage § 2_IST'!F232*'Umlage Gesamt § 2_IST'!$M$1</f>
        <v>4130.6792425897729</v>
      </c>
      <c r="N232" s="83">
        <f>'bezirksw Umlage § 2_IST'!G232*'Umlage Gesamt § 2_IST'!$N$1</f>
        <v>255570.20933370432</v>
      </c>
      <c r="O232" s="83">
        <f>'bezirksw Umlage § 2_IST'!H232*'Umlage Gesamt § 2_IST'!$O$1</f>
        <v>12639.555008933983</v>
      </c>
      <c r="P232" s="83">
        <f>'bezirksw Umlage § 2_IST'!I232*'Umlage Gesamt § 2_IST'!$P$1</f>
        <v>359861.66951438034</v>
      </c>
      <c r="Q232" s="83">
        <f>'bezirksw Umlage § 2_IST'!J232*'Umlage Gesamt § 2_IST'!$Q$1</f>
        <v>21041.884353223671</v>
      </c>
      <c r="R232" s="83">
        <f>'bezirksw Umlage § 2_IST'!K232*'Umlage Gesamt § 2_IST'!$R$1</f>
        <v>114403.90081225111</v>
      </c>
      <c r="S232" s="83">
        <f>'bezirksw Umlage § 2_IST'!L232*'Umlage Gesamt § 2_IST'!$S$1</f>
        <v>141.84521178534357</v>
      </c>
      <c r="T232" s="83">
        <f>'bezirksw Umlage § 2_IST'!M232*'Umlage Gesamt § 2_IST'!$T$1</f>
        <v>646.86291725840522</v>
      </c>
      <c r="V232" s="83">
        <f t="shared" si="63"/>
        <v>4476.5551703042584</v>
      </c>
      <c r="W232" s="76">
        <f t="shared" si="64"/>
        <v>373.05</v>
      </c>
      <c r="X232" s="83">
        <f t="shared" si="56"/>
        <v>287018.89931342856</v>
      </c>
      <c r="Y232" s="76">
        <f t="shared" si="68"/>
        <v>23918.240000000002</v>
      </c>
      <c r="Z232" s="83">
        <f t="shared" si="57"/>
        <v>13656.166276510832</v>
      </c>
      <c r="AA232" s="76">
        <f t="shared" si="69"/>
        <v>1138.01</v>
      </c>
      <c r="AB232" s="83">
        <f t="shared" si="58"/>
        <v>403575.57161507756</v>
      </c>
      <c r="AC232" s="76">
        <f t="shared" si="70"/>
        <v>33631.300000000003</v>
      </c>
      <c r="AD232" s="83">
        <f t="shared" si="59"/>
        <v>28658.587367501212</v>
      </c>
      <c r="AE232" s="76">
        <f t="shared" si="71"/>
        <v>2388.2199999999998</v>
      </c>
      <c r="AF232" s="83">
        <f t="shared" si="60"/>
        <v>126548.7838000786</v>
      </c>
      <c r="AG232" s="76">
        <f t="shared" si="72"/>
        <v>10545.73</v>
      </c>
      <c r="AH232" s="83">
        <f t="shared" si="61"/>
        <v>345.91523979405628</v>
      </c>
      <c r="AI232" s="76">
        <f t="shared" si="65"/>
        <v>28.83</v>
      </c>
      <c r="AJ232" s="83">
        <f t="shared" si="62"/>
        <v>782.34121951174438</v>
      </c>
      <c r="AK232" s="76">
        <f t="shared" si="66"/>
        <v>65.2</v>
      </c>
      <c r="AM232" s="83">
        <f t="shared" si="73"/>
        <v>865062.82000220672</v>
      </c>
      <c r="AN232" s="83">
        <f t="shared" si="67"/>
        <v>72088.568333517222</v>
      </c>
    </row>
    <row r="233" spans="1:40" x14ac:dyDescent="0.25">
      <c r="A233" s="82">
        <v>62214</v>
      </c>
      <c r="B233" s="82" t="s">
        <v>237</v>
      </c>
      <c r="C233" s="82" t="s">
        <v>232</v>
      </c>
      <c r="D233" s="83">
        <f>'landesw Umlage § 2_IST'!F233*'Umlage Gesamt § 2_IST'!$D$1</f>
        <v>282.16197240013076</v>
      </c>
      <c r="E233" s="83">
        <f>'landesw Umlage § 2_IST'!G233*'Umlage Gesamt § 2_IST'!$E$1</f>
        <v>25655.513098917436</v>
      </c>
      <c r="F233" s="83">
        <f>'landesw Umlage § 2_IST'!H233*'Umlage Gesamt § 2_IST'!$F$1</f>
        <v>829.34086312149873</v>
      </c>
      <c r="G233" s="83">
        <f>'landesw Umlage § 2_IST'!I233*'Umlage Gesamt § 2_IST'!$G$1</f>
        <v>35661.345152128568</v>
      </c>
      <c r="H233" s="83">
        <f>'landesw Umlage § 2_IST'!J233*'Umlage Gesamt § 2_IST'!$H$1</f>
        <v>6213.6268340381575</v>
      </c>
      <c r="I233" s="83">
        <f>'landesw Umlage § 2_IST'!K233*'Umlage Gesamt § 2_IST'!$I$1</f>
        <v>9907.6688020999663</v>
      </c>
      <c r="J233" s="83">
        <f>'landesw Umlage § 2_IST'!L233*'Umlage Gesamt § 2_IST'!$J$1</f>
        <v>166.4781992524793</v>
      </c>
      <c r="K233" s="83">
        <f>'landesw Umlage § 2_IST'!M233*'Umlage Gesamt § 2_IST'!$K$1</f>
        <v>110.52178517835095</v>
      </c>
      <c r="M233" s="83">
        <f>'bezirksw Umlage § 2_IST'!F233*'Umlage Gesamt § 2_IST'!$M$1</f>
        <v>3369.7650199106197</v>
      </c>
      <c r="N233" s="83">
        <f>'bezirksw Umlage § 2_IST'!G233*'Umlage Gesamt § 2_IST'!$N$1</f>
        <v>208491.5097411451</v>
      </c>
      <c r="O233" s="83">
        <f>'bezirksw Umlage § 2_IST'!H233*'Umlage Gesamt § 2_IST'!$O$1</f>
        <v>10311.21707470999</v>
      </c>
      <c r="P233" s="83">
        <f>'bezirksw Umlage § 2_IST'!I233*'Umlage Gesamt § 2_IST'!$P$1</f>
        <v>293571.39461061405</v>
      </c>
      <c r="Q233" s="83">
        <f>'bezirksw Umlage § 2_IST'!J233*'Umlage Gesamt § 2_IST'!$Q$1</f>
        <v>17165.74967027513</v>
      </c>
      <c r="R233" s="83">
        <f>'bezirksw Umlage § 2_IST'!K233*'Umlage Gesamt § 2_IST'!$R$1</f>
        <v>93329.508407132002</v>
      </c>
      <c r="S233" s="83">
        <f>'bezirksw Umlage § 2_IST'!L233*'Umlage Gesamt § 2_IST'!$S$1</f>
        <v>115.71584353191912</v>
      </c>
      <c r="T233" s="83">
        <f>'bezirksw Umlage § 2_IST'!M233*'Umlage Gesamt § 2_IST'!$T$1</f>
        <v>527.70401748456209</v>
      </c>
      <c r="V233" s="83">
        <f t="shared" si="63"/>
        <v>3651.9269923107504</v>
      </c>
      <c r="W233" s="76">
        <f t="shared" si="64"/>
        <v>304.33</v>
      </c>
      <c r="X233" s="83">
        <f t="shared" si="56"/>
        <v>234147.02284006253</v>
      </c>
      <c r="Y233" s="76">
        <f t="shared" si="68"/>
        <v>19512.25</v>
      </c>
      <c r="Z233" s="83">
        <f t="shared" si="57"/>
        <v>11140.557937831489</v>
      </c>
      <c r="AA233" s="76">
        <f t="shared" si="69"/>
        <v>928.38</v>
      </c>
      <c r="AB233" s="83">
        <f t="shared" si="58"/>
        <v>329232.7397627426</v>
      </c>
      <c r="AC233" s="76">
        <f t="shared" si="70"/>
        <v>27436.06</v>
      </c>
      <c r="AD233" s="83">
        <f t="shared" si="59"/>
        <v>23379.376504313288</v>
      </c>
      <c r="AE233" s="76">
        <f t="shared" si="71"/>
        <v>1948.28</v>
      </c>
      <c r="AF233" s="83">
        <f t="shared" si="60"/>
        <v>103237.17720923197</v>
      </c>
      <c r="AG233" s="76">
        <f t="shared" si="72"/>
        <v>8603.1</v>
      </c>
      <c r="AH233" s="83">
        <f t="shared" si="61"/>
        <v>282.19404278439845</v>
      </c>
      <c r="AI233" s="76">
        <f t="shared" si="65"/>
        <v>23.52</v>
      </c>
      <c r="AJ233" s="83">
        <f t="shared" si="62"/>
        <v>638.225802662913</v>
      </c>
      <c r="AK233" s="76">
        <f t="shared" si="66"/>
        <v>53.19</v>
      </c>
      <c r="AM233" s="83">
        <f t="shared" si="73"/>
        <v>705709.22109194007</v>
      </c>
      <c r="AN233" s="83">
        <f t="shared" si="67"/>
        <v>58809.101757661672</v>
      </c>
    </row>
    <row r="234" spans="1:40" x14ac:dyDescent="0.25">
      <c r="A234" s="82">
        <v>62216</v>
      </c>
      <c r="B234" s="82" t="s">
        <v>238</v>
      </c>
      <c r="C234" s="82" t="s">
        <v>232</v>
      </c>
      <c r="D234" s="83">
        <f>'landesw Umlage § 2_IST'!F234*'Umlage Gesamt § 2_IST'!$D$1</f>
        <v>169.50443582120599</v>
      </c>
      <c r="E234" s="83">
        <f>'landesw Umlage § 2_IST'!G234*'Umlage Gesamt § 2_IST'!$E$1</f>
        <v>15412.15223491805</v>
      </c>
      <c r="F234" s="83">
        <f>'landesw Umlage § 2_IST'!H234*'Umlage Gesamt § 2_IST'!$F$1</f>
        <v>498.21368170594963</v>
      </c>
      <c r="G234" s="83">
        <f>'landesw Umlage § 2_IST'!I234*'Umlage Gesamt § 2_IST'!$G$1</f>
        <v>21423.00090695727</v>
      </c>
      <c r="H234" s="83">
        <f>'landesw Umlage § 2_IST'!J234*'Umlage Gesamt § 2_IST'!$H$1</f>
        <v>3732.7401065001072</v>
      </c>
      <c r="I234" s="83">
        <f>'landesw Umlage § 2_IST'!K234*'Umlage Gesamt § 2_IST'!$I$1</f>
        <v>5951.878618929517</v>
      </c>
      <c r="J234" s="83">
        <f>'landesw Umlage § 2_IST'!L234*'Umlage Gesamt § 2_IST'!$J$1</f>
        <v>100.00920039219554</v>
      </c>
      <c r="K234" s="83">
        <f>'landesw Umlage § 2_IST'!M234*'Umlage Gesamt § 2_IST'!$K$1</f>
        <v>66.394251086544443</v>
      </c>
      <c r="M234" s="83">
        <f>'bezirksw Umlage § 2_IST'!F234*'Umlage Gesamt § 2_IST'!$M$1</f>
        <v>2024.334157049293</v>
      </c>
      <c r="N234" s="83">
        <f>'bezirksw Umlage § 2_IST'!G234*'Umlage Gesamt § 2_IST'!$N$1</f>
        <v>125248.04611894576</v>
      </c>
      <c r="O234" s="83">
        <f>'bezirksw Umlage § 2_IST'!H234*'Umlage Gesamt § 2_IST'!$O$1</f>
        <v>6194.3039950123812</v>
      </c>
      <c r="P234" s="83">
        <f>'bezirksw Umlage § 2_IST'!I234*'Umlage Gesamt § 2_IST'!$P$1</f>
        <v>176358.46954652815</v>
      </c>
      <c r="Q234" s="83">
        <f>'bezirksw Umlage § 2_IST'!J234*'Umlage Gesamt § 2_IST'!$Q$1</f>
        <v>10312.058313732894</v>
      </c>
      <c r="R234" s="83">
        <f>'bezirksw Umlage § 2_IST'!K234*'Umlage Gesamt § 2_IST'!$R$1</f>
        <v>56066.257027674808</v>
      </c>
      <c r="S234" s="83">
        <f>'bezirksw Umlage § 2_IST'!L234*'Umlage Gesamt § 2_IST'!$S$1</f>
        <v>69.514501215769826</v>
      </c>
      <c r="T234" s="83">
        <f>'bezirksw Umlage § 2_IST'!M234*'Umlage Gesamt § 2_IST'!$T$1</f>
        <v>317.01001734372301</v>
      </c>
      <c r="V234" s="83">
        <f t="shared" si="63"/>
        <v>2193.8385928704988</v>
      </c>
      <c r="W234" s="76">
        <f t="shared" si="64"/>
        <v>182.82</v>
      </c>
      <c r="X234" s="83">
        <f t="shared" si="56"/>
        <v>140660.19835386382</v>
      </c>
      <c r="Y234" s="76">
        <f t="shared" si="68"/>
        <v>11721.68</v>
      </c>
      <c r="Z234" s="83">
        <f t="shared" si="57"/>
        <v>6692.5176767183311</v>
      </c>
      <c r="AA234" s="76">
        <f t="shared" si="69"/>
        <v>557.71</v>
      </c>
      <c r="AB234" s="83">
        <f t="shared" si="58"/>
        <v>197781.47045348544</v>
      </c>
      <c r="AC234" s="76">
        <f t="shared" si="70"/>
        <v>16481.79</v>
      </c>
      <c r="AD234" s="83">
        <f t="shared" si="59"/>
        <v>14044.798420233001</v>
      </c>
      <c r="AE234" s="76">
        <f t="shared" si="71"/>
        <v>1170.4000000000001</v>
      </c>
      <c r="AF234" s="83">
        <f t="shared" si="60"/>
        <v>62018.135646604322</v>
      </c>
      <c r="AG234" s="76">
        <f t="shared" si="72"/>
        <v>5168.18</v>
      </c>
      <c r="AH234" s="83">
        <f t="shared" si="61"/>
        <v>169.52370160796536</v>
      </c>
      <c r="AI234" s="76">
        <f t="shared" si="65"/>
        <v>14.13</v>
      </c>
      <c r="AJ234" s="83">
        <f t="shared" si="62"/>
        <v>383.40426843026745</v>
      </c>
      <c r="AK234" s="76">
        <f t="shared" si="66"/>
        <v>31.95</v>
      </c>
      <c r="AM234" s="83">
        <f t="shared" si="73"/>
        <v>423943.8871138136</v>
      </c>
      <c r="AN234" s="83">
        <f t="shared" si="67"/>
        <v>35328.657259484469</v>
      </c>
    </row>
    <row r="235" spans="1:40" x14ac:dyDescent="0.25">
      <c r="A235" s="82">
        <v>62219</v>
      </c>
      <c r="B235" s="82" t="s">
        <v>239</v>
      </c>
      <c r="C235" s="82" t="s">
        <v>232</v>
      </c>
      <c r="D235" s="83">
        <f>'landesw Umlage § 2_IST'!F235*'Umlage Gesamt § 2_IST'!$D$1</f>
        <v>1315.403052109639</v>
      </c>
      <c r="E235" s="83">
        <f>'landesw Umlage § 2_IST'!G235*'Umlage Gesamt § 2_IST'!$E$1</f>
        <v>119602.72302710619</v>
      </c>
      <c r="F235" s="83">
        <f>'landesw Umlage § 2_IST'!H235*'Umlage Gesamt § 2_IST'!$F$1</f>
        <v>3866.2811055284369</v>
      </c>
      <c r="G235" s="83">
        <f>'landesw Umlage § 2_IST'!I235*'Umlage Gesamt § 2_IST'!$G$1</f>
        <v>166248.63321030381</v>
      </c>
      <c r="H235" s="83">
        <f>'landesw Umlage § 2_IST'!J235*'Umlage Gesamt § 2_IST'!$H$1</f>
        <v>28967.13413448041</v>
      </c>
      <c r="I235" s="83">
        <f>'landesw Umlage § 2_IST'!K235*'Umlage Gesamt § 2_IST'!$I$1</f>
        <v>46188.285652796592</v>
      </c>
      <c r="J235" s="83">
        <f>'landesw Umlage § 2_IST'!L235*'Umlage Gesamt § 2_IST'!$J$1</f>
        <v>776.10008727854506</v>
      </c>
      <c r="K235" s="83">
        <f>'landesw Umlage § 2_IST'!M235*'Umlage Gesamt § 2_IST'!$K$1</f>
        <v>515.23843667369169</v>
      </c>
      <c r="M235" s="83">
        <f>'bezirksw Umlage § 2_IST'!F235*'Umlage Gesamt § 2_IST'!$M$1</f>
        <v>15709.413831984799</v>
      </c>
      <c r="N235" s="83">
        <f>'bezirksw Umlage § 2_IST'!G235*'Umlage Gesamt § 2_IST'!$N$1</f>
        <v>971960.77104088769</v>
      </c>
      <c r="O235" s="83">
        <f>'bezirksw Umlage § 2_IST'!H235*'Umlage Gesamt § 2_IST'!$O$1</f>
        <v>48069.57612205953</v>
      </c>
      <c r="P235" s="83">
        <f>'bezirksw Umlage § 2_IST'!I235*'Umlage Gesamt § 2_IST'!$P$1</f>
        <v>1368592.3202126937</v>
      </c>
      <c r="Q235" s="83">
        <f>'bezirksw Umlage § 2_IST'!J235*'Umlage Gesamt § 2_IST'!$Q$1</f>
        <v>80024.531002390577</v>
      </c>
      <c r="R235" s="83">
        <f>'bezirksw Umlage § 2_IST'!K235*'Umlage Gesamt § 2_IST'!$R$1</f>
        <v>435090.23971713905</v>
      </c>
      <c r="S235" s="83">
        <f>'bezirksw Umlage § 2_IST'!L235*'Umlage Gesamt § 2_IST'!$S$1</f>
        <v>539.4524728636228</v>
      </c>
      <c r="T235" s="83">
        <f>'bezirksw Umlage § 2_IST'!M235*'Umlage Gesamt § 2_IST'!$T$1</f>
        <v>2460.0886834791268</v>
      </c>
      <c r="V235" s="83">
        <f t="shared" si="63"/>
        <v>17024.816884094438</v>
      </c>
      <c r="W235" s="76">
        <f t="shared" si="64"/>
        <v>1418.73</v>
      </c>
      <c r="X235" s="83">
        <f t="shared" si="56"/>
        <v>1091563.4940679939</v>
      </c>
      <c r="Y235" s="76">
        <f t="shared" si="68"/>
        <v>90963.62</v>
      </c>
      <c r="Z235" s="83">
        <f t="shared" si="57"/>
        <v>51935.857227587971</v>
      </c>
      <c r="AA235" s="76">
        <f t="shared" si="69"/>
        <v>4327.99</v>
      </c>
      <c r="AB235" s="83">
        <f t="shared" si="58"/>
        <v>1534840.9534229974</v>
      </c>
      <c r="AC235" s="76">
        <f t="shared" si="70"/>
        <v>127903.41</v>
      </c>
      <c r="AD235" s="83">
        <f t="shared" si="59"/>
        <v>108991.66513687099</v>
      </c>
      <c r="AE235" s="76">
        <f t="shared" si="71"/>
        <v>9082.64</v>
      </c>
      <c r="AF235" s="83">
        <f t="shared" si="60"/>
        <v>481278.52536993567</v>
      </c>
      <c r="AG235" s="76">
        <f t="shared" si="72"/>
        <v>40106.54</v>
      </c>
      <c r="AH235" s="83">
        <f t="shared" si="61"/>
        <v>1315.5525601421677</v>
      </c>
      <c r="AI235" s="76">
        <f t="shared" si="65"/>
        <v>109.63</v>
      </c>
      <c r="AJ235" s="83">
        <f t="shared" si="62"/>
        <v>2975.3271201528187</v>
      </c>
      <c r="AK235" s="76">
        <f t="shared" si="66"/>
        <v>247.94</v>
      </c>
      <c r="AM235" s="83">
        <f t="shared" si="73"/>
        <v>3289926.1917897756</v>
      </c>
      <c r="AN235" s="83">
        <f t="shared" si="67"/>
        <v>274160.5159824813</v>
      </c>
    </row>
    <row r="236" spans="1:40" x14ac:dyDescent="0.25">
      <c r="A236" s="82">
        <v>62220</v>
      </c>
      <c r="B236" s="82" t="s">
        <v>240</v>
      </c>
      <c r="C236" s="82" t="s">
        <v>232</v>
      </c>
      <c r="D236" s="83">
        <f>'landesw Umlage § 2_IST'!F236*'Umlage Gesamt § 2_IST'!$D$1</f>
        <v>345.25361857214222</v>
      </c>
      <c r="E236" s="83">
        <f>'landesw Umlage § 2_IST'!G236*'Umlage Gesamt § 2_IST'!$E$1</f>
        <v>31392.106662641596</v>
      </c>
      <c r="F236" s="83">
        <f>'landesw Umlage § 2_IST'!H236*'Umlage Gesamt § 2_IST'!$F$1</f>
        <v>1014.7821536220182</v>
      </c>
      <c r="G236" s="83">
        <f>'landesw Umlage § 2_IST'!I236*'Umlage Gesamt § 2_IST'!$G$1</f>
        <v>43635.250888672927</v>
      </c>
      <c r="H236" s="83">
        <f>'landesw Umlage § 2_IST'!J236*'Umlage Gesamt § 2_IST'!$H$1</f>
        <v>7602.9988402067311</v>
      </c>
      <c r="I236" s="83">
        <f>'landesw Umlage § 2_IST'!K236*'Umlage Gesamt § 2_IST'!$I$1</f>
        <v>12123.031592253465</v>
      </c>
      <c r="J236" s="83">
        <f>'landesw Umlage § 2_IST'!L236*'Umlage Gesamt § 2_IST'!$J$1</f>
        <v>203.70285980204591</v>
      </c>
      <c r="K236" s="83">
        <f>'landesw Umlage § 2_IST'!M236*'Umlage Gesamt § 2_IST'!$K$1</f>
        <v>135.23454609881702</v>
      </c>
      <c r="M236" s="83">
        <f>'bezirksw Umlage § 2_IST'!F236*'Umlage Gesamt § 2_IST'!$M$1</f>
        <v>4123.2472149440828</v>
      </c>
      <c r="N236" s="83">
        <f>'bezirksw Umlage § 2_IST'!G236*'Umlage Gesamt § 2_IST'!$N$1</f>
        <v>255110.38063492789</v>
      </c>
      <c r="O236" s="83">
        <f>'bezirksw Umlage § 2_IST'!H236*'Umlage Gesamt § 2_IST'!$O$1</f>
        <v>12616.813586340073</v>
      </c>
      <c r="P236" s="83">
        <f>'bezirksw Umlage § 2_IST'!I236*'Umlage Gesamt § 2_IST'!$P$1</f>
        <v>359214.19685446535</v>
      </c>
      <c r="Q236" s="83">
        <f>'bezirksw Umlage § 2_IST'!J236*'Umlage Gesamt § 2_IST'!$Q$1</f>
        <v>21004.02523682989</v>
      </c>
      <c r="R236" s="83">
        <f>'bezirksw Umlage § 2_IST'!K236*'Umlage Gesamt § 2_IST'!$R$1</f>
        <v>114198.06227972965</v>
      </c>
      <c r="S236" s="83">
        <f>'bezirksw Umlage § 2_IST'!L236*'Umlage Gesamt § 2_IST'!$S$1</f>
        <v>141.59000011833052</v>
      </c>
      <c r="T236" s="83">
        <f>'bezirksw Umlage § 2_IST'!M236*'Umlage Gesamt § 2_IST'!$T$1</f>
        <v>645.69906434180302</v>
      </c>
      <c r="V236" s="83">
        <f t="shared" si="63"/>
        <v>4468.5008335162247</v>
      </c>
      <c r="W236" s="76">
        <f t="shared" si="64"/>
        <v>372.38</v>
      </c>
      <c r="X236" s="83">
        <f t="shared" si="56"/>
        <v>286502.48729756946</v>
      </c>
      <c r="Y236" s="76">
        <f t="shared" si="68"/>
        <v>23875.21</v>
      </c>
      <c r="Z236" s="83">
        <f t="shared" si="57"/>
        <v>13631.595739962091</v>
      </c>
      <c r="AA236" s="76">
        <f t="shared" si="69"/>
        <v>1135.97</v>
      </c>
      <c r="AB236" s="83">
        <f t="shared" si="58"/>
        <v>402849.4477431383</v>
      </c>
      <c r="AC236" s="76">
        <f t="shared" si="70"/>
        <v>33570.79</v>
      </c>
      <c r="AD236" s="83">
        <f t="shared" si="59"/>
        <v>28607.024077036622</v>
      </c>
      <c r="AE236" s="76">
        <f t="shared" si="71"/>
        <v>2383.92</v>
      </c>
      <c r="AF236" s="83">
        <f t="shared" si="60"/>
        <v>126321.09387198312</v>
      </c>
      <c r="AG236" s="76">
        <f t="shared" si="72"/>
        <v>10526.76</v>
      </c>
      <c r="AH236" s="83">
        <f t="shared" si="61"/>
        <v>345.29285992037643</v>
      </c>
      <c r="AI236" s="76">
        <f t="shared" si="65"/>
        <v>28.77</v>
      </c>
      <c r="AJ236" s="83">
        <f t="shared" si="62"/>
        <v>780.93361044061999</v>
      </c>
      <c r="AK236" s="76">
        <f t="shared" si="66"/>
        <v>65.08</v>
      </c>
      <c r="AM236" s="83">
        <f t="shared" si="73"/>
        <v>863506.37603356678</v>
      </c>
      <c r="AN236" s="83">
        <f t="shared" si="67"/>
        <v>71958.864669463903</v>
      </c>
    </row>
    <row r="237" spans="1:40" x14ac:dyDescent="0.25">
      <c r="A237" s="82">
        <v>62226</v>
      </c>
      <c r="B237" s="82" t="s">
        <v>241</v>
      </c>
      <c r="C237" s="82" t="s">
        <v>232</v>
      </c>
      <c r="D237" s="83">
        <f>'landesw Umlage § 2_IST'!F237*'Umlage Gesamt § 2_IST'!$D$1</f>
        <v>291.08052184104537</v>
      </c>
      <c r="E237" s="83">
        <f>'landesw Umlage § 2_IST'!G237*'Umlage Gesamt § 2_IST'!$E$1</f>
        <v>26466.430176291189</v>
      </c>
      <c r="F237" s="83">
        <f>'landesw Umlage § 2_IST'!H237*'Umlage Gesamt § 2_IST'!$F$1</f>
        <v>855.5545921658611</v>
      </c>
      <c r="G237" s="83">
        <f>'landesw Umlage § 2_IST'!I237*'Umlage Gesamt § 2_IST'!$G$1</f>
        <v>36788.525640567175</v>
      </c>
      <c r="H237" s="83">
        <f>'landesw Umlage § 2_IST'!J237*'Umlage Gesamt § 2_IST'!$H$1</f>
        <v>6410.0265744261978</v>
      </c>
      <c r="I237" s="83">
        <f>'landesw Umlage § 2_IST'!K237*'Umlage Gesamt § 2_IST'!$I$1</f>
        <v>10220.829478232577</v>
      </c>
      <c r="J237" s="83">
        <f>'landesw Umlage § 2_IST'!L237*'Umlage Gesamt § 2_IST'!$J$1</f>
        <v>171.74022672640896</v>
      </c>
      <c r="K237" s="83">
        <f>'landesw Umlage § 2_IST'!M237*'Umlage Gesamt § 2_IST'!$K$1</f>
        <v>114.01514750859957</v>
      </c>
      <c r="M237" s="83">
        <f>'bezirksw Umlage § 2_IST'!F237*'Umlage Gesamt § 2_IST'!$M$1</f>
        <v>3476.2762399687181</v>
      </c>
      <c r="N237" s="83">
        <f>'bezirksw Umlage § 2_IST'!G237*'Umlage Gesamt § 2_IST'!$N$1</f>
        <v>215081.4900344515</v>
      </c>
      <c r="O237" s="83">
        <f>'bezirksw Umlage § 2_IST'!H237*'Umlage Gesamt § 2_IST'!$O$1</f>
        <v>10637.133067196728</v>
      </c>
      <c r="P237" s="83">
        <f>'bezirksw Umlage § 2_IST'!I237*'Umlage Gesamt § 2_IST'!$P$1</f>
        <v>302850.57201004098</v>
      </c>
      <c r="Q237" s="83">
        <f>'bezirksw Umlage § 2_IST'!J237*'Umlage Gesamt § 2_IST'!$Q$1</f>
        <v>17708.323092988565</v>
      </c>
      <c r="R237" s="83">
        <f>'bezirksw Umlage § 2_IST'!K237*'Umlage Gesamt § 2_IST'!$R$1</f>
        <v>96279.458848522103</v>
      </c>
      <c r="S237" s="83">
        <f>'bezirksw Umlage § 2_IST'!L237*'Umlage Gesamt § 2_IST'!$S$1</f>
        <v>119.3733791766341</v>
      </c>
      <c r="T237" s="83">
        <f>'bezirksw Umlage § 2_IST'!M237*'Umlage Gesamt § 2_IST'!$T$1</f>
        <v>544.3836371018765</v>
      </c>
      <c r="V237" s="83">
        <f t="shared" si="63"/>
        <v>3767.3567618097636</v>
      </c>
      <c r="W237" s="76">
        <f t="shared" si="64"/>
        <v>313.95</v>
      </c>
      <c r="X237" s="83">
        <f t="shared" si="56"/>
        <v>241547.92021074268</v>
      </c>
      <c r="Y237" s="76">
        <f t="shared" si="68"/>
        <v>20128.990000000002</v>
      </c>
      <c r="Z237" s="83">
        <f t="shared" si="57"/>
        <v>11492.687659362589</v>
      </c>
      <c r="AA237" s="76">
        <f t="shared" si="69"/>
        <v>957.72</v>
      </c>
      <c r="AB237" s="83">
        <f t="shared" si="58"/>
        <v>339639.09765060816</v>
      </c>
      <c r="AC237" s="76">
        <f t="shared" si="70"/>
        <v>28303.26</v>
      </c>
      <c r="AD237" s="83">
        <f t="shared" si="59"/>
        <v>24118.349667414761</v>
      </c>
      <c r="AE237" s="76">
        <f t="shared" si="71"/>
        <v>2009.86</v>
      </c>
      <c r="AF237" s="83">
        <f t="shared" si="60"/>
        <v>106500.28832675469</v>
      </c>
      <c r="AG237" s="76">
        <f t="shared" si="72"/>
        <v>8875.02</v>
      </c>
      <c r="AH237" s="83">
        <f t="shared" si="61"/>
        <v>291.11360590304309</v>
      </c>
      <c r="AI237" s="76">
        <f t="shared" si="65"/>
        <v>24.26</v>
      </c>
      <c r="AJ237" s="83">
        <f t="shared" si="62"/>
        <v>658.39878461047601</v>
      </c>
      <c r="AK237" s="76">
        <f t="shared" si="66"/>
        <v>54.87</v>
      </c>
      <c r="AM237" s="83">
        <f t="shared" si="73"/>
        <v>728015.21266720607</v>
      </c>
      <c r="AN237" s="83">
        <f t="shared" si="67"/>
        <v>60667.934388933842</v>
      </c>
    </row>
    <row r="238" spans="1:40" x14ac:dyDescent="0.25">
      <c r="A238" s="82">
        <v>62232</v>
      </c>
      <c r="B238" s="82" t="s">
        <v>242</v>
      </c>
      <c r="C238" s="82" t="s">
        <v>232</v>
      </c>
      <c r="D238" s="83">
        <f>'landesw Umlage § 2_IST'!F238*'Umlage Gesamt § 2_IST'!$D$1</f>
        <v>190.65022576670367</v>
      </c>
      <c r="E238" s="83">
        <f>'landesw Umlage § 2_IST'!G238*'Umlage Gesamt § 2_IST'!$E$1</f>
        <v>17334.828371319418</v>
      </c>
      <c r="F238" s="83">
        <f>'landesw Umlage § 2_IST'!H238*'Umlage Gesamt § 2_IST'!$F$1</f>
        <v>560.36616644941398</v>
      </c>
      <c r="G238" s="83">
        <f>'landesw Umlage § 2_IST'!I238*'Umlage Gesamt § 2_IST'!$G$1</f>
        <v>24095.534371854657</v>
      </c>
      <c r="H238" s="83">
        <f>'landesw Umlage § 2_IST'!J238*'Umlage Gesamt § 2_IST'!$H$1</f>
        <v>4198.4018918733427</v>
      </c>
      <c r="I238" s="83">
        <f>'landesw Umlage § 2_IST'!K238*'Umlage Gesamt § 2_IST'!$I$1</f>
        <v>6694.3793944828903</v>
      </c>
      <c r="J238" s="83">
        <f>'landesw Umlage § 2_IST'!L238*'Umlage Gesamt § 2_IST'!$J$1</f>
        <v>112.48541397247742</v>
      </c>
      <c r="K238" s="83">
        <f>'landesw Umlage § 2_IST'!M238*'Umlage Gesamt § 2_IST'!$K$1</f>
        <v>74.676977613805377</v>
      </c>
      <c r="M238" s="83">
        <f>'bezirksw Umlage § 2_IST'!F238*'Umlage Gesamt § 2_IST'!$M$1</f>
        <v>2276.8711756652101</v>
      </c>
      <c r="N238" s="83">
        <f>'bezirksw Umlage § 2_IST'!G238*'Umlage Gesamt § 2_IST'!$N$1</f>
        <v>140872.82231718546</v>
      </c>
      <c r="O238" s="83">
        <f>'bezirksw Umlage § 2_IST'!H238*'Umlage Gesamt § 2_IST'!$O$1</f>
        <v>6967.04749580932</v>
      </c>
      <c r="P238" s="83">
        <f>'bezirksw Umlage § 2_IST'!I238*'Umlage Gesamt § 2_IST'!$P$1</f>
        <v>198359.30471094797</v>
      </c>
      <c r="Q238" s="83">
        <f>'bezirksw Umlage § 2_IST'!J238*'Umlage Gesamt § 2_IST'!$Q$1</f>
        <v>11598.49437631432</v>
      </c>
      <c r="R238" s="83">
        <f>'bezirksw Umlage § 2_IST'!K238*'Umlage Gesamt § 2_IST'!$R$1</f>
        <v>63060.559497658731</v>
      </c>
      <c r="S238" s="83">
        <f>'bezirksw Umlage § 2_IST'!L238*'Umlage Gesamt § 2_IST'!$S$1</f>
        <v>78.186481000565593</v>
      </c>
      <c r="T238" s="83">
        <f>'bezirksw Umlage § 2_IST'!M238*'Umlage Gesamt § 2_IST'!$T$1</f>
        <v>356.55722568014517</v>
      </c>
      <c r="V238" s="83">
        <f t="shared" si="63"/>
        <v>2467.5214014319135</v>
      </c>
      <c r="W238" s="76">
        <f t="shared" si="64"/>
        <v>205.63</v>
      </c>
      <c r="X238" s="83">
        <f t="shared" si="56"/>
        <v>158207.65068850489</v>
      </c>
      <c r="Y238" s="76">
        <f t="shared" si="68"/>
        <v>13183.97</v>
      </c>
      <c r="Z238" s="83">
        <f t="shared" si="57"/>
        <v>7527.4136622587339</v>
      </c>
      <c r="AA238" s="76">
        <f t="shared" si="69"/>
        <v>627.28</v>
      </c>
      <c r="AB238" s="83">
        <f t="shared" si="58"/>
        <v>222454.83908280262</v>
      </c>
      <c r="AC238" s="76">
        <f t="shared" si="70"/>
        <v>18537.900000000001</v>
      </c>
      <c r="AD238" s="83">
        <f t="shared" si="59"/>
        <v>15796.896268187662</v>
      </c>
      <c r="AE238" s="76">
        <f t="shared" si="71"/>
        <v>1316.41</v>
      </c>
      <c r="AF238" s="83">
        <f t="shared" si="60"/>
        <v>69754.938892141625</v>
      </c>
      <c r="AG238" s="76">
        <f t="shared" si="72"/>
        <v>5812.91</v>
      </c>
      <c r="AH238" s="83">
        <f t="shared" si="61"/>
        <v>190.67189497304301</v>
      </c>
      <c r="AI238" s="76">
        <f t="shared" si="65"/>
        <v>15.89</v>
      </c>
      <c r="AJ238" s="83">
        <f t="shared" si="62"/>
        <v>431.23420329395054</v>
      </c>
      <c r="AK238" s="76">
        <f t="shared" si="66"/>
        <v>35.94</v>
      </c>
      <c r="AM238" s="83">
        <f t="shared" si="73"/>
        <v>476831.16609359445</v>
      </c>
      <c r="AN238" s="83">
        <f t="shared" si="67"/>
        <v>39735.930507799538</v>
      </c>
    </row>
    <row r="239" spans="1:40" x14ac:dyDescent="0.25">
      <c r="A239" s="82">
        <v>62233</v>
      </c>
      <c r="B239" s="82" t="s">
        <v>243</v>
      </c>
      <c r="C239" s="82" t="s">
        <v>232</v>
      </c>
      <c r="D239" s="83">
        <f>'landesw Umlage § 2_IST'!F239*'Umlage Gesamt § 2_IST'!$D$1</f>
        <v>466.76977976215932</v>
      </c>
      <c r="E239" s="83">
        <f>'landesw Umlage § 2_IST'!G239*'Umlage Gesamt § 2_IST'!$E$1</f>
        <v>42440.935952506603</v>
      </c>
      <c r="F239" s="83">
        <f>'landesw Umlage § 2_IST'!H239*'Umlage Gesamt § 2_IST'!$F$1</f>
        <v>1371.9469308146988</v>
      </c>
      <c r="G239" s="83">
        <f>'landesw Umlage § 2_IST'!I239*'Umlage Gesamt § 2_IST'!$G$1</f>
        <v>58993.201958045596</v>
      </c>
      <c r="H239" s="83">
        <f>'landesw Umlage § 2_IST'!J239*'Umlage Gesamt § 2_IST'!$H$1</f>
        <v>10278.965674138768</v>
      </c>
      <c r="I239" s="83">
        <f>'landesw Umlage § 2_IST'!K239*'Umlage Gesamt § 2_IST'!$I$1</f>
        <v>16389.878286484771</v>
      </c>
      <c r="J239" s="83">
        <f>'landesw Umlage § 2_IST'!L239*'Umlage Gesamt § 2_IST'!$J$1</f>
        <v>275.39852992693579</v>
      </c>
      <c r="K239" s="83">
        <f>'landesw Umlage § 2_IST'!M239*'Umlage Gesamt § 2_IST'!$K$1</f>
        <v>182.83197019002571</v>
      </c>
      <c r="M239" s="83">
        <f>'bezirksw Umlage § 2_IST'!F239*'Umlage Gesamt § 2_IST'!$M$1</f>
        <v>5574.4736358852442</v>
      </c>
      <c r="N239" s="83">
        <f>'bezirksw Umlage § 2_IST'!G239*'Umlage Gesamt § 2_IST'!$N$1</f>
        <v>344899.54566290561</v>
      </c>
      <c r="O239" s="83">
        <f>'bezirksw Umlage § 2_IST'!H239*'Umlage Gesamt § 2_IST'!$O$1</f>
        <v>17057.452788914405</v>
      </c>
      <c r="P239" s="83">
        <f>'bezirksw Umlage § 2_IST'!I239*'Umlage Gesamt § 2_IST'!$P$1</f>
        <v>485643.95138458005</v>
      </c>
      <c r="Q239" s="83">
        <f>'bezirksw Umlage § 2_IST'!J239*'Umlage Gesamt § 2_IST'!$Q$1</f>
        <v>28396.644398573713</v>
      </c>
      <c r="R239" s="83">
        <f>'bezirksw Umlage § 2_IST'!K239*'Umlage Gesamt § 2_IST'!$R$1</f>
        <v>154391.44302099949</v>
      </c>
      <c r="S239" s="83">
        <f>'bezirksw Umlage § 2_IST'!L239*'Umlage Gesamt § 2_IST'!$S$1</f>
        <v>191.42430264767086</v>
      </c>
      <c r="T239" s="83">
        <f>'bezirksw Umlage § 2_IST'!M239*'Umlage Gesamt § 2_IST'!$T$1</f>
        <v>872.96061168574988</v>
      </c>
      <c r="V239" s="83">
        <f t="shared" si="63"/>
        <v>6041.2434156474037</v>
      </c>
      <c r="W239" s="76">
        <f t="shared" si="64"/>
        <v>503.44</v>
      </c>
      <c r="X239" s="83">
        <f t="shared" si="56"/>
        <v>387340.48161541222</v>
      </c>
      <c r="Y239" s="76">
        <f t="shared" si="68"/>
        <v>32278.37</v>
      </c>
      <c r="Z239" s="83">
        <f t="shared" si="57"/>
        <v>18429.399719729103</v>
      </c>
      <c r="AA239" s="76">
        <f t="shared" si="69"/>
        <v>1535.78</v>
      </c>
      <c r="AB239" s="83">
        <f t="shared" si="58"/>
        <v>544637.15334262559</v>
      </c>
      <c r="AC239" s="76">
        <f t="shared" si="70"/>
        <v>45386.43</v>
      </c>
      <c r="AD239" s="83">
        <f t="shared" si="59"/>
        <v>38675.610072712479</v>
      </c>
      <c r="AE239" s="76">
        <f t="shared" si="71"/>
        <v>3222.97</v>
      </c>
      <c r="AF239" s="83">
        <f t="shared" si="60"/>
        <v>170781.32130748426</v>
      </c>
      <c r="AG239" s="76">
        <f t="shared" si="72"/>
        <v>14231.78</v>
      </c>
      <c r="AH239" s="83">
        <f t="shared" si="61"/>
        <v>466.82283257460665</v>
      </c>
      <c r="AI239" s="76">
        <f t="shared" si="65"/>
        <v>38.9</v>
      </c>
      <c r="AJ239" s="83">
        <f t="shared" si="62"/>
        <v>1055.7925818757756</v>
      </c>
      <c r="AK239" s="76">
        <f t="shared" si="66"/>
        <v>87.98</v>
      </c>
      <c r="AM239" s="83">
        <f t="shared" si="73"/>
        <v>1167427.8248880615</v>
      </c>
      <c r="AN239" s="83">
        <f t="shared" si="67"/>
        <v>97285.65207400512</v>
      </c>
    </row>
    <row r="240" spans="1:40" x14ac:dyDescent="0.25">
      <c r="A240" s="82">
        <v>62235</v>
      </c>
      <c r="B240" s="82" t="s">
        <v>244</v>
      </c>
      <c r="C240" s="82" t="s">
        <v>232</v>
      </c>
      <c r="D240" s="83">
        <f>'landesw Umlage § 2_IST'!F240*'Umlage Gesamt § 2_IST'!$D$1</f>
        <v>272.32159525287261</v>
      </c>
      <c r="E240" s="83">
        <f>'landesw Umlage § 2_IST'!G240*'Umlage Gesamt § 2_IST'!$E$1</f>
        <v>24760.779047222626</v>
      </c>
      <c r="F240" s="83">
        <f>'landesw Umlage § 2_IST'!H240*'Umlage Gesamt § 2_IST'!$F$1</f>
        <v>800.41766412579898</v>
      </c>
      <c r="G240" s="83">
        <f>'landesw Umlage § 2_IST'!I240*'Umlage Gesamt § 2_IST'!$G$1</f>
        <v>34417.658474967648</v>
      </c>
      <c r="H240" s="83">
        <f>'landesw Umlage § 2_IST'!J240*'Umlage Gesamt § 2_IST'!$H$1</f>
        <v>5996.9270747504297</v>
      </c>
      <c r="I240" s="83">
        <f>'landesw Umlage § 2_IST'!K240*'Umlage Gesamt § 2_IST'!$I$1</f>
        <v>9562.1396124878029</v>
      </c>
      <c r="J240" s="83">
        <f>'landesw Umlage § 2_IST'!L240*'Umlage Gesamt § 2_IST'!$J$1</f>
        <v>160.67228482146712</v>
      </c>
      <c r="K240" s="83">
        <f>'landesw Umlage § 2_IST'!M240*'Umlage Gesamt § 2_IST'!$K$1</f>
        <v>106.66734639663966</v>
      </c>
      <c r="M240" s="83">
        <f>'bezirksw Umlage § 2_IST'!F240*'Umlage Gesamt § 2_IST'!$M$1</f>
        <v>3252.2447232827844</v>
      </c>
      <c r="N240" s="83">
        <f>'bezirksw Umlage § 2_IST'!G240*'Umlage Gesamt § 2_IST'!$N$1</f>
        <v>201220.38432901932</v>
      </c>
      <c r="O240" s="83">
        <f>'bezirksw Umlage § 2_IST'!H240*'Umlage Gesamt § 2_IST'!$O$1</f>
        <v>9951.614170040375</v>
      </c>
      <c r="P240" s="83">
        <f>'bezirksw Umlage § 2_IST'!I240*'Umlage Gesamt § 2_IST'!$P$1</f>
        <v>283333.11473880219</v>
      </c>
      <c r="Q240" s="83">
        <f>'bezirksw Umlage § 2_IST'!J240*'Umlage Gesamt § 2_IST'!$Q$1</f>
        <v>16567.095467038314</v>
      </c>
      <c r="R240" s="83">
        <f>'bezirksw Umlage § 2_IST'!K240*'Umlage Gesamt § 2_IST'!$R$1</f>
        <v>90074.648959268452</v>
      </c>
      <c r="S240" s="83">
        <f>'bezirksw Umlage § 2_IST'!L240*'Umlage Gesamt § 2_IST'!$S$1</f>
        <v>111.68026236348145</v>
      </c>
      <c r="T240" s="83">
        <f>'bezirksw Umlage § 2_IST'!M240*'Umlage Gesamt § 2_IST'!$T$1</f>
        <v>509.30038034664364</v>
      </c>
      <c r="V240" s="83">
        <f t="shared" si="63"/>
        <v>3524.566318535657</v>
      </c>
      <c r="W240" s="76">
        <f t="shared" si="64"/>
        <v>293.70999999999998</v>
      </c>
      <c r="X240" s="83">
        <f t="shared" si="56"/>
        <v>225981.16337624195</v>
      </c>
      <c r="Y240" s="76">
        <f t="shared" si="68"/>
        <v>18831.759999999998</v>
      </c>
      <c r="Z240" s="83">
        <f t="shared" si="57"/>
        <v>10752.031834166173</v>
      </c>
      <c r="AA240" s="76">
        <f t="shared" si="69"/>
        <v>896</v>
      </c>
      <c r="AB240" s="83">
        <f t="shared" si="58"/>
        <v>317750.77321376983</v>
      </c>
      <c r="AC240" s="76">
        <f t="shared" si="70"/>
        <v>26479.23</v>
      </c>
      <c r="AD240" s="83">
        <f t="shared" si="59"/>
        <v>22564.022541788745</v>
      </c>
      <c r="AE240" s="76">
        <f t="shared" si="71"/>
        <v>1880.34</v>
      </c>
      <c r="AF240" s="83">
        <f t="shared" si="60"/>
        <v>99636.78857175626</v>
      </c>
      <c r="AG240" s="76">
        <f t="shared" si="72"/>
        <v>8303.07</v>
      </c>
      <c r="AH240" s="83">
        <f t="shared" si="61"/>
        <v>272.35254718494855</v>
      </c>
      <c r="AI240" s="76">
        <f t="shared" si="65"/>
        <v>22.7</v>
      </c>
      <c r="AJ240" s="83">
        <f t="shared" si="62"/>
        <v>615.96772674328327</v>
      </c>
      <c r="AK240" s="76">
        <f t="shared" si="66"/>
        <v>51.33</v>
      </c>
      <c r="AM240" s="83">
        <f t="shared" si="73"/>
        <v>681097.66613018687</v>
      </c>
      <c r="AN240" s="83">
        <f t="shared" si="67"/>
        <v>56758.138844182242</v>
      </c>
    </row>
    <row r="241" spans="1:40" x14ac:dyDescent="0.25">
      <c r="A241" s="82">
        <v>62242</v>
      </c>
      <c r="B241" s="82" t="s">
        <v>245</v>
      </c>
      <c r="C241" s="82" t="s">
        <v>232</v>
      </c>
      <c r="D241" s="83">
        <f>'landesw Umlage § 2_IST'!F241*'Umlage Gesamt § 2_IST'!$D$1</f>
        <v>138.61525076472591</v>
      </c>
      <c r="E241" s="83">
        <f>'landesw Umlage § 2_IST'!G241*'Umlage Gesamt § 2_IST'!$E$1</f>
        <v>12603.560116389741</v>
      </c>
      <c r="F241" s="83">
        <f>'landesw Umlage § 2_IST'!H241*'Umlage Gesamt § 2_IST'!$F$1</f>
        <v>407.42305114028011</v>
      </c>
      <c r="G241" s="83">
        <f>'landesw Umlage § 2_IST'!I241*'Umlage Gesamt § 2_IST'!$G$1</f>
        <v>17519.037944134579</v>
      </c>
      <c r="H241" s="83">
        <f>'landesw Umlage § 2_IST'!J241*'Umlage Gesamt § 2_IST'!$H$1</f>
        <v>3052.5142507057058</v>
      </c>
      <c r="I241" s="83">
        <f>'landesw Umlage § 2_IST'!K241*'Umlage Gesamt § 2_IST'!$I$1</f>
        <v>4867.2540236903378</v>
      </c>
      <c r="J241" s="83">
        <f>'landesw Umlage § 2_IST'!L241*'Umlage Gesamt § 2_IST'!$J$1</f>
        <v>81.784292688165692</v>
      </c>
      <c r="K241" s="83">
        <f>'landesw Umlage § 2_IST'!M241*'Umlage Gesamt § 2_IST'!$K$1</f>
        <v>54.295073277050804</v>
      </c>
      <c r="M241" s="83">
        <f>'bezirksw Umlage § 2_IST'!F241*'Umlage Gesamt § 2_IST'!$M$1</f>
        <v>1655.43506546914</v>
      </c>
      <c r="N241" s="83">
        <f>'bezirksw Umlage § 2_IST'!G241*'Umlage Gesamt § 2_IST'!$N$1</f>
        <v>102423.80523234437</v>
      </c>
      <c r="O241" s="83">
        <f>'bezirksw Umlage § 2_IST'!H241*'Umlage Gesamt § 2_IST'!$O$1</f>
        <v>5065.5016632559755</v>
      </c>
      <c r="P241" s="83">
        <f>'bezirksw Umlage § 2_IST'!I241*'Umlage Gesamt § 2_IST'!$P$1</f>
        <v>144220.25808493292</v>
      </c>
      <c r="Q241" s="83">
        <f>'bezirksw Umlage § 2_IST'!J241*'Umlage Gesamt § 2_IST'!$Q$1</f>
        <v>8432.8680965394178</v>
      </c>
      <c r="R241" s="83">
        <f>'bezirksw Umlage § 2_IST'!K241*'Umlage Gesamt § 2_IST'!$R$1</f>
        <v>45849.173443037653</v>
      </c>
      <c r="S241" s="83">
        <f>'bezirksw Umlage § 2_IST'!L241*'Umlage Gesamt § 2_IST'!$S$1</f>
        <v>56.846713014476087</v>
      </c>
      <c r="T241" s="83">
        <f>'bezirksw Umlage § 2_IST'!M241*'Umlage Gesamt § 2_IST'!$T$1</f>
        <v>259.24054928793089</v>
      </c>
      <c r="V241" s="83">
        <f t="shared" si="63"/>
        <v>1794.0503162338659</v>
      </c>
      <c r="W241" s="76">
        <f t="shared" si="64"/>
        <v>149.5</v>
      </c>
      <c r="X241" s="83">
        <f t="shared" si="56"/>
        <v>115027.36534873411</v>
      </c>
      <c r="Y241" s="76">
        <f t="shared" si="68"/>
        <v>9585.61</v>
      </c>
      <c r="Z241" s="83">
        <f t="shared" si="57"/>
        <v>5472.9247143962557</v>
      </c>
      <c r="AA241" s="76">
        <f t="shared" si="69"/>
        <v>456.08</v>
      </c>
      <c r="AB241" s="83">
        <f t="shared" si="58"/>
        <v>161739.29602906751</v>
      </c>
      <c r="AC241" s="76">
        <f t="shared" si="70"/>
        <v>13478.27</v>
      </c>
      <c r="AD241" s="83">
        <f t="shared" si="59"/>
        <v>11485.382347245124</v>
      </c>
      <c r="AE241" s="76">
        <f t="shared" si="71"/>
        <v>957.12</v>
      </c>
      <c r="AF241" s="83">
        <f t="shared" si="60"/>
        <v>50716.42746672799</v>
      </c>
      <c r="AG241" s="76">
        <f t="shared" si="72"/>
        <v>4226.37</v>
      </c>
      <c r="AH241" s="83">
        <f t="shared" si="61"/>
        <v>138.63100570264177</v>
      </c>
      <c r="AI241" s="76">
        <f t="shared" si="65"/>
        <v>11.55</v>
      </c>
      <c r="AJ241" s="83">
        <f t="shared" si="62"/>
        <v>313.53562256498168</v>
      </c>
      <c r="AK241" s="76">
        <f t="shared" si="66"/>
        <v>26.13</v>
      </c>
      <c r="AM241" s="83">
        <f t="shared" si="73"/>
        <v>346687.61285067245</v>
      </c>
      <c r="AN241" s="83">
        <f t="shared" si="67"/>
        <v>28890.634404222703</v>
      </c>
    </row>
    <row r="242" spans="1:40" x14ac:dyDescent="0.25">
      <c r="A242" s="82">
        <v>62244</v>
      </c>
      <c r="B242" s="82" t="s">
        <v>246</v>
      </c>
      <c r="C242" s="82" t="s">
        <v>232</v>
      </c>
      <c r="D242" s="83">
        <f>'landesw Umlage § 2_IST'!F242*'Umlage Gesamt § 2_IST'!$D$1</f>
        <v>388.52511909762501</v>
      </c>
      <c r="E242" s="83">
        <f>'landesw Umlage § 2_IST'!G242*'Umlage Gesamt § 2_IST'!$E$1</f>
        <v>35326.557996030497</v>
      </c>
      <c r="F242" s="83">
        <f>'landesw Umlage § 2_IST'!H242*'Umlage Gesamt § 2_IST'!$F$1</f>
        <v>1141.9673419346218</v>
      </c>
      <c r="G242" s="83">
        <f>'landesw Umlage § 2_IST'!I242*'Umlage Gesamt § 2_IST'!$G$1</f>
        <v>49104.166144558199</v>
      </c>
      <c r="H242" s="83">
        <f>'landesw Umlage § 2_IST'!J242*'Umlage Gesamt § 2_IST'!$H$1</f>
        <v>8555.9017226438809</v>
      </c>
      <c r="I242" s="83">
        <f>'landesw Umlage § 2_IST'!K242*'Umlage Gesamt § 2_IST'!$I$1</f>
        <v>13642.441497598242</v>
      </c>
      <c r="J242" s="83">
        <f>'landesw Umlage § 2_IST'!L242*'Umlage Gesamt § 2_IST'!$J$1</f>
        <v>229.23344928991463</v>
      </c>
      <c r="K242" s="83">
        <f>'landesw Umlage § 2_IST'!M242*'Umlage Gesamt § 2_IST'!$K$1</f>
        <v>152.1838303866387</v>
      </c>
      <c r="M242" s="83">
        <f>'bezirksw Umlage § 2_IST'!F242*'Umlage Gesamt § 2_IST'!$M$1</f>
        <v>4640.0241129416536</v>
      </c>
      <c r="N242" s="83">
        <f>'bezirksw Umlage § 2_IST'!G242*'Umlage Gesamt § 2_IST'!$N$1</f>
        <v>287084.00343243597</v>
      </c>
      <c r="O242" s="83">
        <f>'bezirksw Umlage § 2_IST'!H242*'Umlage Gesamt § 2_IST'!$O$1</f>
        <v>14198.110425426366</v>
      </c>
      <c r="P242" s="83">
        <f>'bezirksw Umlage § 2_IST'!I242*'Umlage Gesamt § 2_IST'!$P$1</f>
        <v>404235.41161314846</v>
      </c>
      <c r="Q242" s="83">
        <f>'bezirksw Umlage § 2_IST'!J242*'Umlage Gesamt § 2_IST'!$Q$1</f>
        <v>23636.512313523126</v>
      </c>
      <c r="R242" s="83">
        <f>'bezirksw Umlage § 2_IST'!K242*'Umlage Gesamt § 2_IST'!$R$1</f>
        <v>128510.79137546799</v>
      </c>
      <c r="S242" s="83">
        <f>'bezirksw Umlage § 2_IST'!L242*'Umlage Gesamt § 2_IST'!$S$1</f>
        <v>159.33582937237853</v>
      </c>
      <c r="T242" s="83">
        <f>'bezirksw Umlage § 2_IST'!M242*'Umlage Gesamt § 2_IST'!$T$1</f>
        <v>726.62614489644716</v>
      </c>
      <c r="V242" s="83">
        <f t="shared" si="63"/>
        <v>5028.5492320392786</v>
      </c>
      <c r="W242" s="76">
        <f t="shared" si="64"/>
        <v>419.05</v>
      </c>
      <c r="X242" s="83">
        <f t="shared" si="56"/>
        <v>322410.56142846646</v>
      </c>
      <c r="Y242" s="76">
        <f t="shared" si="68"/>
        <v>26867.55</v>
      </c>
      <c r="Z242" s="83">
        <f t="shared" si="57"/>
        <v>15340.077767360988</v>
      </c>
      <c r="AA242" s="76">
        <f t="shared" si="69"/>
        <v>1278.3399999999999</v>
      </c>
      <c r="AB242" s="83">
        <f t="shared" si="58"/>
        <v>453339.57775770663</v>
      </c>
      <c r="AC242" s="76">
        <f t="shared" si="70"/>
        <v>37778.300000000003</v>
      </c>
      <c r="AD242" s="83">
        <f t="shared" si="59"/>
        <v>32192.414036167007</v>
      </c>
      <c r="AE242" s="76">
        <f t="shared" si="71"/>
        <v>2682.7</v>
      </c>
      <c r="AF242" s="83">
        <f t="shared" si="60"/>
        <v>142153.23287306624</v>
      </c>
      <c r="AG242" s="76">
        <f t="shared" si="72"/>
        <v>11846.1</v>
      </c>
      <c r="AH242" s="83">
        <f t="shared" si="61"/>
        <v>388.56927866229319</v>
      </c>
      <c r="AI242" s="76">
        <f t="shared" si="65"/>
        <v>32.380000000000003</v>
      </c>
      <c r="AJ242" s="83">
        <f t="shared" si="62"/>
        <v>878.80997528308581</v>
      </c>
      <c r="AK242" s="76">
        <f t="shared" si="66"/>
        <v>73.23</v>
      </c>
      <c r="AM242" s="83">
        <f t="shared" si="73"/>
        <v>971731.79234875191</v>
      </c>
      <c r="AN242" s="83">
        <f t="shared" si="67"/>
        <v>80977.649362395998</v>
      </c>
    </row>
    <row r="243" spans="1:40" x14ac:dyDescent="0.25">
      <c r="A243" s="82">
        <v>62245</v>
      </c>
      <c r="B243" s="82" t="s">
        <v>247</v>
      </c>
      <c r="C243" s="82" t="s">
        <v>232</v>
      </c>
      <c r="D243" s="83">
        <f>'landesw Umlage § 2_IST'!F243*'Umlage Gesamt § 2_IST'!$D$1</f>
        <v>185.77988445196493</v>
      </c>
      <c r="E243" s="83">
        <f>'landesw Umlage § 2_IST'!G243*'Umlage Gesamt § 2_IST'!$E$1</f>
        <v>16891.993696137579</v>
      </c>
      <c r="F243" s="83">
        <f>'landesw Umlage § 2_IST'!H243*'Umlage Gesamt § 2_IST'!$F$1</f>
        <v>546.05107985109021</v>
      </c>
      <c r="G243" s="83">
        <f>'landesw Umlage § 2_IST'!I243*'Umlage Gesamt § 2_IST'!$G$1</f>
        <v>23479.991032842016</v>
      </c>
      <c r="H243" s="83">
        <f>'landesw Umlage § 2_IST'!J243*'Umlage Gesamt § 2_IST'!$H$1</f>
        <v>4091.1497231038734</v>
      </c>
      <c r="I243" s="83">
        <f>'landesw Umlage § 2_IST'!K243*'Umlage Gesamt § 2_IST'!$I$1</f>
        <v>6523.3651068765239</v>
      </c>
      <c r="J243" s="83">
        <f>'landesw Umlage § 2_IST'!L243*'Umlage Gesamt § 2_IST'!$J$1</f>
        <v>109.61186710531538</v>
      </c>
      <c r="K243" s="83">
        <f>'landesw Umlage § 2_IST'!M243*'Umlage Gesamt § 2_IST'!$K$1</f>
        <v>72.769283207099591</v>
      </c>
      <c r="M243" s="83">
        <f>'bezirksw Umlage § 2_IST'!F243*'Umlage Gesamt § 2_IST'!$M$1</f>
        <v>2218.70633630777</v>
      </c>
      <c r="N243" s="83">
        <f>'bezirksw Umlage § 2_IST'!G243*'Umlage Gesamt § 2_IST'!$N$1</f>
        <v>137274.09210904606</v>
      </c>
      <c r="O243" s="83">
        <f>'bezirksw Umlage § 2_IST'!H243*'Umlage Gesamt § 2_IST'!$O$1</f>
        <v>6789.0676422627039</v>
      </c>
      <c r="P243" s="83">
        <f>'bezirksw Umlage § 2_IST'!I243*'Umlage Gesamt § 2_IST'!$P$1</f>
        <v>193292.02764368261</v>
      </c>
      <c r="Q243" s="83">
        <f>'bezirksw Umlage § 2_IST'!J243*'Umlage Gesamt § 2_IST'!$Q$1</f>
        <v>11302.199807962468</v>
      </c>
      <c r="R243" s="83">
        <f>'bezirksw Umlage § 2_IST'!K243*'Umlage Gesamt § 2_IST'!$R$1</f>
        <v>61449.617538283273</v>
      </c>
      <c r="S243" s="83">
        <f>'bezirksw Umlage § 2_IST'!L243*'Umlage Gesamt § 2_IST'!$S$1</f>
        <v>76.189132992506771</v>
      </c>
      <c r="T243" s="83">
        <f>'bezirksw Umlage § 2_IST'!M243*'Umlage Gesamt § 2_IST'!$T$1</f>
        <v>347.44863228449071</v>
      </c>
      <c r="V243" s="83">
        <f t="shared" si="63"/>
        <v>2404.4862207597348</v>
      </c>
      <c r="W243" s="76">
        <f t="shared" si="64"/>
        <v>200.37</v>
      </c>
      <c r="X243" s="83">
        <f t="shared" si="56"/>
        <v>154166.08580518363</v>
      </c>
      <c r="Y243" s="76">
        <f t="shared" si="68"/>
        <v>12847.17</v>
      </c>
      <c r="Z243" s="83">
        <f t="shared" si="57"/>
        <v>7335.1187221137943</v>
      </c>
      <c r="AA243" s="76">
        <f t="shared" si="69"/>
        <v>611.26</v>
      </c>
      <c r="AB243" s="83">
        <f t="shared" si="58"/>
        <v>216772.01867652463</v>
      </c>
      <c r="AC243" s="76">
        <f t="shared" si="70"/>
        <v>18064.330000000002</v>
      </c>
      <c r="AD243" s="83">
        <f t="shared" si="59"/>
        <v>15393.349531066342</v>
      </c>
      <c r="AE243" s="76">
        <f t="shared" si="71"/>
        <v>1282.78</v>
      </c>
      <c r="AF243" s="83">
        <f t="shared" si="60"/>
        <v>67972.982645159791</v>
      </c>
      <c r="AG243" s="76">
        <f t="shared" si="72"/>
        <v>5664.42</v>
      </c>
      <c r="AH243" s="83">
        <f t="shared" si="61"/>
        <v>185.80100009782217</v>
      </c>
      <c r="AI243" s="76">
        <f t="shared" si="65"/>
        <v>15.48</v>
      </c>
      <c r="AJ243" s="83">
        <f t="shared" si="62"/>
        <v>420.2179154915903</v>
      </c>
      <c r="AK243" s="76">
        <f t="shared" si="66"/>
        <v>35.020000000000003</v>
      </c>
      <c r="AM243" s="83">
        <f t="shared" si="73"/>
        <v>464650.06051639735</v>
      </c>
      <c r="AN243" s="83">
        <f t="shared" si="67"/>
        <v>38720.838376366446</v>
      </c>
    </row>
    <row r="244" spans="1:40" x14ac:dyDescent="0.25">
      <c r="A244" s="82">
        <v>62247</v>
      </c>
      <c r="B244" s="82" t="s">
        <v>248</v>
      </c>
      <c r="C244" s="82" t="s">
        <v>232</v>
      </c>
      <c r="D244" s="83">
        <f>'landesw Umlage § 2_IST'!F244*'Umlage Gesamt § 2_IST'!$D$1</f>
        <v>176.6459815066861</v>
      </c>
      <c r="E244" s="83">
        <f>'landesw Umlage § 2_IST'!G244*'Umlage Gesamt § 2_IST'!$E$1</f>
        <v>16061.495650410376</v>
      </c>
      <c r="F244" s="83">
        <f>'landesw Umlage § 2_IST'!H244*'Umlage Gesamt § 2_IST'!$F$1</f>
        <v>519.20437585384366</v>
      </c>
      <c r="G244" s="83">
        <f>'landesw Umlage § 2_IST'!I244*'Umlage Gesamt § 2_IST'!$G$1</f>
        <v>22325.592859527143</v>
      </c>
      <c r="H244" s="83">
        <f>'landesw Umlage § 2_IST'!J244*'Umlage Gesamt § 2_IST'!$H$1</f>
        <v>3890.007577840579</v>
      </c>
      <c r="I244" s="83">
        <f>'landesw Umlage § 2_IST'!K244*'Umlage Gesamt § 2_IST'!$I$1</f>
        <v>6202.6426350190577</v>
      </c>
      <c r="J244" s="83">
        <f>'landesw Umlage § 2_IST'!L244*'Umlage Gesamt § 2_IST'!$J$1</f>
        <v>104.22277905229952</v>
      </c>
      <c r="K244" s="83">
        <f>'landesw Umlage § 2_IST'!M244*'Umlage Gesamt § 2_IST'!$K$1</f>
        <v>69.191567717761913</v>
      </c>
      <c r="M244" s="83">
        <f>'bezirksw Umlage § 2_IST'!F244*'Umlage Gesamt § 2_IST'!$M$1</f>
        <v>2109.6232221714267</v>
      </c>
      <c r="N244" s="83">
        <f>'bezirksw Umlage § 2_IST'!G244*'Umlage Gesamt § 2_IST'!$N$1</f>
        <v>130524.98556328601</v>
      </c>
      <c r="O244" s="83">
        <f>'bezirksw Umlage § 2_IST'!H244*'Umlage Gesamt § 2_IST'!$O$1</f>
        <v>6455.2818553015004</v>
      </c>
      <c r="P244" s="83">
        <f>'bezirksw Umlage § 2_IST'!I244*'Umlage Gesamt § 2_IST'!$P$1</f>
        <v>183788.78876611701</v>
      </c>
      <c r="Q244" s="83">
        <f>'bezirksw Umlage § 2_IST'!J244*'Umlage Gesamt § 2_IST'!$Q$1</f>
        <v>10746.525029615997</v>
      </c>
      <c r="R244" s="83">
        <f>'bezirksw Umlage § 2_IST'!K244*'Umlage Gesamt § 2_IST'!$R$1</f>
        <v>58428.435539624494</v>
      </c>
      <c r="S244" s="83">
        <f>'bezirksw Umlage § 2_IST'!L244*'Umlage Gesamt § 2_IST'!$S$1</f>
        <v>72.443279945545527</v>
      </c>
      <c r="T244" s="83">
        <f>'bezirksw Umlage § 2_IST'!M244*'Umlage Gesamt § 2_IST'!$T$1</f>
        <v>330.36625495866684</v>
      </c>
      <c r="V244" s="83">
        <f t="shared" si="63"/>
        <v>2286.2692036781127</v>
      </c>
      <c r="W244" s="76">
        <f t="shared" si="64"/>
        <v>190.52</v>
      </c>
      <c r="X244" s="83">
        <f t="shared" si="56"/>
        <v>146586.48121369639</v>
      </c>
      <c r="Y244" s="76">
        <f t="shared" si="68"/>
        <v>12215.54</v>
      </c>
      <c r="Z244" s="83">
        <f t="shared" si="57"/>
        <v>6974.4862311553443</v>
      </c>
      <c r="AA244" s="76">
        <f t="shared" si="69"/>
        <v>581.21</v>
      </c>
      <c r="AB244" s="83">
        <f t="shared" si="58"/>
        <v>206114.38162564416</v>
      </c>
      <c r="AC244" s="76">
        <f t="shared" si="70"/>
        <v>17176.2</v>
      </c>
      <c r="AD244" s="83">
        <f t="shared" si="59"/>
        <v>14636.532607456576</v>
      </c>
      <c r="AE244" s="76">
        <f t="shared" si="71"/>
        <v>1219.71</v>
      </c>
      <c r="AF244" s="83">
        <f t="shared" si="60"/>
        <v>64631.078174643553</v>
      </c>
      <c r="AG244" s="76">
        <f t="shared" si="72"/>
        <v>5385.92</v>
      </c>
      <c r="AH244" s="83">
        <f t="shared" si="61"/>
        <v>176.66605899784503</v>
      </c>
      <c r="AI244" s="76">
        <f t="shared" si="65"/>
        <v>14.72</v>
      </c>
      <c r="AJ244" s="83">
        <f t="shared" si="62"/>
        <v>399.55782267642877</v>
      </c>
      <c r="AK244" s="76">
        <f t="shared" si="66"/>
        <v>33.299999999999997</v>
      </c>
      <c r="AM244" s="83">
        <f t="shared" si="73"/>
        <v>441805.45293794846</v>
      </c>
      <c r="AN244" s="83">
        <f t="shared" si="67"/>
        <v>36817.121078162374</v>
      </c>
    </row>
    <row r="245" spans="1:40" x14ac:dyDescent="0.25">
      <c r="A245" s="82">
        <v>62252</v>
      </c>
      <c r="B245" s="82" t="s">
        <v>249</v>
      </c>
      <c r="C245" s="82" t="s">
        <v>232</v>
      </c>
      <c r="D245" s="83">
        <f>'landesw Umlage § 2_IST'!F245*'Umlage Gesamt § 2_IST'!$D$1</f>
        <v>182.62673820646086</v>
      </c>
      <c r="E245" s="83">
        <f>'landesw Umlage § 2_IST'!G245*'Umlage Gesamt § 2_IST'!$E$1</f>
        <v>16605.294591661463</v>
      </c>
      <c r="F245" s="83">
        <f>'landesw Umlage § 2_IST'!H245*'Umlage Gesamt § 2_IST'!$F$1</f>
        <v>536.78323625561688</v>
      </c>
      <c r="G245" s="83">
        <f>'landesw Umlage § 2_IST'!I245*'Umlage Gesamt § 2_IST'!$G$1</f>
        <v>23081.477244397829</v>
      </c>
      <c r="H245" s="83">
        <f>'landesw Umlage § 2_IST'!J245*'Umlage Gesamt § 2_IST'!$H$1</f>
        <v>4021.7127470434457</v>
      </c>
      <c r="I245" s="83">
        <f>'landesw Umlage § 2_IST'!K245*'Umlage Gesamt § 2_IST'!$I$1</f>
        <v>6412.6473924400161</v>
      </c>
      <c r="J245" s="83">
        <f>'landesw Umlage § 2_IST'!L245*'Umlage Gesamt § 2_IST'!$J$1</f>
        <v>107.75148136847754</v>
      </c>
      <c r="K245" s="83">
        <f>'landesw Umlage § 2_IST'!M245*'Umlage Gesamt § 2_IST'!$K$1</f>
        <v>71.534207661599297</v>
      </c>
      <c r="M245" s="83">
        <f>'bezirksw Umlage § 2_IST'!F245*'Umlage Gesamt § 2_IST'!$M$1</f>
        <v>2181.0493769720365</v>
      </c>
      <c r="N245" s="83">
        <f>'bezirksw Umlage § 2_IST'!G245*'Umlage Gesamt § 2_IST'!$N$1</f>
        <v>134944.20968170211</v>
      </c>
      <c r="O245" s="83">
        <f>'bezirksw Umlage § 2_IST'!H245*'Umlage Gesamt § 2_IST'!$O$1</f>
        <v>6673.8402956109258</v>
      </c>
      <c r="P245" s="83">
        <f>'bezirksw Umlage § 2_IST'!I245*'Umlage Gesamt § 2_IST'!$P$1</f>
        <v>190011.38166283027</v>
      </c>
      <c r="Q245" s="83">
        <f>'bezirksw Umlage § 2_IST'!J245*'Umlage Gesamt § 2_IST'!$Q$1</f>
        <v>11110.373394701735</v>
      </c>
      <c r="R245" s="83">
        <f>'bezirksw Umlage § 2_IST'!K245*'Umlage Gesamt § 2_IST'!$R$1</f>
        <v>60406.66484509976</v>
      </c>
      <c r="S245" s="83">
        <f>'bezirksw Umlage § 2_IST'!L245*'Umlage Gesamt § 2_IST'!$S$1</f>
        <v>74.896014098864399</v>
      </c>
      <c r="T245" s="83">
        <f>'bezirksw Umlage § 2_IST'!M245*'Umlage Gesamt § 2_IST'!$T$1</f>
        <v>341.55156569073557</v>
      </c>
      <c r="V245" s="83">
        <f t="shared" si="63"/>
        <v>2363.6761151784972</v>
      </c>
      <c r="W245" s="76">
        <f t="shared" si="64"/>
        <v>196.97</v>
      </c>
      <c r="X245" s="83">
        <f t="shared" si="56"/>
        <v>151549.50427336356</v>
      </c>
      <c r="Y245" s="76">
        <f t="shared" si="68"/>
        <v>12629.13</v>
      </c>
      <c r="Z245" s="83">
        <f t="shared" si="57"/>
        <v>7210.6235318665422</v>
      </c>
      <c r="AA245" s="76">
        <f t="shared" si="69"/>
        <v>600.89</v>
      </c>
      <c r="AB245" s="83">
        <f t="shared" si="58"/>
        <v>213092.8589072281</v>
      </c>
      <c r="AC245" s="76">
        <f t="shared" si="70"/>
        <v>17757.740000000002</v>
      </c>
      <c r="AD245" s="83">
        <f t="shared" si="59"/>
        <v>15132.086141745182</v>
      </c>
      <c r="AE245" s="76">
        <f t="shared" si="71"/>
        <v>1261.01</v>
      </c>
      <c r="AF245" s="83">
        <f t="shared" si="60"/>
        <v>66819.31223753978</v>
      </c>
      <c r="AG245" s="76">
        <f t="shared" si="72"/>
        <v>5568.28</v>
      </c>
      <c r="AH245" s="83">
        <f t="shared" si="61"/>
        <v>182.64749546734194</v>
      </c>
      <c r="AI245" s="76">
        <f t="shared" si="65"/>
        <v>15.22</v>
      </c>
      <c r="AJ245" s="83">
        <f t="shared" si="62"/>
        <v>413.08577335233485</v>
      </c>
      <c r="AK245" s="76">
        <f t="shared" si="66"/>
        <v>34.42</v>
      </c>
      <c r="AM245" s="83">
        <f t="shared" si="73"/>
        <v>456763.79447574139</v>
      </c>
      <c r="AN245" s="83">
        <f t="shared" si="67"/>
        <v>38063.649539645114</v>
      </c>
    </row>
    <row r="246" spans="1:40" x14ac:dyDescent="0.25">
      <c r="A246" s="82">
        <v>62256</v>
      </c>
      <c r="B246" s="82" t="s">
        <v>250</v>
      </c>
      <c r="C246" s="82" t="s">
        <v>232</v>
      </c>
      <c r="D246" s="83">
        <f>'landesw Umlage § 2_IST'!F246*'Umlage Gesamt § 2_IST'!$D$1</f>
        <v>315.37015915130991</v>
      </c>
      <c r="E246" s="83">
        <f>'landesw Umlage § 2_IST'!G246*'Umlage Gesamt § 2_IST'!$E$1</f>
        <v>28674.959918554774</v>
      </c>
      <c r="F246" s="83">
        <f>'landesw Umlage § 2_IST'!H246*'Umlage Gesamt § 2_IST'!$F$1</f>
        <v>926.94758889199829</v>
      </c>
      <c r="G246" s="83">
        <f>'landesw Umlage § 2_IST'!I246*'Umlage Gesamt § 2_IST'!$G$1</f>
        <v>39858.397644839293</v>
      </c>
      <c r="H246" s="83">
        <f>'landesw Umlage § 2_IST'!J246*'Umlage Gesamt § 2_IST'!$H$1</f>
        <v>6944.9205606579308</v>
      </c>
      <c r="I246" s="83">
        <f>'landesw Umlage § 2_IST'!K246*'Umlage Gesamt § 2_IST'!$I$1</f>
        <v>11073.721452817879</v>
      </c>
      <c r="J246" s="83">
        <f>'landesw Umlage § 2_IST'!L246*'Umlage Gesamt § 2_IST'!$J$1</f>
        <v>186.07133961703744</v>
      </c>
      <c r="K246" s="83">
        <f>'landesw Umlage § 2_IST'!M246*'Umlage Gesamt § 2_IST'!$K$1</f>
        <v>123.52930724468976</v>
      </c>
      <c r="M246" s="83">
        <f>'bezirksw Umlage § 2_IST'!F246*'Umlage Gesamt § 2_IST'!$M$1</f>
        <v>3766.3591645322531</v>
      </c>
      <c r="N246" s="83">
        <f>'bezirksw Umlage § 2_IST'!G246*'Umlage Gesamt § 2_IST'!$N$1</f>
        <v>233029.27765021299</v>
      </c>
      <c r="O246" s="83">
        <f>'bezirksw Umlage § 2_IST'!H246*'Umlage Gesamt § 2_IST'!$O$1</f>
        <v>11524.764099974396</v>
      </c>
      <c r="P246" s="83">
        <f>'bezirksw Umlage § 2_IST'!I246*'Umlage Gesamt § 2_IST'!$P$1</f>
        <v>328122.37826764799</v>
      </c>
      <c r="Q246" s="83">
        <f>'bezirksw Umlage § 2_IST'!J246*'Umlage Gesamt § 2_IST'!$Q$1</f>
        <v>19186.01985737928</v>
      </c>
      <c r="R246" s="83">
        <f>'bezirksw Umlage § 2_IST'!K246*'Umlage Gesamt § 2_IST'!$R$1</f>
        <v>104313.63826069249</v>
      </c>
      <c r="S246" s="83">
        <f>'bezirksw Umlage § 2_IST'!L246*'Umlage Gesamt § 2_IST'!$S$1</f>
        <v>129.33466434392025</v>
      </c>
      <c r="T246" s="83">
        <f>'bezirksw Umlage § 2_IST'!M246*'Umlage Gesamt § 2_IST'!$T$1</f>
        <v>589.81052111051542</v>
      </c>
      <c r="V246" s="83">
        <f t="shared" si="63"/>
        <v>4081.7293236835631</v>
      </c>
      <c r="W246" s="76">
        <f t="shared" si="64"/>
        <v>340.14</v>
      </c>
      <c r="X246" s="83">
        <f t="shared" si="56"/>
        <v>261704.23756876777</v>
      </c>
      <c r="Y246" s="76">
        <f t="shared" si="68"/>
        <v>21808.69</v>
      </c>
      <c r="Z246" s="83">
        <f t="shared" si="57"/>
        <v>12451.711688866395</v>
      </c>
      <c r="AA246" s="76">
        <f t="shared" si="69"/>
        <v>1037.6400000000001</v>
      </c>
      <c r="AB246" s="83">
        <f t="shared" si="58"/>
        <v>367980.7759124873</v>
      </c>
      <c r="AC246" s="76">
        <f t="shared" si="70"/>
        <v>30665.06</v>
      </c>
      <c r="AD246" s="83">
        <f t="shared" si="59"/>
        <v>26130.940418037211</v>
      </c>
      <c r="AE246" s="76">
        <f t="shared" si="71"/>
        <v>2177.58</v>
      </c>
      <c r="AF246" s="83">
        <f t="shared" si="60"/>
        <v>115387.35971351036</v>
      </c>
      <c r="AG246" s="76">
        <f t="shared" si="72"/>
        <v>9615.61</v>
      </c>
      <c r="AH246" s="83">
        <f t="shared" si="61"/>
        <v>315.40600396095772</v>
      </c>
      <c r="AI246" s="76">
        <f t="shared" si="65"/>
        <v>26.28</v>
      </c>
      <c r="AJ246" s="83">
        <f t="shared" si="62"/>
        <v>713.33982835520521</v>
      </c>
      <c r="AK246" s="76">
        <f t="shared" si="66"/>
        <v>59.44</v>
      </c>
      <c r="AM246" s="83">
        <f t="shared" si="73"/>
        <v>788765.50045766891</v>
      </c>
      <c r="AN246" s="83">
        <f t="shared" si="67"/>
        <v>65730.458371472414</v>
      </c>
    </row>
    <row r="247" spans="1:40" x14ac:dyDescent="0.25">
      <c r="A247" s="82">
        <v>62262</v>
      </c>
      <c r="B247" s="82" t="s">
        <v>251</v>
      </c>
      <c r="C247" s="82" t="s">
        <v>232</v>
      </c>
      <c r="D247" s="83">
        <f>'landesw Umlage § 2_IST'!F247*'Umlage Gesamt § 2_IST'!$D$1</f>
        <v>190.63757983794358</v>
      </c>
      <c r="E247" s="83">
        <f>'landesw Umlage § 2_IST'!G247*'Umlage Gesamt § 2_IST'!$E$1</f>
        <v>17333.67854312608</v>
      </c>
      <c r="F247" s="83">
        <f>'landesw Umlage § 2_IST'!H247*'Umlage Gesamt § 2_IST'!$F$1</f>
        <v>560.32899706977128</v>
      </c>
      <c r="G247" s="83">
        <f>'landesw Umlage § 2_IST'!I247*'Umlage Gesamt § 2_IST'!$G$1</f>
        <v>24093.936102511532</v>
      </c>
      <c r="H247" s="83">
        <f>'landesw Umlage § 2_IST'!J247*'Umlage Gesamt § 2_IST'!$H$1</f>
        <v>4198.1234096894514</v>
      </c>
      <c r="I247" s="83">
        <f>'landesw Umlage § 2_IST'!K247*'Umlage Gesamt § 2_IST'!$I$1</f>
        <v>6693.9353528114198</v>
      </c>
      <c r="J247" s="83">
        <f>'landesw Umlage § 2_IST'!L247*'Umlage Gesamt § 2_IST'!$J$1</f>
        <v>112.47795275638956</v>
      </c>
      <c r="K247" s="83">
        <f>'landesw Umlage § 2_IST'!M247*'Umlage Gesamt § 2_IST'!$K$1</f>
        <v>74.672024250990688</v>
      </c>
      <c r="M247" s="83">
        <f>'bezirksw Umlage § 2_IST'!F247*'Umlage Gesamt § 2_IST'!$M$1</f>
        <v>2276.7201496144012</v>
      </c>
      <c r="N247" s="83">
        <f>'bezirksw Umlage § 2_IST'!G247*'Umlage Gesamt § 2_IST'!$N$1</f>
        <v>140863.47814951878</v>
      </c>
      <c r="O247" s="83">
        <f>'bezirksw Umlage § 2_IST'!H247*'Umlage Gesamt § 2_IST'!$O$1</f>
        <v>6966.5853679206903</v>
      </c>
      <c r="P247" s="83">
        <f>'bezirksw Umlage § 2_IST'!I247*'Umlage Gesamt § 2_IST'!$P$1</f>
        <v>198346.14743496681</v>
      </c>
      <c r="Q247" s="83">
        <f>'bezirksw Umlage § 2_IST'!J247*'Umlage Gesamt § 2_IST'!$Q$1</f>
        <v>11597.725042142187</v>
      </c>
      <c r="R247" s="83">
        <f>'bezirksw Umlage § 2_IST'!K247*'Umlage Gesamt § 2_IST'!$R$1</f>
        <v>63056.376657907182</v>
      </c>
      <c r="S247" s="83">
        <f>'bezirksw Umlage § 2_IST'!L247*'Umlage Gesamt § 2_IST'!$S$1</f>
        <v>78.181294850563617</v>
      </c>
      <c r="T247" s="83">
        <f>'bezirksw Umlage § 2_IST'!M247*'Umlage Gesamt § 2_IST'!$T$1</f>
        <v>356.53357505368137</v>
      </c>
      <c r="V247" s="83">
        <f t="shared" si="63"/>
        <v>2467.3577294523448</v>
      </c>
      <c r="W247" s="76">
        <f t="shared" si="64"/>
        <v>205.61</v>
      </c>
      <c r="X247" s="83">
        <f t="shared" si="56"/>
        <v>158197.15669264487</v>
      </c>
      <c r="Y247" s="76">
        <f t="shared" si="68"/>
        <v>13183.1</v>
      </c>
      <c r="Z247" s="83">
        <f t="shared" si="57"/>
        <v>7526.9143649904618</v>
      </c>
      <c r="AA247" s="76">
        <f t="shared" si="69"/>
        <v>627.24</v>
      </c>
      <c r="AB247" s="83">
        <f t="shared" si="58"/>
        <v>222440.08353747835</v>
      </c>
      <c r="AC247" s="76">
        <f t="shared" si="70"/>
        <v>18536.669999999998</v>
      </c>
      <c r="AD247" s="83">
        <f t="shared" si="59"/>
        <v>15795.848451831638</v>
      </c>
      <c r="AE247" s="76">
        <f t="shared" si="71"/>
        <v>1316.32</v>
      </c>
      <c r="AF247" s="83">
        <f t="shared" si="60"/>
        <v>69750.312010718597</v>
      </c>
      <c r="AG247" s="76">
        <f t="shared" si="72"/>
        <v>5812.53</v>
      </c>
      <c r="AH247" s="83">
        <f t="shared" si="61"/>
        <v>190.65924760695316</v>
      </c>
      <c r="AI247" s="76">
        <f t="shared" si="65"/>
        <v>15.89</v>
      </c>
      <c r="AJ247" s="83">
        <f t="shared" si="62"/>
        <v>431.20559930467209</v>
      </c>
      <c r="AK247" s="76">
        <f t="shared" si="66"/>
        <v>35.93</v>
      </c>
      <c r="AM247" s="83">
        <f t="shared" si="73"/>
        <v>476799.53763402789</v>
      </c>
      <c r="AN247" s="83">
        <f t="shared" si="67"/>
        <v>39733.294802835655</v>
      </c>
    </row>
    <row r="248" spans="1:40" x14ac:dyDescent="0.25">
      <c r="A248" s="82">
        <v>62264</v>
      </c>
      <c r="B248" s="82" t="s">
        <v>252</v>
      </c>
      <c r="C248" s="82" t="s">
        <v>232</v>
      </c>
      <c r="D248" s="83">
        <f>'landesw Umlage § 2_IST'!F248*'Umlage Gesamt § 2_IST'!$D$1</f>
        <v>625.88799191954217</v>
      </c>
      <c r="E248" s="83">
        <f>'landesw Umlage § 2_IST'!G248*'Umlage Gesamt § 2_IST'!$E$1</f>
        <v>56908.723165487427</v>
      </c>
      <c r="F248" s="83">
        <f>'landesw Umlage § 2_IST'!H248*'Umlage Gesamt § 2_IST'!$F$1</f>
        <v>1839.6330413364171</v>
      </c>
      <c r="G248" s="83">
        <f>'landesw Umlage § 2_IST'!I248*'Umlage Gesamt § 2_IST'!$G$1</f>
        <v>79103.528787230389</v>
      </c>
      <c r="H248" s="83">
        <f>'landesw Umlage § 2_IST'!J248*'Umlage Gesamt § 2_IST'!$H$1</f>
        <v>13782.9856681698</v>
      </c>
      <c r="I248" s="83">
        <f>'landesw Umlage § 2_IST'!K248*'Umlage Gesamt § 2_IST'!$I$1</f>
        <v>21977.061183696809</v>
      </c>
      <c r="J248" s="83">
        <f>'landesw Umlage § 2_IST'!L248*'Umlage Gesamt § 2_IST'!$J$1</f>
        <v>369.27976134486153</v>
      </c>
      <c r="K248" s="83">
        <f>'landesw Umlage § 2_IST'!M248*'Umlage Gesamt § 2_IST'!$K$1</f>
        <v>245.15797646376618</v>
      </c>
      <c r="M248" s="83">
        <f>'bezirksw Umlage § 2_IST'!F248*'Umlage Gesamt § 2_IST'!$M$1</f>
        <v>7474.7686359439276</v>
      </c>
      <c r="N248" s="83">
        <f>'bezirksw Umlage § 2_IST'!G248*'Umlage Gesamt § 2_IST'!$N$1</f>
        <v>462473.13645479211</v>
      </c>
      <c r="O248" s="83">
        <f>'bezirksw Umlage § 2_IST'!H248*'Umlage Gesamt § 2_IST'!$O$1</f>
        <v>22872.206677038877</v>
      </c>
      <c r="P248" s="83">
        <f>'bezirksw Umlage § 2_IST'!I248*'Umlage Gesamt § 2_IST'!$P$1</f>
        <v>651196.222846405</v>
      </c>
      <c r="Q248" s="83">
        <f>'bezirksw Umlage § 2_IST'!J248*'Umlage Gesamt § 2_IST'!$Q$1</f>
        <v>38076.841111977803</v>
      </c>
      <c r="R248" s="83">
        <f>'bezirksw Umlage § 2_IST'!K248*'Umlage Gesamt § 2_IST'!$R$1</f>
        <v>207022.29328387982</v>
      </c>
      <c r="S248" s="83">
        <f>'bezirksw Umlage § 2_IST'!L248*'Umlage Gesamt § 2_IST'!$S$1</f>
        <v>256.67936868106193</v>
      </c>
      <c r="T248" s="83">
        <f>'bezirksw Umlage § 2_IST'!M248*'Umlage Gesamt § 2_IST'!$T$1</f>
        <v>1170.5461406504346</v>
      </c>
      <c r="V248" s="83">
        <f t="shared" si="63"/>
        <v>8100.65662786347</v>
      </c>
      <c r="W248" s="76">
        <f t="shared" si="64"/>
        <v>675.05</v>
      </c>
      <c r="X248" s="83">
        <f t="shared" si="56"/>
        <v>519381.85962027952</v>
      </c>
      <c r="Y248" s="76">
        <f t="shared" si="68"/>
        <v>43281.82</v>
      </c>
      <c r="Z248" s="83">
        <f t="shared" si="57"/>
        <v>24711.839718375293</v>
      </c>
      <c r="AA248" s="76">
        <f t="shared" si="69"/>
        <v>2059.3200000000002</v>
      </c>
      <c r="AB248" s="83">
        <f t="shared" si="58"/>
        <v>730299.75163363537</v>
      </c>
      <c r="AC248" s="76">
        <f t="shared" si="70"/>
        <v>60858.31</v>
      </c>
      <c r="AD248" s="83">
        <f t="shared" si="59"/>
        <v>51859.826780147603</v>
      </c>
      <c r="AE248" s="76">
        <f t="shared" si="71"/>
        <v>4321.6499999999996</v>
      </c>
      <c r="AF248" s="83">
        <f t="shared" si="60"/>
        <v>228999.35446757663</v>
      </c>
      <c r="AG248" s="76">
        <f t="shared" si="72"/>
        <v>19083.28</v>
      </c>
      <c r="AH248" s="83">
        <f t="shared" si="61"/>
        <v>625.95913002592351</v>
      </c>
      <c r="AI248" s="76">
        <f t="shared" si="65"/>
        <v>52.16</v>
      </c>
      <c r="AJ248" s="83">
        <f t="shared" si="62"/>
        <v>1415.7041171142007</v>
      </c>
      <c r="AK248" s="76">
        <f t="shared" si="66"/>
        <v>117.98</v>
      </c>
      <c r="AM248" s="83">
        <f t="shared" si="73"/>
        <v>1565394.9520950178</v>
      </c>
      <c r="AN248" s="83">
        <f t="shared" si="67"/>
        <v>130449.57934125148</v>
      </c>
    </row>
    <row r="249" spans="1:40" x14ac:dyDescent="0.25">
      <c r="A249" s="82">
        <v>62265</v>
      </c>
      <c r="B249" s="82" t="s">
        <v>253</v>
      </c>
      <c r="C249" s="82" t="s">
        <v>232</v>
      </c>
      <c r="D249" s="83">
        <f>'landesw Umlage § 2_IST'!F249*'Umlage Gesamt § 2_IST'!$D$1</f>
        <v>260.31058566492732</v>
      </c>
      <c r="E249" s="83">
        <f>'landesw Umlage § 2_IST'!G249*'Umlage Gesamt § 2_IST'!$E$1</f>
        <v>23668.680735059668</v>
      </c>
      <c r="F249" s="83">
        <f>'landesw Umlage § 2_IST'!H249*'Umlage Gesamt § 2_IST'!$F$1</f>
        <v>765.11446230205627</v>
      </c>
      <c r="G249" s="83">
        <f>'landesw Umlage § 2_IST'!I249*'Umlage Gesamt § 2_IST'!$G$1</f>
        <v>32899.634076081486</v>
      </c>
      <c r="H249" s="83">
        <f>'landesw Umlage § 2_IST'!J249*'Umlage Gesamt § 2_IST'!$H$1</f>
        <v>5732.4267565654127</v>
      </c>
      <c r="I249" s="83">
        <f>'landesw Umlage § 2_IST'!K249*'Umlage Gesamt § 2_IST'!$I$1</f>
        <v>9140.3921177281081</v>
      </c>
      <c r="J249" s="83">
        <f>'landesw Umlage § 2_IST'!L249*'Umlage Gesamt § 2_IST'!$J$1</f>
        <v>153.58567697563794</v>
      </c>
      <c r="K249" s="83">
        <f>'landesw Umlage § 2_IST'!M249*'Umlage Gesamt § 2_IST'!$K$1</f>
        <v>101.96267903780959</v>
      </c>
      <c r="M249" s="83">
        <f>'bezirksw Umlage § 2_IST'!F249*'Umlage Gesamt § 2_IST'!$M$1</f>
        <v>3108.8012974412859</v>
      </c>
      <c r="N249" s="83">
        <f>'bezirksw Umlage § 2_IST'!G249*'Umlage Gesamt § 2_IST'!$N$1</f>
        <v>192345.36300277585</v>
      </c>
      <c r="O249" s="83">
        <f>'bezirksw Umlage § 2_IST'!H249*'Umlage Gesamt § 2_IST'!$O$1</f>
        <v>9512.6885200165707</v>
      </c>
      <c r="P249" s="83">
        <f>'bezirksw Umlage § 2_IST'!I249*'Umlage Gesamt § 2_IST'!$P$1</f>
        <v>270836.43134301755</v>
      </c>
      <c r="Q249" s="83">
        <f>'bezirksw Umlage § 2_IST'!J249*'Umlage Gesamt § 2_IST'!$Q$1</f>
        <v>15836.387561503954</v>
      </c>
      <c r="R249" s="83">
        <f>'bezirksw Umlage § 2_IST'!K249*'Umlage Gesamt § 2_IST'!$R$1</f>
        <v>86101.818705847109</v>
      </c>
      <c r="S249" s="83">
        <f>'bezirksw Umlage § 2_IST'!L249*'Umlage Gesamt § 2_IST'!$S$1</f>
        <v>106.75449545620981</v>
      </c>
      <c r="T249" s="83">
        <f>'bezirksw Umlage § 2_IST'!M249*'Umlage Gesamt § 2_IST'!$T$1</f>
        <v>486.83719028708413</v>
      </c>
      <c r="V249" s="83">
        <f t="shared" si="63"/>
        <v>3369.1118831062131</v>
      </c>
      <c r="W249" s="76">
        <f t="shared" si="64"/>
        <v>280.76</v>
      </c>
      <c r="X249" s="83">
        <f t="shared" si="56"/>
        <v>216014.04373783551</v>
      </c>
      <c r="Y249" s="76">
        <f t="shared" si="68"/>
        <v>18001.169999999998</v>
      </c>
      <c r="Z249" s="83">
        <f t="shared" si="57"/>
        <v>10277.802982318626</v>
      </c>
      <c r="AA249" s="76">
        <f t="shared" si="69"/>
        <v>856.48</v>
      </c>
      <c r="AB249" s="83">
        <f t="shared" si="58"/>
        <v>303736.06541909906</v>
      </c>
      <c r="AC249" s="76">
        <f t="shared" si="70"/>
        <v>25311.34</v>
      </c>
      <c r="AD249" s="83">
        <f t="shared" si="59"/>
        <v>21568.814318069366</v>
      </c>
      <c r="AE249" s="76">
        <f t="shared" si="71"/>
        <v>1797.4</v>
      </c>
      <c r="AF249" s="83">
        <f t="shared" si="60"/>
        <v>95242.210823575209</v>
      </c>
      <c r="AG249" s="76">
        <f t="shared" si="72"/>
        <v>7936.85</v>
      </c>
      <c r="AH249" s="83">
        <f t="shared" si="61"/>
        <v>260.34017243184775</v>
      </c>
      <c r="AI249" s="76">
        <f t="shared" si="65"/>
        <v>21.7</v>
      </c>
      <c r="AJ249" s="83">
        <f t="shared" si="62"/>
        <v>588.79986932489373</v>
      </c>
      <c r="AK249" s="76">
        <f t="shared" si="66"/>
        <v>49.07</v>
      </c>
      <c r="AM249" s="83">
        <f t="shared" si="73"/>
        <v>651057.18920576072</v>
      </c>
      <c r="AN249" s="83">
        <f t="shared" si="67"/>
        <v>54254.765767146724</v>
      </c>
    </row>
    <row r="250" spans="1:40" x14ac:dyDescent="0.25">
      <c r="A250" s="82">
        <v>62266</v>
      </c>
      <c r="B250" s="82" t="s">
        <v>254</v>
      </c>
      <c r="C250" s="82" t="s">
        <v>232</v>
      </c>
      <c r="D250" s="83">
        <f>'landesw Umlage § 2_IST'!F250*'Umlage Gesamt § 2_IST'!$D$1</f>
        <v>334.03662380181453</v>
      </c>
      <c r="E250" s="83">
        <f>'landesw Umlage § 2_IST'!G250*'Umlage Gesamt § 2_IST'!$E$1</f>
        <v>30372.203966992249</v>
      </c>
      <c r="F250" s="83">
        <f>'landesw Umlage § 2_IST'!H250*'Umlage Gesamt § 2_IST'!$F$1</f>
        <v>981.81274939889761</v>
      </c>
      <c r="G250" s="83">
        <f>'landesw Umlage § 2_IST'!I250*'Umlage Gesamt § 2_IST'!$G$1</f>
        <v>42217.578908739983</v>
      </c>
      <c r="H250" s="83">
        <f>'landesw Umlage § 2_IST'!J250*'Umlage Gesamt § 2_IST'!$H$1</f>
        <v>7355.9839107699054</v>
      </c>
      <c r="I250" s="83">
        <f>'landesw Umlage § 2_IST'!K250*'Umlage Gesamt § 2_IST'!$I$1</f>
        <v>11729.164664708402</v>
      </c>
      <c r="J250" s="83">
        <f>'landesw Umlage § 2_IST'!L250*'Umlage Gesamt § 2_IST'!$J$1</f>
        <v>197.08472811511356</v>
      </c>
      <c r="K250" s="83">
        <f>'landesw Umlage § 2_IST'!M250*'Umlage Gesamt § 2_IST'!$K$1</f>
        <v>130.84089136282444</v>
      </c>
      <c r="M250" s="83">
        <f>'bezirksw Umlage § 2_IST'!F250*'Umlage Gesamt § 2_IST'!$M$1</f>
        <v>3989.2864395637321</v>
      </c>
      <c r="N250" s="83">
        <f>'bezirksw Umlage § 2_IST'!G250*'Umlage Gesamt § 2_IST'!$N$1</f>
        <v>246822.06256523513</v>
      </c>
      <c r="O250" s="83">
        <f>'bezirksw Umlage § 2_IST'!H250*'Umlage Gesamt § 2_IST'!$O$1</f>
        <v>12206.904104141253</v>
      </c>
      <c r="P250" s="83">
        <f>'bezirksw Umlage § 2_IST'!I250*'Umlage Gesamt § 2_IST'!$P$1</f>
        <v>347543.63483629475</v>
      </c>
      <c r="Q250" s="83">
        <f>'bezirksw Umlage § 2_IST'!J250*'Umlage Gesamt § 2_IST'!$Q$1</f>
        <v>20321.622421729138</v>
      </c>
      <c r="R250" s="83">
        <f>'bezirksw Umlage § 2_IST'!K250*'Umlage Gesamt § 2_IST'!$R$1</f>
        <v>110487.86491041339</v>
      </c>
      <c r="S250" s="83">
        <f>'bezirksw Umlage § 2_IST'!L250*'Umlage Gesamt § 2_IST'!$S$1</f>
        <v>136.98986211709436</v>
      </c>
      <c r="T250" s="83">
        <f>'bezirksw Umlage § 2_IST'!M250*'Umlage Gesamt § 2_IST'!$T$1</f>
        <v>624.72085401085451</v>
      </c>
      <c r="V250" s="83">
        <f t="shared" si="63"/>
        <v>4323.3230633655467</v>
      </c>
      <c r="W250" s="76">
        <f t="shared" si="64"/>
        <v>360.28</v>
      </c>
      <c r="X250" s="83">
        <f t="shared" si="56"/>
        <v>277194.2665322274</v>
      </c>
      <c r="Y250" s="76">
        <f t="shared" si="68"/>
        <v>23099.52</v>
      </c>
      <c r="Z250" s="83">
        <f t="shared" si="57"/>
        <v>13188.716853540151</v>
      </c>
      <c r="AA250" s="76">
        <f t="shared" si="69"/>
        <v>1099.06</v>
      </c>
      <c r="AB250" s="83">
        <f t="shared" si="58"/>
        <v>389761.21374503471</v>
      </c>
      <c r="AC250" s="76">
        <f t="shared" si="70"/>
        <v>32480.1</v>
      </c>
      <c r="AD250" s="83">
        <f t="shared" si="59"/>
        <v>27677.606332499043</v>
      </c>
      <c r="AE250" s="76">
        <f t="shared" si="71"/>
        <v>2306.4699999999998</v>
      </c>
      <c r="AF250" s="83">
        <f t="shared" si="60"/>
        <v>122217.02957512179</v>
      </c>
      <c r="AG250" s="76">
        <f t="shared" si="72"/>
        <v>10184.75</v>
      </c>
      <c r="AH250" s="83">
        <f t="shared" si="61"/>
        <v>334.07459023220792</v>
      </c>
      <c r="AI250" s="76">
        <f t="shared" si="65"/>
        <v>27.84</v>
      </c>
      <c r="AJ250" s="83">
        <f t="shared" si="62"/>
        <v>755.56174537367895</v>
      </c>
      <c r="AK250" s="76">
        <f t="shared" si="66"/>
        <v>62.96</v>
      </c>
      <c r="AM250" s="83">
        <f t="shared" si="73"/>
        <v>835451.7924373945</v>
      </c>
      <c r="AN250" s="83">
        <f t="shared" si="67"/>
        <v>69620.982703116213</v>
      </c>
    </row>
    <row r="251" spans="1:40" x14ac:dyDescent="0.25">
      <c r="A251" s="82">
        <v>62267</v>
      </c>
      <c r="B251" s="82" t="s">
        <v>255</v>
      </c>
      <c r="C251" s="82" t="s">
        <v>232</v>
      </c>
      <c r="D251" s="83">
        <f>'landesw Umlage § 2_IST'!F251*'Umlage Gesamt § 2_IST'!$D$1</f>
        <v>1517.5999431508556</v>
      </c>
      <c r="E251" s="83">
        <f>'landesw Umlage § 2_IST'!G251*'Umlage Gesamt § 2_IST'!$E$1</f>
        <v>137987.42930960987</v>
      </c>
      <c r="F251" s="83">
        <f>'landesw Umlage § 2_IST'!H251*'Umlage Gesamt § 2_IST'!$F$1</f>
        <v>4460.5856558907608</v>
      </c>
      <c r="G251" s="83">
        <f>'landesw Umlage § 2_IST'!I251*'Umlage Gesamt § 2_IST'!$G$1</f>
        <v>191803.50532426417</v>
      </c>
      <c r="H251" s="83">
        <f>'landesw Umlage § 2_IST'!J251*'Umlage Gesamt § 2_IST'!$H$1</f>
        <v>33419.810791245269</v>
      </c>
      <c r="I251" s="83">
        <f>'landesw Umlage § 2_IST'!K251*'Umlage Gesamt § 2_IST'!$I$1</f>
        <v>53288.107830144465</v>
      </c>
      <c r="J251" s="83">
        <f>'landesw Umlage § 2_IST'!L251*'Umlage Gesamt § 2_IST'!$J$1</f>
        <v>895.39814161471429</v>
      </c>
      <c r="K251" s="83">
        <f>'landesw Umlage § 2_IST'!M251*'Umlage Gesamt § 2_IST'!$K$1</f>
        <v>594.43819972219171</v>
      </c>
      <c r="M251" s="83">
        <f>'bezirksw Umlage § 2_IST'!F251*'Umlage Gesamt § 2_IST'!$M$1</f>
        <v>18124.182926379799</v>
      </c>
      <c r="N251" s="83">
        <f>'bezirksw Umlage § 2_IST'!G251*'Umlage Gesamt § 2_IST'!$N$1</f>
        <v>1121365.5073331601</v>
      </c>
      <c r="O251" s="83">
        <f>'bezirksw Umlage § 2_IST'!H251*'Umlage Gesamt § 2_IST'!$O$1</f>
        <v>55458.580450399342</v>
      </c>
      <c r="P251" s="83">
        <f>'bezirksw Umlage § 2_IST'!I251*'Umlage Gesamt § 2_IST'!$P$1</f>
        <v>1578965.1879098462</v>
      </c>
      <c r="Q251" s="83">
        <f>'bezirksw Umlage § 2_IST'!J251*'Umlage Gesamt § 2_IST'!$Q$1</f>
        <v>92325.48419674742</v>
      </c>
      <c r="R251" s="83">
        <f>'bezirksw Umlage § 2_IST'!K251*'Umlage Gesamt § 2_IST'!$R$1</f>
        <v>501970.04028631886</v>
      </c>
      <c r="S251" s="83">
        <f>'bezirksw Umlage § 2_IST'!L251*'Umlage Gesamt § 2_IST'!$S$1</f>
        <v>622.37429116302974</v>
      </c>
      <c r="T251" s="83">
        <f>'bezirksw Umlage § 2_IST'!M251*'Umlage Gesamt § 2_IST'!$T$1</f>
        <v>2838.2406747546484</v>
      </c>
      <c r="V251" s="83">
        <f t="shared" si="63"/>
        <v>19641.782869530656</v>
      </c>
      <c r="W251" s="76">
        <f t="shared" si="64"/>
        <v>1636.82</v>
      </c>
      <c r="X251" s="83">
        <f t="shared" si="56"/>
        <v>1259352.93664277</v>
      </c>
      <c r="Y251" s="76">
        <f t="shared" si="68"/>
        <v>104946.08</v>
      </c>
      <c r="Z251" s="83">
        <f t="shared" si="57"/>
        <v>59919.166106290104</v>
      </c>
      <c r="AA251" s="76">
        <f t="shared" si="69"/>
        <v>4993.26</v>
      </c>
      <c r="AB251" s="83">
        <f t="shared" si="58"/>
        <v>1770768.6932341103</v>
      </c>
      <c r="AC251" s="76">
        <f t="shared" si="70"/>
        <v>147564.06</v>
      </c>
      <c r="AD251" s="83">
        <f t="shared" si="59"/>
        <v>125745.29498799269</v>
      </c>
      <c r="AE251" s="76">
        <f t="shared" si="71"/>
        <v>10478.77</v>
      </c>
      <c r="AF251" s="83">
        <f t="shared" si="60"/>
        <v>555258.14811646333</v>
      </c>
      <c r="AG251" s="76">
        <f t="shared" si="72"/>
        <v>46271.51</v>
      </c>
      <c r="AH251" s="83">
        <f t="shared" si="61"/>
        <v>1517.7724327777441</v>
      </c>
      <c r="AI251" s="76">
        <f t="shared" si="65"/>
        <v>126.48</v>
      </c>
      <c r="AJ251" s="83">
        <f t="shared" si="62"/>
        <v>3432.6788744768401</v>
      </c>
      <c r="AK251" s="76">
        <f t="shared" si="66"/>
        <v>286.06</v>
      </c>
      <c r="AM251" s="83">
        <f t="shared" si="73"/>
        <v>3795636.4732644116</v>
      </c>
      <c r="AN251" s="83">
        <f t="shared" si="67"/>
        <v>316303.03943870094</v>
      </c>
    </row>
    <row r="252" spans="1:40" x14ac:dyDescent="0.25">
      <c r="A252" s="82">
        <v>62268</v>
      </c>
      <c r="B252" s="82" t="s">
        <v>256</v>
      </c>
      <c r="C252" s="82" t="s">
        <v>232</v>
      </c>
      <c r="D252" s="83">
        <f>'landesw Umlage § 2_IST'!F252*'Umlage Gesamt § 2_IST'!$D$1</f>
        <v>462.20941099327331</v>
      </c>
      <c r="E252" s="83">
        <f>'landesw Umlage § 2_IST'!G252*'Umlage Gesamt § 2_IST'!$E$1</f>
        <v>42026.285460483057</v>
      </c>
      <c r="F252" s="83">
        <f>'landesw Umlage § 2_IST'!H252*'Umlage Gesamt § 2_IST'!$F$1</f>
        <v>1358.5429269414308</v>
      </c>
      <c r="G252" s="83">
        <f>'landesw Umlage § 2_IST'!I252*'Umlage Gesamt § 2_IST'!$G$1</f>
        <v>58416.834833500521</v>
      </c>
      <c r="H252" s="83">
        <f>'landesw Umlage § 2_IST'!J252*'Umlage Gesamt § 2_IST'!$H$1</f>
        <v>10178.539562446877</v>
      </c>
      <c r="I252" s="83">
        <f>'landesw Umlage § 2_IST'!K252*'Umlage Gesamt § 2_IST'!$I$1</f>
        <v>16229.748191726681</v>
      </c>
      <c r="J252" s="83">
        <f>'landesw Umlage § 2_IST'!L252*'Umlage Gesamt § 2_IST'!$J$1</f>
        <v>272.70786975712815</v>
      </c>
      <c r="K252" s="83">
        <f>'landesw Umlage § 2_IST'!M252*'Umlage Gesamt § 2_IST'!$K$1</f>
        <v>181.04569086570154</v>
      </c>
      <c r="M252" s="83">
        <f>'bezirksw Umlage § 2_IST'!F252*'Umlage Gesamt § 2_IST'!$M$1</f>
        <v>5520.0106938219778</v>
      </c>
      <c r="N252" s="83">
        <f>'bezirksw Umlage § 2_IST'!G252*'Umlage Gesamt § 2_IST'!$N$1</f>
        <v>341529.85639714898</v>
      </c>
      <c r="O252" s="83">
        <f>'bezirksw Umlage § 2_IST'!H252*'Umlage Gesamt § 2_IST'!$O$1</f>
        <v>16890.800451192474</v>
      </c>
      <c r="P252" s="83">
        <f>'bezirksw Umlage § 2_IST'!I252*'Umlage Gesamt § 2_IST'!$P$1</f>
        <v>480899.18082590943</v>
      </c>
      <c r="Q252" s="83">
        <f>'bezirksw Umlage § 2_IST'!J252*'Umlage Gesamt § 2_IST'!$Q$1</f>
        <v>28119.207478123542</v>
      </c>
      <c r="R252" s="83">
        <f>'bezirksw Umlage § 2_IST'!K252*'Umlage Gesamt § 2_IST'!$R$1</f>
        <v>152883.0293544271</v>
      </c>
      <c r="S252" s="83">
        <f>'bezirksw Umlage § 2_IST'!L252*'Umlage Gesamt § 2_IST'!$S$1</f>
        <v>189.55407571943002</v>
      </c>
      <c r="T252" s="83">
        <f>'bezirksw Umlage § 2_IST'!M252*'Umlage Gesamt § 2_IST'!$T$1</f>
        <v>864.43173410496922</v>
      </c>
      <c r="V252" s="83">
        <f t="shared" si="63"/>
        <v>5982.220104815251</v>
      </c>
      <c r="W252" s="76">
        <f t="shared" si="64"/>
        <v>498.52</v>
      </c>
      <c r="X252" s="83">
        <f t="shared" si="56"/>
        <v>383556.14185763203</v>
      </c>
      <c r="Y252" s="76">
        <f t="shared" si="68"/>
        <v>31963.01</v>
      </c>
      <c r="Z252" s="83">
        <f t="shared" si="57"/>
        <v>18249.343378133904</v>
      </c>
      <c r="AA252" s="76">
        <f t="shared" si="69"/>
        <v>1520.78</v>
      </c>
      <c r="AB252" s="83">
        <f t="shared" si="58"/>
        <v>539316.01565940992</v>
      </c>
      <c r="AC252" s="76">
        <f t="shared" si="70"/>
        <v>44943</v>
      </c>
      <c r="AD252" s="83">
        <f t="shared" si="59"/>
        <v>38297.747040570423</v>
      </c>
      <c r="AE252" s="76">
        <f t="shared" si="71"/>
        <v>3191.48</v>
      </c>
      <c r="AF252" s="83">
        <f t="shared" si="60"/>
        <v>169112.77754615378</v>
      </c>
      <c r="AG252" s="76">
        <f t="shared" si="72"/>
        <v>14092.73</v>
      </c>
      <c r="AH252" s="83">
        <f t="shared" si="61"/>
        <v>462.26194547655814</v>
      </c>
      <c r="AI252" s="76">
        <f t="shared" si="65"/>
        <v>38.520000000000003</v>
      </c>
      <c r="AJ252" s="83">
        <f t="shared" si="62"/>
        <v>1045.4774249706707</v>
      </c>
      <c r="AK252" s="76">
        <f t="shared" si="66"/>
        <v>87.12</v>
      </c>
      <c r="AM252" s="83">
        <f t="shared" si="73"/>
        <v>1156021.9849571625</v>
      </c>
      <c r="AN252" s="83">
        <f t="shared" si="67"/>
        <v>96335.165413096882</v>
      </c>
    </row>
    <row r="253" spans="1:40" x14ac:dyDescent="0.25">
      <c r="A253" s="82">
        <v>62269</v>
      </c>
      <c r="B253" s="82" t="s">
        <v>257</v>
      </c>
      <c r="C253" s="82" t="s">
        <v>232</v>
      </c>
      <c r="D253" s="83">
        <f>'landesw Umlage § 2_IST'!F253*'Umlage Gesamt § 2_IST'!$D$1</f>
        <v>376.69460092205077</v>
      </c>
      <c r="E253" s="83">
        <f>'landesw Umlage § 2_IST'!G253*'Umlage Gesamt § 2_IST'!$E$1</f>
        <v>34250.87082444378</v>
      </c>
      <c r="F253" s="83">
        <f>'landesw Umlage § 2_IST'!H253*'Umlage Gesamt § 2_IST'!$F$1</f>
        <v>1107.1946471187814</v>
      </c>
      <c r="G253" s="83">
        <f>'landesw Umlage § 2_IST'!I253*'Umlage Gesamt § 2_IST'!$G$1</f>
        <v>47608.953347458089</v>
      </c>
      <c r="H253" s="83">
        <f>'landesw Umlage § 2_IST'!J253*'Umlage Gesamt § 2_IST'!$H$1</f>
        <v>8295.3760941510391</v>
      </c>
      <c r="I253" s="83">
        <f>'landesw Umlage § 2_IST'!K253*'Umlage Gesamt § 2_IST'!$I$1</f>
        <v>13227.03167166112</v>
      </c>
      <c r="J253" s="83">
        <f>'landesw Umlage § 2_IST'!L253*'Umlage Gesamt § 2_IST'!$J$1</f>
        <v>222.25333306326604</v>
      </c>
      <c r="K253" s="83">
        <f>'landesw Umlage § 2_IST'!M253*'Umlage Gesamt § 2_IST'!$K$1</f>
        <v>147.54986083635785</v>
      </c>
      <c r="M253" s="83">
        <f>'bezirksw Umlage § 2_IST'!F253*'Umlage Gesamt § 2_IST'!$M$1</f>
        <v>4498.7362350027615</v>
      </c>
      <c r="N253" s="83">
        <f>'bezirksw Umlage § 2_IST'!G253*'Umlage Gesamt § 2_IST'!$N$1</f>
        <v>278342.34850826452</v>
      </c>
      <c r="O253" s="83">
        <f>'bezirksw Umlage § 2_IST'!H253*'Umlage Gesamt § 2_IST'!$O$1</f>
        <v>13765.78058318363</v>
      </c>
      <c r="P253" s="83">
        <f>'bezirksw Umlage § 2_IST'!I253*'Umlage Gesamt § 2_IST'!$P$1</f>
        <v>391926.51792975597</v>
      </c>
      <c r="Q253" s="83">
        <f>'bezirksw Umlage § 2_IST'!J253*'Umlage Gesamt § 2_IST'!$Q$1</f>
        <v>22916.784875611818</v>
      </c>
      <c r="R253" s="83">
        <f>'bezirksw Umlage § 2_IST'!K253*'Umlage Gesamt § 2_IST'!$R$1</f>
        <v>124597.66149430093</v>
      </c>
      <c r="S253" s="83">
        <f>'bezirksw Umlage § 2_IST'!L253*'Umlage Gesamt § 2_IST'!$S$1</f>
        <v>154.48408277285824</v>
      </c>
      <c r="T253" s="83">
        <f>'bezirksw Umlage § 2_IST'!M253*'Umlage Gesamt § 2_IST'!$T$1</f>
        <v>704.50051288065765</v>
      </c>
      <c r="V253" s="83">
        <f t="shared" si="63"/>
        <v>4875.4308359248125</v>
      </c>
      <c r="W253" s="76">
        <f t="shared" si="64"/>
        <v>406.29</v>
      </c>
      <c r="X253" s="83">
        <f t="shared" si="56"/>
        <v>312593.21933270828</v>
      </c>
      <c r="Y253" s="76">
        <f t="shared" si="68"/>
        <v>26049.43</v>
      </c>
      <c r="Z253" s="83">
        <f t="shared" si="57"/>
        <v>14872.975230302412</v>
      </c>
      <c r="AA253" s="76">
        <f t="shared" si="69"/>
        <v>1239.4100000000001</v>
      </c>
      <c r="AB253" s="83">
        <f t="shared" si="58"/>
        <v>439535.47127721406</v>
      </c>
      <c r="AC253" s="76">
        <f t="shared" si="70"/>
        <v>36627.96</v>
      </c>
      <c r="AD253" s="83">
        <f t="shared" si="59"/>
        <v>31212.160969762859</v>
      </c>
      <c r="AE253" s="76">
        <f t="shared" si="71"/>
        <v>2601.0100000000002</v>
      </c>
      <c r="AF253" s="83">
        <f t="shared" si="60"/>
        <v>137824.69316596206</v>
      </c>
      <c r="AG253" s="76">
        <f t="shared" si="72"/>
        <v>11485.39</v>
      </c>
      <c r="AH253" s="83">
        <f t="shared" si="61"/>
        <v>376.73741583612428</v>
      </c>
      <c r="AI253" s="76">
        <f t="shared" si="65"/>
        <v>31.39</v>
      </c>
      <c r="AJ253" s="83">
        <f t="shared" si="62"/>
        <v>852.05037371701553</v>
      </c>
      <c r="AK253" s="76">
        <f t="shared" si="66"/>
        <v>71</v>
      </c>
      <c r="AM253" s="83">
        <f t="shared" si="73"/>
        <v>942142.73860142764</v>
      </c>
      <c r="AN253" s="83">
        <f t="shared" si="67"/>
        <v>78511.894883452303</v>
      </c>
    </row>
    <row r="254" spans="1:40" x14ac:dyDescent="0.25">
      <c r="A254" s="82">
        <v>62270</v>
      </c>
      <c r="B254" s="82" t="s">
        <v>258</v>
      </c>
      <c r="C254" s="82" t="s">
        <v>232</v>
      </c>
      <c r="D254" s="83">
        <f>'landesw Umlage § 2_IST'!F254*'Umlage Gesamt § 2_IST'!$D$1</f>
        <v>363.10845892019483</v>
      </c>
      <c r="E254" s="83">
        <f>'landesw Umlage § 2_IST'!G254*'Umlage Gesamt § 2_IST'!$E$1</f>
        <v>33015.553956166157</v>
      </c>
      <c r="F254" s="83">
        <f>'landesw Umlage § 2_IST'!H254*'Umlage Gesamt § 2_IST'!$F$1</f>
        <v>1067.2617580817991</v>
      </c>
      <c r="G254" s="83">
        <f>'landesw Umlage § 2_IST'!I254*'Umlage Gesamt § 2_IST'!$G$1</f>
        <v>45891.854139890347</v>
      </c>
      <c r="H254" s="83">
        <f>'landesw Umlage § 2_IST'!J254*'Umlage Gesamt § 2_IST'!$H$1</f>
        <v>7996.1890144900299</v>
      </c>
      <c r="I254" s="83">
        <f>'landesw Umlage § 2_IST'!K254*'Umlage Gesamt § 2_IST'!$I$1</f>
        <v>12749.975907882279</v>
      </c>
      <c r="J254" s="83">
        <f>'landesw Umlage § 2_IST'!L254*'Umlage Gesamt § 2_IST'!$J$1</f>
        <v>214.23738238069134</v>
      </c>
      <c r="K254" s="83">
        <f>'landesw Umlage § 2_IST'!M254*'Umlage Gesamt § 2_IST'!$K$1</f>
        <v>142.2282200250215</v>
      </c>
      <c r="M254" s="83">
        <f>'bezirksw Umlage § 2_IST'!F254*'Umlage Gesamt § 2_IST'!$M$1</f>
        <v>4336.4815353918957</v>
      </c>
      <c r="N254" s="83">
        <f>'bezirksw Umlage § 2_IST'!G254*'Umlage Gesamt § 2_IST'!$N$1</f>
        <v>268303.45051846857</v>
      </c>
      <c r="O254" s="83">
        <f>'bezirksw Umlage § 2_IST'!H254*'Umlage Gesamt § 2_IST'!$O$1</f>
        <v>13269.29390853595</v>
      </c>
      <c r="P254" s="83">
        <f>'bezirksw Umlage § 2_IST'!I254*'Umlage Gesamt § 2_IST'!$P$1</f>
        <v>377791.01050848427</v>
      </c>
      <c r="Q254" s="83">
        <f>'bezirksw Umlage § 2_IST'!J254*'Umlage Gesamt § 2_IST'!$Q$1</f>
        <v>22090.251411145004</v>
      </c>
      <c r="R254" s="83">
        <f>'bezirksw Umlage § 2_IST'!K254*'Umlage Gesamt § 2_IST'!$R$1</f>
        <v>120103.83143138733</v>
      </c>
      <c r="S254" s="83">
        <f>'bezirksw Umlage § 2_IST'!L254*'Umlage Gesamt § 2_IST'!$S$1</f>
        <v>148.91234725968363</v>
      </c>
      <c r="T254" s="83">
        <f>'bezirksw Umlage § 2_IST'!M254*'Umlage Gesamt § 2_IST'!$T$1</f>
        <v>679.09148396187675</v>
      </c>
      <c r="V254" s="83">
        <f t="shared" si="63"/>
        <v>4699.5899943120903</v>
      </c>
      <c r="W254" s="76">
        <f t="shared" si="64"/>
        <v>391.63</v>
      </c>
      <c r="X254" s="83">
        <f t="shared" si="56"/>
        <v>301319.00447463471</v>
      </c>
      <c r="Y254" s="76">
        <f t="shared" si="68"/>
        <v>25109.919999999998</v>
      </c>
      <c r="Z254" s="83">
        <f t="shared" si="57"/>
        <v>14336.555666617749</v>
      </c>
      <c r="AA254" s="76">
        <f t="shared" si="69"/>
        <v>1194.71</v>
      </c>
      <c r="AB254" s="83">
        <f t="shared" si="58"/>
        <v>423682.86464837461</v>
      </c>
      <c r="AC254" s="76">
        <f t="shared" si="70"/>
        <v>35306.910000000003</v>
      </c>
      <c r="AD254" s="83">
        <f t="shared" si="59"/>
        <v>30086.440425635032</v>
      </c>
      <c r="AE254" s="76">
        <f t="shared" si="71"/>
        <v>2507.1999999999998</v>
      </c>
      <c r="AF254" s="83">
        <f t="shared" si="60"/>
        <v>132853.80733926961</v>
      </c>
      <c r="AG254" s="76">
        <f t="shared" si="72"/>
        <v>11071.15</v>
      </c>
      <c r="AH254" s="83">
        <f t="shared" si="61"/>
        <v>363.14972964037497</v>
      </c>
      <c r="AI254" s="76">
        <f t="shared" si="65"/>
        <v>30.26</v>
      </c>
      <c r="AJ254" s="83">
        <f t="shared" si="62"/>
        <v>821.31970398689828</v>
      </c>
      <c r="AK254" s="76">
        <f t="shared" si="66"/>
        <v>68.44</v>
      </c>
      <c r="AM254" s="83">
        <f t="shared" si="73"/>
        <v>908162.73198247107</v>
      </c>
      <c r="AN254" s="83">
        <f t="shared" si="67"/>
        <v>75680.227665205923</v>
      </c>
    </row>
    <row r="255" spans="1:40" x14ac:dyDescent="0.25">
      <c r="A255" s="82">
        <v>62271</v>
      </c>
      <c r="B255" s="82" t="s">
        <v>259</v>
      </c>
      <c r="C255" s="82" t="s">
        <v>232</v>
      </c>
      <c r="D255" s="83">
        <f>'landesw Umlage § 2_IST'!F255*'Umlage Gesamt § 2_IST'!$D$1</f>
        <v>760.58892386996342</v>
      </c>
      <c r="E255" s="83">
        <f>'landesw Umlage § 2_IST'!G255*'Umlage Gesamt § 2_IST'!$E$1</f>
        <v>69156.374734883735</v>
      </c>
      <c r="F255" s="83">
        <f>'landesw Umlage § 2_IST'!H255*'Umlage Gesamt § 2_IST'!$F$1</f>
        <v>2235.5509824281166</v>
      </c>
      <c r="G255" s="83">
        <f>'landesw Umlage § 2_IST'!I255*'Umlage Gesamt § 2_IST'!$G$1</f>
        <v>96127.851326999866</v>
      </c>
      <c r="H255" s="83">
        <f>'landesw Umlage § 2_IST'!J255*'Umlage Gesamt § 2_IST'!$H$1</f>
        <v>16749.300789295237</v>
      </c>
      <c r="I255" s="83">
        <f>'landesw Umlage § 2_IST'!K255*'Umlage Gesamt § 2_IST'!$I$1</f>
        <v>26706.870129058298</v>
      </c>
      <c r="J255" s="83">
        <f>'landesw Umlage § 2_IST'!L255*'Umlage Gesamt § 2_IST'!$J$1</f>
        <v>448.75456937085795</v>
      </c>
      <c r="K255" s="83">
        <f>'landesw Umlage § 2_IST'!M255*'Umlage Gesamt § 2_IST'!$K$1</f>
        <v>297.91982575803075</v>
      </c>
      <c r="M255" s="83">
        <f>'bezirksw Umlage § 2_IST'!F255*'Umlage Gesamt § 2_IST'!$M$1</f>
        <v>9083.4563154878088</v>
      </c>
      <c r="N255" s="83">
        <f>'bezirksw Umlage § 2_IST'!G255*'Umlage Gesamt § 2_IST'!$N$1</f>
        <v>562004.62337698089</v>
      </c>
      <c r="O255" s="83">
        <f>'bezirksw Umlage § 2_IST'!H255*'Umlage Gesamt § 2_IST'!$O$1</f>
        <v>27794.665000150213</v>
      </c>
      <c r="P255" s="83">
        <f>'bezirksw Umlage § 2_IST'!I255*'Umlage Gesamt § 2_IST'!$P$1</f>
        <v>791343.88382163108</v>
      </c>
      <c r="Q255" s="83">
        <f>'bezirksw Umlage § 2_IST'!J255*'Umlage Gesamt § 2_IST'!$Q$1</f>
        <v>46271.575712623184</v>
      </c>
      <c r="R255" s="83">
        <f>'bezirksw Umlage § 2_IST'!K255*'Umlage Gesamt § 2_IST'!$R$1</f>
        <v>251576.74423975762</v>
      </c>
      <c r="S255" s="83">
        <f>'bezirksw Umlage § 2_IST'!L255*'Umlage Gesamt § 2_IST'!$S$1</f>
        <v>311.92080264394497</v>
      </c>
      <c r="T255" s="83">
        <f>'bezirksw Umlage § 2_IST'!M255*'Umlage Gesamt § 2_IST'!$T$1</f>
        <v>1422.4660657364102</v>
      </c>
      <c r="V255" s="83">
        <f t="shared" si="63"/>
        <v>9844.0452393577725</v>
      </c>
      <c r="W255" s="76">
        <f t="shared" si="64"/>
        <v>820.34</v>
      </c>
      <c r="X255" s="83">
        <f t="shared" si="56"/>
        <v>631160.99811186467</v>
      </c>
      <c r="Y255" s="76">
        <f t="shared" si="68"/>
        <v>52596.75</v>
      </c>
      <c r="Z255" s="83">
        <f t="shared" si="57"/>
        <v>30030.215982578331</v>
      </c>
      <c r="AA255" s="76">
        <f t="shared" si="69"/>
        <v>2502.52</v>
      </c>
      <c r="AB255" s="83">
        <f t="shared" si="58"/>
        <v>887471.73514863092</v>
      </c>
      <c r="AC255" s="76">
        <f t="shared" si="70"/>
        <v>73955.98</v>
      </c>
      <c r="AD255" s="83">
        <f t="shared" si="59"/>
        <v>63020.876501918421</v>
      </c>
      <c r="AE255" s="76">
        <f t="shared" si="71"/>
        <v>5251.74</v>
      </c>
      <c r="AF255" s="83">
        <f t="shared" si="60"/>
        <v>278283.61436881591</v>
      </c>
      <c r="AG255" s="76">
        <f t="shared" si="72"/>
        <v>23190.3</v>
      </c>
      <c r="AH255" s="83">
        <f t="shared" si="61"/>
        <v>760.67537201480286</v>
      </c>
      <c r="AI255" s="76">
        <f t="shared" si="65"/>
        <v>63.39</v>
      </c>
      <c r="AJ255" s="83">
        <f t="shared" si="62"/>
        <v>1720.385891494441</v>
      </c>
      <c r="AK255" s="76">
        <f t="shared" si="66"/>
        <v>143.37</v>
      </c>
      <c r="AM255" s="83">
        <f t="shared" si="73"/>
        <v>1902292.5466166749</v>
      </c>
      <c r="AN255" s="83">
        <f t="shared" si="67"/>
        <v>158524.37888472292</v>
      </c>
    </row>
    <row r="256" spans="1:40" x14ac:dyDescent="0.25">
      <c r="A256" s="82">
        <v>62272</v>
      </c>
      <c r="B256" s="82" t="s">
        <v>260</v>
      </c>
      <c r="C256" s="82" t="s">
        <v>232</v>
      </c>
      <c r="D256" s="83">
        <f>'landesw Umlage § 2_IST'!F256*'Umlage Gesamt § 2_IST'!$D$1</f>
        <v>429.56285150936901</v>
      </c>
      <c r="E256" s="83">
        <f>'landesw Umlage § 2_IST'!G256*'Umlage Gesamt § 2_IST'!$E$1</f>
        <v>39057.904472253525</v>
      </c>
      <c r="F256" s="83">
        <f>'landesw Umlage § 2_IST'!H256*'Umlage Gesamt § 2_IST'!$F$1</f>
        <v>1262.5869567232555</v>
      </c>
      <c r="G256" s="83">
        <f>'landesw Umlage § 2_IST'!I256*'Umlage Gesamt § 2_IST'!$G$1</f>
        <v>54290.764208597029</v>
      </c>
      <c r="H256" s="83">
        <f>'landesw Umlage § 2_IST'!J256*'Umlage Gesamt § 2_IST'!$H$1</f>
        <v>9459.6137046401182</v>
      </c>
      <c r="I256" s="83">
        <f>'landesw Umlage § 2_IST'!K256*'Umlage Gesamt § 2_IST'!$I$1</f>
        <v>15083.416189071493</v>
      </c>
      <c r="J256" s="83">
        <f>'landesw Umlage § 2_IST'!L256*'Umlage Gesamt § 2_IST'!$J$1</f>
        <v>253.44609472614664</v>
      </c>
      <c r="K256" s="83">
        <f>'landesw Umlage § 2_IST'!M256*'Umlage Gesamt § 2_IST'!$K$1</f>
        <v>168.25815609125772</v>
      </c>
      <c r="M256" s="83">
        <f>'bezirksw Umlage § 2_IST'!F256*'Umlage Gesamt § 2_IST'!$M$1</f>
        <v>5130.1238737323929</v>
      </c>
      <c r="N256" s="83">
        <f>'bezirksw Umlage § 2_IST'!G256*'Umlage Gesamt § 2_IST'!$N$1</f>
        <v>317407.07891315466</v>
      </c>
      <c r="O256" s="83">
        <f>'bezirksw Umlage § 2_IST'!H256*'Umlage Gesamt § 2_IST'!$O$1</f>
        <v>15697.777313745715</v>
      </c>
      <c r="P256" s="83">
        <f>'bezirksw Umlage § 2_IST'!I256*'Umlage Gesamt § 2_IST'!$P$1</f>
        <v>446932.53423847677</v>
      </c>
      <c r="Q256" s="83">
        <f>'bezirksw Umlage § 2_IST'!J256*'Umlage Gesamt § 2_IST'!$Q$1</f>
        <v>26133.104733910557</v>
      </c>
      <c r="R256" s="83">
        <f>'bezirksw Umlage § 2_IST'!K256*'Umlage Gesamt § 2_IST'!$R$1</f>
        <v>142084.66654919327</v>
      </c>
      <c r="S256" s="83">
        <f>'bezirksw Umlage § 2_IST'!L256*'Umlage Gesamt § 2_IST'!$S$1</f>
        <v>176.16558067539265</v>
      </c>
      <c r="T256" s="83">
        <f>'bezirksw Umlage § 2_IST'!M256*'Umlage Gesamt § 2_IST'!$T$1</f>
        <v>803.37559514278973</v>
      </c>
      <c r="V256" s="83">
        <f t="shared" si="63"/>
        <v>5559.6867252417615</v>
      </c>
      <c r="W256" s="76">
        <f t="shared" si="64"/>
        <v>463.31</v>
      </c>
      <c r="X256" s="83">
        <f t="shared" si="56"/>
        <v>356464.98338540818</v>
      </c>
      <c r="Y256" s="76">
        <f t="shared" si="68"/>
        <v>29705.42</v>
      </c>
      <c r="Z256" s="83">
        <f t="shared" si="57"/>
        <v>16960.36427046897</v>
      </c>
      <c r="AA256" s="76">
        <f t="shared" si="69"/>
        <v>1413.36</v>
      </c>
      <c r="AB256" s="83">
        <f t="shared" si="58"/>
        <v>501223.29844707379</v>
      </c>
      <c r="AC256" s="76">
        <f t="shared" si="70"/>
        <v>41768.61</v>
      </c>
      <c r="AD256" s="83">
        <f t="shared" si="59"/>
        <v>35592.718438550677</v>
      </c>
      <c r="AE256" s="76">
        <f t="shared" si="71"/>
        <v>2966.06</v>
      </c>
      <c r="AF256" s="83">
        <f t="shared" si="60"/>
        <v>157168.08273826475</v>
      </c>
      <c r="AG256" s="76">
        <f t="shared" si="72"/>
        <v>13097.34</v>
      </c>
      <c r="AH256" s="83">
        <f t="shared" si="61"/>
        <v>429.61167540153929</v>
      </c>
      <c r="AI256" s="76">
        <f t="shared" si="65"/>
        <v>35.799999999999997</v>
      </c>
      <c r="AJ256" s="83">
        <f t="shared" si="62"/>
        <v>971.63375123404739</v>
      </c>
      <c r="AK256" s="76">
        <f t="shared" si="66"/>
        <v>80.97</v>
      </c>
      <c r="AM256" s="83">
        <f t="shared" si="73"/>
        <v>1074370.3794316438</v>
      </c>
      <c r="AN256" s="83">
        <f t="shared" si="67"/>
        <v>89530.864952636985</v>
      </c>
    </row>
    <row r="257" spans="1:40" x14ac:dyDescent="0.25">
      <c r="A257" s="82">
        <v>62273</v>
      </c>
      <c r="B257" s="82" t="s">
        <v>261</v>
      </c>
      <c r="C257" s="82" t="s">
        <v>232</v>
      </c>
      <c r="D257" s="83">
        <f>'landesw Umlage § 2_IST'!F257*'Umlage Gesamt § 2_IST'!$D$1</f>
        <v>309.05272004011965</v>
      </c>
      <c r="E257" s="83">
        <f>'landesw Umlage § 2_IST'!G257*'Umlage Gesamt § 2_IST'!$E$1</f>
        <v>28100.548205700303</v>
      </c>
      <c r="F257" s="83">
        <f>'landesw Umlage § 2_IST'!H257*'Umlage Gesamt § 2_IST'!$F$1</f>
        <v>908.37913914441071</v>
      </c>
      <c r="G257" s="83">
        <f>'landesw Umlage § 2_IST'!I257*'Umlage Gesamt § 2_IST'!$G$1</f>
        <v>39059.961290339212</v>
      </c>
      <c r="H257" s="83">
        <f>'landesw Umlage § 2_IST'!J257*'Umlage Gesamt § 2_IST'!$H$1</f>
        <v>6805.8011433608754</v>
      </c>
      <c r="I257" s="83">
        <f>'landesw Umlage § 2_IST'!K257*'Umlage Gesamt § 2_IST'!$I$1</f>
        <v>10851.894628109034</v>
      </c>
      <c r="J257" s="83">
        <f>'landesw Umlage § 2_IST'!L257*'Umlage Gesamt § 2_IST'!$J$1</f>
        <v>182.34399153333922</v>
      </c>
      <c r="K257" s="83">
        <f>'landesw Umlage § 2_IST'!M257*'Umlage Gesamt § 2_IST'!$K$1</f>
        <v>121.05479006441519</v>
      </c>
      <c r="M257" s="83">
        <f>'bezirksw Umlage § 2_IST'!F257*'Umlage Gesamt § 2_IST'!$M$1</f>
        <v>3690.9121255453147</v>
      </c>
      <c r="N257" s="83">
        <f>'bezirksw Umlage § 2_IST'!G257*'Umlage Gesamt § 2_IST'!$N$1</f>
        <v>228361.27647774457</v>
      </c>
      <c r="O257" s="83">
        <f>'bezirksw Umlage § 2_IST'!H257*'Umlage Gesamt § 2_IST'!$O$1</f>
        <v>11293.902068930147</v>
      </c>
      <c r="P257" s="83">
        <f>'bezirksw Umlage § 2_IST'!I257*'Umlage Gesamt § 2_IST'!$P$1</f>
        <v>321549.4889641605</v>
      </c>
      <c r="Q257" s="83">
        <f>'bezirksw Umlage § 2_IST'!J257*'Umlage Gesamt § 2_IST'!$Q$1</f>
        <v>18801.68890938706</v>
      </c>
      <c r="R257" s="83">
        <f>'bezirksw Umlage § 2_IST'!K257*'Umlage Gesamt § 2_IST'!$R$1</f>
        <v>102224.0459544576</v>
      </c>
      <c r="S257" s="83">
        <f>'bezirksw Umlage § 2_IST'!L257*'Umlage Gesamt § 2_IST'!$S$1</f>
        <v>126.74385527955687</v>
      </c>
      <c r="T257" s="83">
        <f>'bezirksw Umlage § 2_IST'!M257*'Umlage Gesamt § 2_IST'!$T$1</f>
        <v>577.99554132840058</v>
      </c>
      <c r="V257" s="83">
        <f t="shared" si="63"/>
        <v>3999.9648455854344</v>
      </c>
      <c r="W257" s="76">
        <f t="shared" si="64"/>
        <v>333.33</v>
      </c>
      <c r="X257" s="83">
        <f t="shared" si="56"/>
        <v>256461.82468344487</v>
      </c>
      <c r="Y257" s="76">
        <f t="shared" si="68"/>
        <v>21371.82</v>
      </c>
      <c r="Z257" s="83">
        <f t="shared" si="57"/>
        <v>12202.281208074557</v>
      </c>
      <c r="AA257" s="76">
        <f t="shared" si="69"/>
        <v>1016.86</v>
      </c>
      <c r="AB257" s="83">
        <f t="shared" si="58"/>
        <v>360609.45025449968</v>
      </c>
      <c r="AC257" s="76">
        <f t="shared" si="70"/>
        <v>30050.79</v>
      </c>
      <c r="AD257" s="83">
        <f t="shared" si="59"/>
        <v>25607.490052747933</v>
      </c>
      <c r="AE257" s="76">
        <f t="shared" si="71"/>
        <v>2133.96</v>
      </c>
      <c r="AF257" s="83">
        <f t="shared" si="60"/>
        <v>113075.94058256663</v>
      </c>
      <c r="AG257" s="76">
        <f t="shared" si="72"/>
        <v>9423</v>
      </c>
      <c r="AH257" s="83">
        <f t="shared" si="61"/>
        <v>309.08784681289609</v>
      </c>
      <c r="AI257" s="76">
        <f t="shared" si="65"/>
        <v>25.76</v>
      </c>
      <c r="AJ257" s="83">
        <f t="shared" si="62"/>
        <v>699.05033139281579</v>
      </c>
      <c r="AK257" s="76">
        <f t="shared" si="66"/>
        <v>58.25</v>
      </c>
      <c r="AM257" s="83">
        <f t="shared" si="73"/>
        <v>772965.08980512479</v>
      </c>
      <c r="AN257" s="83">
        <f t="shared" si="67"/>
        <v>64413.757483760397</v>
      </c>
    </row>
    <row r="258" spans="1:40" x14ac:dyDescent="0.25">
      <c r="A258" s="82">
        <v>62274</v>
      </c>
      <c r="B258" s="82" t="s">
        <v>262</v>
      </c>
      <c r="C258" s="82" t="s">
        <v>232</v>
      </c>
      <c r="D258" s="83">
        <f>'landesw Umlage § 2_IST'!F258*'Umlage Gesamt § 2_IST'!$D$1</f>
        <v>196.22528857057691</v>
      </c>
      <c r="E258" s="83">
        <f>'landesw Umlage § 2_IST'!G258*'Umlage Gesamt § 2_IST'!$E$1</f>
        <v>17841.7396874525</v>
      </c>
      <c r="F258" s="83">
        <f>'landesw Umlage § 2_IST'!H258*'Umlage Gesamt § 2_IST'!$F$1</f>
        <v>576.75259640803392</v>
      </c>
      <c r="G258" s="83">
        <f>'landesw Umlage § 2_IST'!I258*'Umlage Gesamt § 2_IST'!$G$1</f>
        <v>24800.144696210416</v>
      </c>
      <c r="H258" s="83">
        <f>'landesw Umlage § 2_IST'!J258*'Umlage Gesamt § 2_IST'!$H$1</f>
        <v>4321.1730773202262</v>
      </c>
      <c r="I258" s="83">
        <f>'landesw Umlage § 2_IST'!K258*'Umlage Gesamt § 2_IST'!$I$1</f>
        <v>6890.1388561205958</v>
      </c>
      <c r="J258" s="83">
        <f>'landesw Umlage § 2_IST'!L258*'Umlage Gesamt § 2_IST'!$J$1</f>
        <v>115.77475310068613</v>
      </c>
      <c r="K258" s="83">
        <f>'landesw Umlage § 2_IST'!M258*'Umlage Gesamt § 2_IST'!$K$1</f>
        <v>76.860708781844252</v>
      </c>
      <c r="M258" s="83">
        <f>'bezirksw Umlage § 2_IST'!F258*'Umlage Gesamt § 2_IST'!$M$1</f>
        <v>2343.4522654573379</v>
      </c>
      <c r="N258" s="83">
        <f>'bezirksw Umlage § 2_IST'!G258*'Umlage Gesamt § 2_IST'!$N$1</f>
        <v>144992.27629957016</v>
      </c>
      <c r="O258" s="83">
        <f>'bezirksw Umlage § 2_IST'!H258*'Umlage Gesamt § 2_IST'!$O$1</f>
        <v>7170.7804166097121</v>
      </c>
      <c r="P258" s="83">
        <f>'bezirksw Umlage § 2_IST'!I258*'Umlage Gesamt § 2_IST'!$P$1</f>
        <v>204159.79918741083</v>
      </c>
      <c r="Q258" s="83">
        <f>'bezirksw Umlage § 2_IST'!J258*'Umlage Gesamt § 2_IST'!$Q$1</f>
        <v>11937.66174062392</v>
      </c>
      <c r="R258" s="83">
        <f>'bezirksw Umlage § 2_IST'!K258*'Umlage Gesamt § 2_IST'!$R$1</f>
        <v>64904.599168910107</v>
      </c>
      <c r="S258" s="83">
        <f>'bezirksw Umlage § 2_IST'!L258*'Umlage Gesamt § 2_IST'!$S$1</f>
        <v>80.47283833499327</v>
      </c>
      <c r="T258" s="83">
        <f>'bezirksw Umlage § 2_IST'!M258*'Umlage Gesamt § 2_IST'!$T$1</f>
        <v>366.98380093515749</v>
      </c>
      <c r="V258" s="83">
        <f t="shared" si="63"/>
        <v>2539.677554027915</v>
      </c>
      <c r="W258" s="76">
        <f t="shared" si="64"/>
        <v>211.64</v>
      </c>
      <c r="X258" s="83">
        <f t="shared" si="56"/>
        <v>162834.01598702266</v>
      </c>
      <c r="Y258" s="76">
        <f t="shared" si="68"/>
        <v>13569.5</v>
      </c>
      <c r="Z258" s="83">
        <f t="shared" si="57"/>
        <v>7747.5330130177463</v>
      </c>
      <c r="AA258" s="76">
        <f t="shared" si="69"/>
        <v>645.63</v>
      </c>
      <c r="AB258" s="83">
        <f t="shared" si="58"/>
        <v>228959.94388362125</v>
      </c>
      <c r="AC258" s="76">
        <f t="shared" si="70"/>
        <v>19080</v>
      </c>
      <c r="AD258" s="83">
        <f t="shared" si="59"/>
        <v>16258.834817944145</v>
      </c>
      <c r="AE258" s="76">
        <f t="shared" si="71"/>
        <v>1354.9</v>
      </c>
      <c r="AF258" s="83">
        <f t="shared" si="60"/>
        <v>71794.738025030703</v>
      </c>
      <c r="AG258" s="76">
        <f t="shared" si="72"/>
        <v>5982.89</v>
      </c>
      <c r="AH258" s="83">
        <f t="shared" si="61"/>
        <v>196.2475914356794</v>
      </c>
      <c r="AI258" s="76">
        <f t="shared" si="65"/>
        <v>16.350000000000001</v>
      </c>
      <c r="AJ258" s="83">
        <f t="shared" si="62"/>
        <v>443.84450971700176</v>
      </c>
      <c r="AK258" s="76">
        <f t="shared" si="66"/>
        <v>36.99</v>
      </c>
      <c r="AM258" s="83">
        <f t="shared" si="73"/>
        <v>490774.83538181713</v>
      </c>
      <c r="AN258" s="83">
        <f t="shared" si="67"/>
        <v>40897.902948484763</v>
      </c>
    </row>
    <row r="259" spans="1:40" x14ac:dyDescent="0.25">
      <c r="A259" s="82">
        <v>62275</v>
      </c>
      <c r="B259" s="82" t="s">
        <v>263</v>
      </c>
      <c r="C259" s="82" t="s">
        <v>232</v>
      </c>
      <c r="D259" s="83">
        <f>'landesw Umlage § 2_IST'!F259*'Umlage Gesamt § 2_IST'!$D$1</f>
        <v>839.00798790936108</v>
      </c>
      <c r="E259" s="83">
        <f>'landesw Umlage § 2_IST'!G259*'Umlage Gesamt § 2_IST'!$E$1</f>
        <v>76286.610278511798</v>
      </c>
      <c r="F259" s="83">
        <f>'landesw Umlage § 2_IST'!H259*'Umlage Gesamt § 2_IST'!$F$1</f>
        <v>2466.0431841319914</v>
      </c>
      <c r="G259" s="83">
        <f>'landesw Umlage § 2_IST'!I259*'Umlage Gesamt § 2_IST'!$G$1</f>
        <v>106038.92929908785</v>
      </c>
      <c r="H259" s="83">
        <f>'landesw Umlage § 2_IST'!J259*'Umlage Gesamt § 2_IST'!$H$1</f>
        <v>18476.205362829936</v>
      </c>
      <c r="I259" s="83">
        <f>'landesw Umlage § 2_IST'!K259*'Umlage Gesamt § 2_IST'!$I$1</f>
        <v>29460.430815015068</v>
      </c>
      <c r="J259" s="83">
        <f>'landesw Umlage § 2_IST'!L259*'Umlage Gesamt § 2_IST'!$J$1</f>
        <v>495.02254962806472</v>
      </c>
      <c r="K259" s="83">
        <f>'landesw Umlage § 2_IST'!M259*'Umlage Gesamt § 2_IST'!$K$1</f>
        <v>328.63627870853344</v>
      </c>
      <c r="M259" s="83">
        <f>'bezirksw Umlage § 2_IST'!F259*'Umlage Gesamt § 2_IST'!$M$1</f>
        <v>10019.98867896079</v>
      </c>
      <c r="N259" s="83">
        <f>'bezirksw Umlage § 2_IST'!G259*'Umlage Gesamt § 2_IST'!$N$1</f>
        <v>619949.03351484379</v>
      </c>
      <c r="O259" s="83">
        <f>'bezirksw Umlage § 2_IST'!H259*'Umlage Gesamt § 2_IST'!$O$1</f>
        <v>30660.380692551003</v>
      </c>
      <c r="P259" s="83">
        <f>'bezirksw Umlage § 2_IST'!I259*'Umlage Gesamt § 2_IST'!$P$1</f>
        <v>872933.87909377343</v>
      </c>
      <c r="Q259" s="83">
        <f>'bezirksw Umlage § 2_IST'!J259*'Umlage Gesamt § 2_IST'!$Q$1</f>
        <v>51042.317890341779</v>
      </c>
      <c r="R259" s="83">
        <f>'bezirksw Umlage § 2_IST'!K259*'Umlage Gesamt § 2_IST'!$R$1</f>
        <v>277515.08254342404</v>
      </c>
      <c r="S259" s="83">
        <f>'bezirksw Umlage § 2_IST'!L259*'Umlage Gesamt § 2_IST'!$S$1</f>
        <v>344.08079949651261</v>
      </c>
      <c r="T259" s="83">
        <f>'bezirksw Umlage § 2_IST'!M259*'Umlage Gesamt § 2_IST'!$T$1</f>
        <v>1569.1267046203977</v>
      </c>
      <c r="V259" s="83">
        <f t="shared" si="63"/>
        <v>10858.996666870151</v>
      </c>
      <c r="W259" s="76">
        <f t="shared" si="64"/>
        <v>904.92</v>
      </c>
      <c r="X259" s="83">
        <f t="shared" ref="X259:X288" si="74">E259+N259</f>
        <v>696235.64379335556</v>
      </c>
      <c r="Y259" s="76">
        <f t="shared" si="68"/>
        <v>58019.64</v>
      </c>
      <c r="Z259" s="83">
        <f t="shared" ref="Z259:Z288" si="75">F259+O259</f>
        <v>33126.423876682995</v>
      </c>
      <c r="AA259" s="76">
        <f t="shared" si="69"/>
        <v>2760.54</v>
      </c>
      <c r="AB259" s="83">
        <f t="shared" ref="AB259:AB288" si="76">G259+P259</f>
        <v>978972.80839286128</v>
      </c>
      <c r="AC259" s="76">
        <f t="shared" si="70"/>
        <v>81581.070000000007</v>
      </c>
      <c r="AD259" s="83">
        <f t="shared" ref="AD259:AD288" si="77">H259+Q259</f>
        <v>69518.523253171719</v>
      </c>
      <c r="AE259" s="76">
        <f t="shared" si="71"/>
        <v>5793.21</v>
      </c>
      <c r="AF259" s="83">
        <f t="shared" ref="AF259:AF288" si="78">I259+R259</f>
        <v>306975.51335843909</v>
      </c>
      <c r="AG259" s="76">
        <f t="shared" si="72"/>
        <v>25581.29</v>
      </c>
      <c r="AH259" s="83">
        <f t="shared" ref="AH259:AH288" si="79">J259+S259</f>
        <v>839.10334912457733</v>
      </c>
      <c r="AI259" s="76">
        <f t="shared" si="65"/>
        <v>69.930000000000007</v>
      </c>
      <c r="AJ259" s="83">
        <f t="shared" ref="AJ259:AJ288" si="80">K259+T259</f>
        <v>1897.7629833289311</v>
      </c>
      <c r="AK259" s="76">
        <f t="shared" si="66"/>
        <v>158.15</v>
      </c>
      <c r="AM259" s="83">
        <f t="shared" si="73"/>
        <v>2098424.7756738341</v>
      </c>
      <c r="AN259" s="83">
        <f t="shared" si="67"/>
        <v>174868.73130615285</v>
      </c>
    </row>
    <row r="260" spans="1:40" x14ac:dyDescent="0.25">
      <c r="A260" s="82">
        <v>62276</v>
      </c>
      <c r="B260" s="82" t="s">
        <v>264</v>
      </c>
      <c r="C260" s="82" t="s">
        <v>232</v>
      </c>
      <c r="D260" s="83">
        <f>'landesw Umlage § 2_IST'!F260*'Umlage Gesamt § 2_IST'!$D$1</f>
        <v>182.80279504416447</v>
      </c>
      <c r="E260" s="83">
        <f>'landesw Umlage § 2_IST'!G260*'Umlage Gesamt § 2_IST'!$E$1</f>
        <v>16621.302519545712</v>
      </c>
      <c r="F260" s="83">
        <f>'landesw Umlage § 2_IST'!H260*'Umlage Gesamt § 2_IST'!$F$1</f>
        <v>537.30070899830275</v>
      </c>
      <c r="G260" s="83">
        <f>'landesw Umlage § 2_IST'!I260*'Umlage Gesamt § 2_IST'!$G$1</f>
        <v>23103.728377682499</v>
      </c>
      <c r="H260" s="83">
        <f>'landesw Umlage § 2_IST'!J260*'Umlage Gesamt § 2_IST'!$H$1</f>
        <v>4025.589780797377</v>
      </c>
      <c r="I260" s="83">
        <f>'landesw Umlage § 2_IST'!K260*'Umlage Gesamt § 2_IST'!$I$1</f>
        <v>6418.8293482275903</v>
      </c>
      <c r="J260" s="83">
        <f>'landesw Umlage § 2_IST'!L260*'Umlage Gesamt § 2_IST'!$J$1</f>
        <v>107.85535654718312</v>
      </c>
      <c r="K260" s="83">
        <f>'landesw Umlage § 2_IST'!M260*'Umlage Gesamt § 2_IST'!$K$1</f>
        <v>71.603168463901412</v>
      </c>
      <c r="M260" s="83">
        <f>'bezirksw Umlage § 2_IST'!F260*'Umlage Gesamt § 2_IST'!$M$1</f>
        <v>2183.1519642489934</v>
      </c>
      <c r="N260" s="83">
        <f>'bezirksw Umlage § 2_IST'!G260*'Umlage Gesamt § 2_IST'!$N$1</f>
        <v>135074.29934467419</v>
      </c>
      <c r="O260" s="83">
        <f>'bezirksw Umlage § 2_IST'!H260*'Umlage Gesamt § 2_IST'!$O$1</f>
        <v>6680.2740480248558</v>
      </c>
      <c r="P260" s="83">
        <f>'bezirksw Umlage § 2_IST'!I260*'Umlage Gesamt § 2_IST'!$P$1</f>
        <v>190194.55748534008</v>
      </c>
      <c r="Q260" s="83">
        <f>'bezirksw Umlage § 2_IST'!J260*'Umlage Gesamt § 2_IST'!$Q$1</f>
        <v>11121.084078278453</v>
      </c>
      <c r="R260" s="83">
        <f>'bezirksw Umlage § 2_IST'!K260*'Umlage Gesamt § 2_IST'!$R$1</f>
        <v>60464.898412064227</v>
      </c>
      <c r="S260" s="83">
        <f>'bezirksw Umlage § 2_IST'!L260*'Umlage Gesamt § 2_IST'!$S$1</f>
        <v>74.968215768391801</v>
      </c>
      <c r="T260" s="83">
        <f>'bezirksw Umlage § 2_IST'!M260*'Umlage Gesamt § 2_IST'!$T$1</f>
        <v>341.88083011914716</v>
      </c>
      <c r="V260" s="83">
        <f t="shared" ref="V260:V288" si="81">D260+M260</f>
        <v>2365.9547592931581</v>
      </c>
      <c r="W260" s="76">
        <f t="shared" ref="W260:W288" si="82">ROUND(V260/12,2)</f>
        <v>197.16</v>
      </c>
      <c r="X260" s="83">
        <f t="shared" si="74"/>
        <v>151695.60186421991</v>
      </c>
      <c r="Y260" s="76">
        <f t="shared" si="68"/>
        <v>12641.3</v>
      </c>
      <c r="Z260" s="83">
        <f t="shared" si="75"/>
        <v>7217.5747570231588</v>
      </c>
      <c r="AA260" s="76">
        <f t="shared" si="69"/>
        <v>601.46</v>
      </c>
      <c r="AB260" s="83">
        <f t="shared" si="76"/>
        <v>213298.28586302258</v>
      </c>
      <c r="AC260" s="76">
        <f t="shared" si="70"/>
        <v>17774.86</v>
      </c>
      <c r="AD260" s="83">
        <f t="shared" si="77"/>
        <v>15146.673859075829</v>
      </c>
      <c r="AE260" s="76">
        <f t="shared" si="71"/>
        <v>1262.22</v>
      </c>
      <c r="AF260" s="83">
        <f t="shared" si="78"/>
        <v>66883.727760291818</v>
      </c>
      <c r="AG260" s="76">
        <f t="shared" si="72"/>
        <v>5573.64</v>
      </c>
      <c r="AH260" s="83">
        <f t="shared" si="79"/>
        <v>182.82357231557492</v>
      </c>
      <c r="AI260" s="76">
        <f t="shared" ref="AI260:AI288" si="83">ROUND(AH260/12,2)</f>
        <v>15.24</v>
      </c>
      <c r="AJ260" s="83">
        <f t="shared" si="80"/>
        <v>413.48399858304856</v>
      </c>
      <c r="AK260" s="76">
        <f t="shared" ref="AK260:AK288" si="84">ROUND(AJ260/12,2)</f>
        <v>34.46</v>
      </c>
      <c r="AM260" s="83">
        <f t="shared" si="73"/>
        <v>457204.12643382506</v>
      </c>
      <c r="AN260" s="83">
        <f t="shared" ref="AN260:AN288" si="85">AM260/12</f>
        <v>38100.343869485419</v>
      </c>
    </row>
    <row r="261" spans="1:40" x14ac:dyDescent="0.25">
      <c r="A261" s="82">
        <v>62277</v>
      </c>
      <c r="B261" s="82" t="s">
        <v>265</v>
      </c>
      <c r="C261" s="82" t="s">
        <v>232</v>
      </c>
      <c r="D261" s="83">
        <f>'landesw Umlage § 2_IST'!F261*'Umlage Gesamt § 2_IST'!$D$1</f>
        <v>395.25164349848632</v>
      </c>
      <c r="E261" s="83">
        <f>'landesw Umlage § 2_IST'!G261*'Umlage Gesamt § 2_IST'!$E$1</f>
        <v>35938.165695709322</v>
      </c>
      <c r="F261" s="83">
        <f>'landesw Umlage § 2_IST'!H261*'Umlage Gesamt § 2_IST'!$F$1</f>
        <v>1161.738190234857</v>
      </c>
      <c r="G261" s="83">
        <f>'landesw Umlage § 2_IST'!I261*'Umlage Gesamt § 2_IST'!$G$1</f>
        <v>49954.305184531884</v>
      </c>
      <c r="H261" s="83">
        <f>'landesw Umlage § 2_IST'!J261*'Umlage Gesamt § 2_IST'!$H$1</f>
        <v>8704.0298072382629</v>
      </c>
      <c r="I261" s="83">
        <f>'landesw Umlage § 2_IST'!K261*'Umlage Gesamt § 2_IST'!$I$1</f>
        <v>13878.632701487581</v>
      </c>
      <c r="J261" s="83">
        <f>'landesw Umlage § 2_IST'!L261*'Umlage Gesamt § 2_IST'!$J$1</f>
        <v>233.20216151558353</v>
      </c>
      <c r="K261" s="83">
        <f>'landesw Umlage § 2_IST'!M261*'Umlage Gesamt § 2_IST'!$K$1</f>
        <v>154.81858473891791</v>
      </c>
      <c r="M261" s="83">
        <f>'bezirksw Umlage § 2_IST'!F261*'Umlage Gesamt § 2_IST'!$M$1</f>
        <v>4720.3567192060236</v>
      </c>
      <c r="N261" s="83">
        <f>'bezirksw Umlage § 2_IST'!G261*'Umlage Gesamt § 2_IST'!$N$1</f>
        <v>292054.28066617122</v>
      </c>
      <c r="O261" s="83">
        <f>'bezirksw Umlage § 2_IST'!H261*'Umlage Gesamt § 2_IST'!$O$1</f>
        <v>14443.921909750899</v>
      </c>
      <c r="P261" s="83">
        <f>'bezirksw Umlage § 2_IST'!I261*'Umlage Gesamt § 2_IST'!$P$1</f>
        <v>411233.92786410113</v>
      </c>
      <c r="Q261" s="83">
        <f>'bezirksw Umlage § 2_IST'!J261*'Umlage Gesamt § 2_IST'!$Q$1</f>
        <v>24045.730582852633</v>
      </c>
      <c r="R261" s="83">
        <f>'bezirksw Umlage § 2_IST'!K261*'Umlage Gesamt § 2_IST'!$R$1</f>
        <v>130735.69507273415</v>
      </c>
      <c r="S261" s="83">
        <f>'bezirksw Umlage § 2_IST'!L261*'Umlage Gesamt § 2_IST'!$S$1</f>
        <v>162.09440608086535</v>
      </c>
      <c r="T261" s="83">
        <f>'bezirksw Umlage § 2_IST'!M261*'Umlage Gesamt § 2_IST'!$T$1</f>
        <v>739.2062027966972</v>
      </c>
      <c r="V261" s="83">
        <f t="shared" si="81"/>
        <v>5115.60836270451</v>
      </c>
      <c r="W261" s="76">
        <f t="shared" si="82"/>
        <v>426.3</v>
      </c>
      <c r="X261" s="83">
        <f t="shared" si="74"/>
        <v>327992.44636188052</v>
      </c>
      <c r="Y261" s="76">
        <f t="shared" ref="Y261:Y288" si="86">ROUND(X261/12,2)</f>
        <v>27332.7</v>
      </c>
      <c r="Z261" s="83">
        <f t="shared" si="75"/>
        <v>15605.660099985756</v>
      </c>
      <c r="AA261" s="76">
        <f t="shared" ref="AA261:AA288" si="87">ROUND(Z261/12,2)</f>
        <v>1300.47</v>
      </c>
      <c r="AB261" s="83">
        <f t="shared" si="76"/>
        <v>461188.23304863303</v>
      </c>
      <c r="AC261" s="76">
        <f t="shared" ref="AC261:AC288" si="88">ROUND(AB261/12,2)</f>
        <v>38432.35</v>
      </c>
      <c r="AD261" s="83">
        <f t="shared" si="77"/>
        <v>32749.760390090894</v>
      </c>
      <c r="AE261" s="76">
        <f t="shared" ref="AE261:AE288" si="89">ROUND(AD261/12,2)</f>
        <v>2729.15</v>
      </c>
      <c r="AF261" s="83">
        <f t="shared" si="78"/>
        <v>144614.32777422172</v>
      </c>
      <c r="AG261" s="76">
        <f t="shared" ref="AG261:AG288" si="90">ROUND(AF261/12,2)</f>
        <v>12051.19</v>
      </c>
      <c r="AH261" s="83">
        <f t="shared" si="79"/>
        <v>395.29656759644888</v>
      </c>
      <c r="AI261" s="76">
        <f t="shared" si="83"/>
        <v>32.94</v>
      </c>
      <c r="AJ261" s="83">
        <f t="shared" si="80"/>
        <v>894.02478753561513</v>
      </c>
      <c r="AK261" s="76">
        <f t="shared" si="84"/>
        <v>74.5</v>
      </c>
      <c r="AM261" s="83">
        <f t="shared" ref="AM261:AM288" si="91">SUM(V261+X261+Z261+AB261+AD261+AF261+AH261+AJ261)</f>
        <v>988555.35739264847</v>
      </c>
      <c r="AN261" s="83">
        <f t="shared" si="85"/>
        <v>82379.613116054039</v>
      </c>
    </row>
    <row r="262" spans="1:40" x14ac:dyDescent="0.25">
      <c r="A262" s="82">
        <v>62278</v>
      </c>
      <c r="B262" s="82" t="s">
        <v>266</v>
      </c>
      <c r="C262" s="82" t="s">
        <v>232</v>
      </c>
      <c r="D262" s="83">
        <f>'landesw Umlage § 2_IST'!F262*'Umlage Gesamt § 2_IST'!$D$1</f>
        <v>628.8944772781324</v>
      </c>
      <c r="E262" s="83">
        <f>'landesw Umlage § 2_IST'!G262*'Umlage Gesamt § 2_IST'!$E$1</f>
        <v>57182.087162212098</v>
      </c>
      <c r="F262" s="83">
        <f>'landesw Umlage § 2_IST'!H262*'Umlage Gesamt § 2_IST'!$F$1</f>
        <v>1848.4698138506083</v>
      </c>
      <c r="G262" s="83">
        <f>'landesw Umlage § 2_IST'!I262*'Umlage Gesamt § 2_IST'!$G$1</f>
        <v>79483.506681329702</v>
      </c>
      <c r="H262" s="83">
        <f>'landesw Umlage § 2_IST'!J262*'Umlage Gesamt § 2_IST'!$H$1</f>
        <v>13849.192953089781</v>
      </c>
      <c r="I262" s="83">
        <f>'landesw Umlage § 2_IST'!K262*'Umlage Gesamt § 2_IST'!$I$1</f>
        <v>22082.62913439512</v>
      </c>
      <c r="J262" s="83">
        <f>'landesw Umlage § 2_IST'!L262*'Umlage Gesamt § 2_IST'!$J$1</f>
        <v>371.05361578853291</v>
      </c>
      <c r="K262" s="83">
        <f>'landesw Umlage § 2_IST'!M262*'Umlage Gesamt § 2_IST'!$K$1</f>
        <v>246.33560549051811</v>
      </c>
      <c r="M262" s="83">
        <f>'bezirksw Umlage § 2_IST'!F262*'Umlage Gesamt § 2_IST'!$M$1</f>
        <v>7510.6740739023944</v>
      </c>
      <c r="N262" s="83">
        <f>'bezirksw Umlage § 2_IST'!G262*'Umlage Gesamt § 2_IST'!$N$1</f>
        <v>464694.65009851678</v>
      </c>
      <c r="O262" s="83">
        <f>'bezirksw Umlage § 2_IST'!H262*'Umlage Gesamt § 2_IST'!$O$1</f>
        <v>22982.074505437813</v>
      </c>
      <c r="P262" s="83">
        <f>'bezirksw Umlage § 2_IST'!I262*'Umlage Gesamt § 2_IST'!$P$1</f>
        <v>654324.27760194149</v>
      </c>
      <c r="Q262" s="83">
        <f>'bezirksw Umlage § 2_IST'!J262*'Umlage Gesamt § 2_IST'!$Q$1</f>
        <v>38259.745188717541</v>
      </c>
      <c r="R262" s="83">
        <f>'bezirksw Umlage § 2_IST'!K262*'Umlage Gesamt § 2_IST'!$R$1</f>
        <v>208016.73558297381</v>
      </c>
      <c r="S262" s="83">
        <f>'bezirksw Umlage § 2_IST'!L262*'Umlage Gesamt § 2_IST'!$S$1</f>
        <v>257.91234131155625</v>
      </c>
      <c r="T262" s="83">
        <f>'bezirksw Umlage § 2_IST'!M262*'Umlage Gesamt § 2_IST'!$T$1</f>
        <v>1176.1689196122534</v>
      </c>
      <c r="V262" s="83">
        <f t="shared" si="81"/>
        <v>8139.5685511805268</v>
      </c>
      <c r="W262" s="76">
        <f t="shared" si="82"/>
        <v>678.3</v>
      </c>
      <c r="X262" s="83">
        <f t="shared" si="74"/>
        <v>521876.7372607289</v>
      </c>
      <c r="Y262" s="76">
        <f t="shared" si="86"/>
        <v>43489.73</v>
      </c>
      <c r="Z262" s="83">
        <f t="shared" si="75"/>
        <v>24830.54431928842</v>
      </c>
      <c r="AA262" s="76">
        <f t="shared" si="87"/>
        <v>2069.21</v>
      </c>
      <c r="AB262" s="83">
        <f t="shared" si="76"/>
        <v>733807.78428327118</v>
      </c>
      <c r="AC262" s="76">
        <f t="shared" si="88"/>
        <v>61150.65</v>
      </c>
      <c r="AD262" s="83">
        <f t="shared" si="77"/>
        <v>52108.938141807324</v>
      </c>
      <c r="AE262" s="76">
        <f t="shared" si="89"/>
        <v>4342.41</v>
      </c>
      <c r="AF262" s="83">
        <f t="shared" si="78"/>
        <v>230099.36471736894</v>
      </c>
      <c r="AG262" s="76">
        <f t="shared" si="90"/>
        <v>19174.95</v>
      </c>
      <c r="AH262" s="83">
        <f t="shared" si="79"/>
        <v>628.9659571000891</v>
      </c>
      <c r="AI262" s="76">
        <f t="shared" si="83"/>
        <v>52.41</v>
      </c>
      <c r="AJ262" s="83">
        <f t="shared" si="80"/>
        <v>1422.5045251027714</v>
      </c>
      <c r="AK262" s="76">
        <f t="shared" si="84"/>
        <v>118.54</v>
      </c>
      <c r="AM262" s="83">
        <f t="shared" si="91"/>
        <v>1572914.4077558478</v>
      </c>
      <c r="AN262" s="83">
        <f t="shared" si="85"/>
        <v>131076.20064632065</v>
      </c>
    </row>
    <row r="263" spans="1:40" x14ac:dyDescent="0.25">
      <c r="A263" s="82">
        <v>62279</v>
      </c>
      <c r="B263" s="82" t="s">
        <v>267</v>
      </c>
      <c r="C263" s="82" t="s">
        <v>232</v>
      </c>
      <c r="D263" s="83">
        <f>'landesw Umlage § 2_IST'!F263*'Umlage Gesamt § 2_IST'!$D$1</f>
        <v>199.56704889105137</v>
      </c>
      <c r="E263" s="83">
        <f>'landesw Umlage § 2_IST'!G263*'Umlage Gesamt § 2_IST'!$E$1</f>
        <v>18145.588483752363</v>
      </c>
      <c r="F263" s="83">
        <f>'landesw Umlage § 2_IST'!H263*'Umlage Gesamt § 2_IST'!$F$1</f>
        <v>586.57482144053154</v>
      </c>
      <c r="G263" s="83">
        <f>'landesw Umlage § 2_IST'!I263*'Umlage Gesamt § 2_IST'!$G$1</f>
        <v>25222.496677912372</v>
      </c>
      <c r="H263" s="83">
        <f>'landesw Umlage § 2_IST'!J263*'Umlage Gesamt § 2_IST'!$H$1</f>
        <v>4394.7636161997116</v>
      </c>
      <c r="I263" s="83">
        <f>'landesw Umlage § 2_IST'!K263*'Umlage Gesamt § 2_IST'!$I$1</f>
        <v>7007.479453755449</v>
      </c>
      <c r="J263" s="83">
        <f>'landesw Umlage § 2_IST'!L263*'Umlage Gesamt § 2_IST'!$J$1</f>
        <v>117.74642290350792</v>
      </c>
      <c r="K263" s="83">
        <f>'landesw Umlage § 2_IST'!M263*'Umlage Gesamt § 2_IST'!$K$1</f>
        <v>78.16966375233639</v>
      </c>
      <c r="M263" s="83">
        <f>'bezirksw Umlage § 2_IST'!F263*'Umlage Gesamt § 2_IST'!$M$1</f>
        <v>2383.361778908325</v>
      </c>
      <c r="N263" s="83">
        <f>'bezirksw Umlage § 2_IST'!G263*'Umlage Gesamt § 2_IST'!$N$1</f>
        <v>147461.52702277087</v>
      </c>
      <c r="O263" s="83">
        <f>'bezirksw Umlage § 2_IST'!H263*'Umlage Gesamt § 2_IST'!$O$1</f>
        <v>7292.9004024567093</v>
      </c>
      <c r="P263" s="83">
        <f>'bezirksw Umlage § 2_IST'!I263*'Umlage Gesamt § 2_IST'!$P$1</f>
        <v>207636.68598895645</v>
      </c>
      <c r="Q263" s="83">
        <f>'bezirksw Umlage § 2_IST'!J263*'Umlage Gesamt § 2_IST'!$Q$1</f>
        <v>12140.962775952577</v>
      </c>
      <c r="R263" s="83">
        <f>'bezirksw Umlage § 2_IST'!K263*'Umlage Gesamt § 2_IST'!$R$1</f>
        <v>66009.938932703866</v>
      </c>
      <c r="S263" s="83">
        <f>'bezirksw Umlage § 2_IST'!L263*'Umlage Gesamt § 2_IST'!$S$1</f>
        <v>81.84330867540055</v>
      </c>
      <c r="T263" s="83">
        <f>'bezirksw Umlage § 2_IST'!M263*'Umlage Gesamt § 2_IST'!$T$1</f>
        <v>373.23361671148086</v>
      </c>
      <c r="V263" s="83">
        <f t="shared" si="81"/>
        <v>2582.9288277993764</v>
      </c>
      <c r="W263" s="76">
        <f t="shared" si="82"/>
        <v>215.24</v>
      </c>
      <c r="X263" s="83">
        <f t="shared" si="74"/>
        <v>165607.11550652323</v>
      </c>
      <c r="Y263" s="76">
        <f t="shared" si="86"/>
        <v>13800.59</v>
      </c>
      <c r="Z263" s="83">
        <f t="shared" si="75"/>
        <v>7879.4752238972405</v>
      </c>
      <c r="AA263" s="76">
        <f t="shared" si="87"/>
        <v>656.62</v>
      </c>
      <c r="AB263" s="83">
        <f t="shared" si="76"/>
        <v>232859.18266686882</v>
      </c>
      <c r="AC263" s="76">
        <f t="shared" si="88"/>
        <v>19404.93</v>
      </c>
      <c r="AD263" s="83">
        <f t="shared" si="77"/>
        <v>16535.72639215229</v>
      </c>
      <c r="AE263" s="76">
        <f t="shared" si="89"/>
        <v>1377.98</v>
      </c>
      <c r="AF263" s="83">
        <f t="shared" si="78"/>
        <v>73017.418386459321</v>
      </c>
      <c r="AG263" s="76">
        <f t="shared" si="90"/>
        <v>6084.78</v>
      </c>
      <c r="AH263" s="83">
        <f t="shared" si="79"/>
        <v>199.58973157890847</v>
      </c>
      <c r="AI263" s="76">
        <f t="shared" si="83"/>
        <v>16.63</v>
      </c>
      <c r="AJ263" s="83">
        <f t="shared" si="80"/>
        <v>451.40328046381728</v>
      </c>
      <c r="AK263" s="76">
        <f t="shared" si="84"/>
        <v>37.619999999999997</v>
      </c>
      <c r="AM263" s="83">
        <f t="shared" si="91"/>
        <v>499132.84001574304</v>
      </c>
      <c r="AN263" s="83">
        <f t="shared" si="85"/>
        <v>41594.403334645256</v>
      </c>
    </row>
    <row r="264" spans="1:40" x14ac:dyDescent="0.25">
      <c r="A264" s="82">
        <v>62311</v>
      </c>
      <c r="B264" s="82" t="s">
        <v>268</v>
      </c>
      <c r="C264" s="82" t="s">
        <v>269</v>
      </c>
      <c r="D264" s="83">
        <f>'landesw Umlage § 2_IST'!F264*'Umlage Gesamt § 2_IST'!$D$1</f>
        <v>187.64512779647362</v>
      </c>
      <c r="E264" s="83">
        <f>'landesw Umlage § 2_IST'!G264*'Umlage Gesamt § 2_IST'!$E$1</f>
        <v>17061.590522565522</v>
      </c>
      <c r="F264" s="83">
        <f>'landesw Umlage § 2_IST'!H264*'Umlage Gesamt § 2_IST'!$F$1</f>
        <v>551.53347179819775</v>
      </c>
      <c r="G264" s="83">
        <f>'landesw Umlage § 2_IST'!I264*'Umlage Gesamt § 2_IST'!$G$1</f>
        <v>23715.731824329348</v>
      </c>
      <c r="H264" s="83">
        <f>'landesw Umlage § 2_IST'!J264*'Umlage Gesamt § 2_IST'!$H$1</f>
        <v>4132.2251593111823</v>
      </c>
      <c r="I264" s="83">
        <f>'landesw Umlage § 2_IST'!K264*'Umlage Gesamt § 2_IST'!$I$1</f>
        <v>6588.8601597198131</v>
      </c>
      <c r="J264" s="83">
        <f>'landesw Umlage § 2_IST'!L264*'Umlage Gesamt § 2_IST'!$J$1</f>
        <v>110.71237810089748</v>
      </c>
      <c r="K264" s="83">
        <f>'landesw Umlage § 2_IST'!M264*'Umlage Gesamt § 2_IST'!$K$1</f>
        <v>73.499892021865023</v>
      </c>
      <c r="M264" s="83">
        <f>'bezirksw Umlage § 2_IST'!F264*'Umlage Gesamt § 2_IST'!$M$1</f>
        <v>1145.3347099238113</v>
      </c>
      <c r="N264" s="83">
        <f>'bezirksw Umlage § 2_IST'!G264*'Umlage Gesamt § 2_IST'!$N$1</f>
        <v>189015.7769054675</v>
      </c>
      <c r="O264" s="83">
        <f>'bezirksw Umlage § 2_IST'!H264*'Umlage Gesamt § 2_IST'!$O$1</f>
        <v>5705.237470044236</v>
      </c>
      <c r="P264" s="83">
        <f>'bezirksw Umlage § 2_IST'!I264*'Umlage Gesamt § 2_IST'!$P$1</f>
        <v>211495.66059905515</v>
      </c>
      <c r="Q264" s="83">
        <f>'bezirksw Umlage § 2_IST'!J264*'Umlage Gesamt § 2_IST'!$Q$1</f>
        <v>16826.557177182276</v>
      </c>
      <c r="R264" s="83">
        <f>'bezirksw Umlage § 2_IST'!K264*'Umlage Gesamt § 2_IST'!$R$1</f>
        <v>75209.513916067546</v>
      </c>
      <c r="S264" s="83">
        <f>'bezirksw Umlage § 2_IST'!L264*'Umlage Gesamt § 2_IST'!$S$1</f>
        <v>166.84016254179727</v>
      </c>
      <c r="T264" s="83">
        <f>'bezirksw Umlage § 2_IST'!M264*'Umlage Gesamt § 2_IST'!$T$1</f>
        <v>388.45367146229563</v>
      </c>
      <c r="V264" s="83">
        <f t="shared" si="81"/>
        <v>1332.9798377202849</v>
      </c>
      <c r="W264" s="76">
        <f t="shared" si="82"/>
        <v>111.08</v>
      </c>
      <c r="X264" s="83">
        <f t="shared" si="74"/>
        <v>206077.36742803303</v>
      </c>
      <c r="Y264" s="76">
        <f t="shared" si="86"/>
        <v>17173.11</v>
      </c>
      <c r="Z264" s="83">
        <f t="shared" si="75"/>
        <v>6256.7709418424338</v>
      </c>
      <c r="AA264" s="76">
        <f t="shared" si="87"/>
        <v>521.4</v>
      </c>
      <c r="AB264" s="83">
        <f t="shared" si="76"/>
        <v>235211.3924233845</v>
      </c>
      <c r="AC264" s="76">
        <f t="shared" si="88"/>
        <v>19600.95</v>
      </c>
      <c r="AD264" s="83">
        <f t="shared" si="77"/>
        <v>20958.782336493459</v>
      </c>
      <c r="AE264" s="76">
        <f t="shared" si="89"/>
        <v>1746.57</v>
      </c>
      <c r="AF264" s="83">
        <f t="shared" si="78"/>
        <v>81798.37407578736</v>
      </c>
      <c r="AG264" s="76">
        <f t="shared" si="90"/>
        <v>6816.53</v>
      </c>
      <c r="AH264" s="83">
        <f t="shared" si="79"/>
        <v>277.55254064269474</v>
      </c>
      <c r="AI264" s="76">
        <f t="shared" si="83"/>
        <v>23.13</v>
      </c>
      <c r="AJ264" s="83">
        <f t="shared" si="80"/>
        <v>461.95356348416067</v>
      </c>
      <c r="AK264" s="76">
        <f t="shared" si="84"/>
        <v>38.5</v>
      </c>
      <c r="AM264" s="83">
        <f t="shared" si="91"/>
        <v>552375.17314738792</v>
      </c>
      <c r="AN264" s="83">
        <f t="shared" si="85"/>
        <v>46031.264428948991</v>
      </c>
    </row>
    <row r="265" spans="1:40" x14ac:dyDescent="0.25">
      <c r="A265" s="82">
        <v>62314</v>
      </c>
      <c r="B265" s="82" t="s">
        <v>270</v>
      </c>
      <c r="C265" s="82" t="s">
        <v>269</v>
      </c>
      <c r="D265" s="83">
        <f>'landesw Umlage § 2_IST'!F265*'Umlage Gesamt § 2_IST'!$D$1</f>
        <v>165.73296838300561</v>
      </c>
      <c r="E265" s="83">
        <f>'landesw Umlage § 2_IST'!G265*'Umlage Gesamt § 2_IST'!$E$1</f>
        <v>15069.232416773038</v>
      </c>
      <c r="F265" s="83">
        <f>'landesw Umlage § 2_IST'!H265*'Umlage Gesamt § 2_IST'!$F$1</f>
        <v>487.12844568415079</v>
      </c>
      <c r="G265" s="83">
        <f>'landesw Umlage § 2_IST'!I265*'Umlage Gesamt § 2_IST'!$G$1</f>
        <v>20946.339927805369</v>
      </c>
      <c r="H265" s="83">
        <f>'landesw Umlage § 2_IST'!J265*'Umlage Gesamt § 2_IST'!$H$1</f>
        <v>3649.6867769590485</v>
      </c>
      <c r="I265" s="83">
        <f>'landesw Umlage § 2_IST'!K265*'Umlage Gesamt § 2_IST'!$I$1</f>
        <v>5819.4495394268943</v>
      </c>
      <c r="J265" s="83">
        <f>'landesw Umlage § 2_IST'!L265*'Umlage Gesamt § 2_IST'!$J$1</f>
        <v>97.783999376232302</v>
      </c>
      <c r="K265" s="83">
        <f>'landesw Umlage § 2_IST'!M265*'Umlage Gesamt § 2_IST'!$K$1</f>
        <v>64.916981451425698</v>
      </c>
      <c r="M265" s="83">
        <f>'bezirksw Umlage § 2_IST'!F265*'Umlage Gesamt § 2_IST'!$M$1</f>
        <v>1011.5888618949219</v>
      </c>
      <c r="N265" s="83">
        <f>'bezirksw Umlage § 2_IST'!G265*'Umlage Gesamt § 2_IST'!$N$1</f>
        <v>166943.56067555622</v>
      </c>
      <c r="O265" s="83">
        <f>'bezirksw Umlage § 2_IST'!H265*'Umlage Gesamt § 2_IST'!$O$1</f>
        <v>5039.0114166244284</v>
      </c>
      <c r="P265" s="83">
        <f>'bezirksw Umlage § 2_IST'!I265*'Umlage Gesamt § 2_IST'!$P$1</f>
        <v>186798.36797694257</v>
      </c>
      <c r="Q265" s="83">
        <f>'bezirksw Umlage § 2_IST'!J265*'Umlage Gesamt § 2_IST'!$Q$1</f>
        <v>14861.644964560572</v>
      </c>
      <c r="R265" s="83">
        <f>'bezirksw Umlage § 2_IST'!K265*'Umlage Gesamt § 2_IST'!$R$1</f>
        <v>66426.963163533263</v>
      </c>
      <c r="S265" s="83">
        <f>'bezirksw Umlage § 2_IST'!L265*'Umlage Gesamt § 2_IST'!$S$1</f>
        <v>147.35749181586181</v>
      </c>
      <c r="T265" s="83">
        <f>'bezirksw Umlage § 2_IST'!M265*'Umlage Gesamt § 2_IST'!$T$1</f>
        <v>343.09220178928069</v>
      </c>
      <c r="V265" s="83">
        <f t="shared" si="81"/>
        <v>1177.3218302779276</v>
      </c>
      <c r="W265" s="76">
        <f t="shared" si="82"/>
        <v>98.11</v>
      </c>
      <c r="X265" s="83">
        <f t="shared" si="74"/>
        <v>182012.79309232926</v>
      </c>
      <c r="Y265" s="76">
        <f t="shared" si="86"/>
        <v>15167.73</v>
      </c>
      <c r="Z265" s="83">
        <f t="shared" si="75"/>
        <v>5526.1398623085788</v>
      </c>
      <c r="AA265" s="76">
        <f t="shared" si="87"/>
        <v>460.51</v>
      </c>
      <c r="AB265" s="83">
        <f t="shared" si="76"/>
        <v>207744.70790474792</v>
      </c>
      <c r="AC265" s="76">
        <f t="shared" si="88"/>
        <v>17312.060000000001</v>
      </c>
      <c r="AD265" s="83">
        <f t="shared" si="77"/>
        <v>18511.331741519622</v>
      </c>
      <c r="AE265" s="76">
        <f t="shared" si="89"/>
        <v>1542.61</v>
      </c>
      <c r="AF265" s="83">
        <f t="shared" si="78"/>
        <v>72246.412702960151</v>
      </c>
      <c r="AG265" s="76">
        <f t="shared" si="90"/>
        <v>6020.53</v>
      </c>
      <c r="AH265" s="83">
        <f t="shared" si="79"/>
        <v>245.14149119209412</v>
      </c>
      <c r="AI265" s="76">
        <f t="shared" si="83"/>
        <v>20.43</v>
      </c>
      <c r="AJ265" s="83">
        <f t="shared" si="80"/>
        <v>408.00918324070642</v>
      </c>
      <c r="AK265" s="76">
        <f t="shared" si="84"/>
        <v>34</v>
      </c>
      <c r="AM265" s="83">
        <f t="shared" si="91"/>
        <v>487871.8578085762</v>
      </c>
      <c r="AN265" s="83">
        <f t="shared" si="85"/>
        <v>40655.988150714686</v>
      </c>
    </row>
    <row r="266" spans="1:40" x14ac:dyDescent="0.25">
      <c r="A266" s="82">
        <v>62326</v>
      </c>
      <c r="B266" s="82" t="s">
        <v>271</v>
      </c>
      <c r="C266" s="82" t="s">
        <v>269</v>
      </c>
      <c r="D266" s="83">
        <f>'landesw Umlage § 2_IST'!F266*'Umlage Gesamt § 2_IST'!$D$1</f>
        <v>243.88347458054039</v>
      </c>
      <c r="E266" s="83">
        <f>'landesw Umlage § 2_IST'!G266*'Umlage Gesamt § 2_IST'!$E$1</f>
        <v>22175.049399773943</v>
      </c>
      <c r="F266" s="83">
        <f>'landesw Umlage § 2_IST'!H266*'Umlage Gesamt § 2_IST'!$F$1</f>
        <v>716.83129228650705</v>
      </c>
      <c r="G266" s="83">
        <f>'landesw Umlage § 2_IST'!I266*'Umlage Gesamt § 2_IST'!$G$1</f>
        <v>30823.475927449235</v>
      </c>
      <c r="H266" s="83">
        <f>'landesw Umlage § 2_IST'!J266*'Umlage Gesamt § 2_IST'!$H$1</f>
        <v>5370.6773068737111</v>
      </c>
      <c r="I266" s="83">
        <f>'landesw Umlage § 2_IST'!K266*'Umlage Gesamt § 2_IST'!$I$1</f>
        <v>8563.5802439841482</v>
      </c>
      <c r="J266" s="83">
        <f>'landesw Umlage § 2_IST'!L266*'Umlage Gesamt § 2_IST'!$J$1</f>
        <v>143.89352799827307</v>
      </c>
      <c r="K266" s="83">
        <f>'landesw Umlage § 2_IST'!M266*'Umlage Gesamt § 2_IST'!$K$1</f>
        <v>95.528241303603139</v>
      </c>
      <c r="M266" s="83">
        <f>'bezirksw Umlage § 2_IST'!F266*'Umlage Gesamt § 2_IST'!$M$1</f>
        <v>1488.59824869465</v>
      </c>
      <c r="N266" s="83">
        <f>'bezirksw Umlage § 2_IST'!G266*'Umlage Gesamt § 2_IST'!$N$1</f>
        <v>245664.91527691021</v>
      </c>
      <c r="O266" s="83">
        <f>'bezirksw Umlage § 2_IST'!H266*'Umlage Gesamt § 2_IST'!$O$1</f>
        <v>7415.1306449621998</v>
      </c>
      <c r="P266" s="83">
        <f>'bezirksw Umlage § 2_IST'!I266*'Umlage Gesamt § 2_IST'!$P$1</f>
        <v>274882.15213106963</v>
      </c>
      <c r="Q266" s="83">
        <f>'bezirksw Umlage § 2_IST'!J266*'Umlage Gesamt § 2_IST'!$Q$1</f>
        <v>21869.575180499109</v>
      </c>
      <c r="R266" s="83">
        <f>'bezirksw Umlage § 2_IST'!K266*'Umlage Gesamt § 2_IST'!$R$1</f>
        <v>97750.246919593948</v>
      </c>
      <c r="S266" s="83">
        <f>'bezirksw Umlage § 2_IST'!L266*'Umlage Gesamt § 2_IST'!$S$1</f>
        <v>216.84313905772677</v>
      </c>
      <c r="T266" s="83">
        <f>'bezirksw Umlage § 2_IST'!M266*'Umlage Gesamt § 2_IST'!$T$1</f>
        <v>504.87551807125982</v>
      </c>
      <c r="V266" s="83">
        <f t="shared" si="81"/>
        <v>1732.4817232751905</v>
      </c>
      <c r="W266" s="76">
        <f t="shared" si="82"/>
        <v>144.37</v>
      </c>
      <c r="X266" s="83">
        <f t="shared" si="74"/>
        <v>267839.96467668418</v>
      </c>
      <c r="Y266" s="76">
        <f t="shared" si="86"/>
        <v>22320</v>
      </c>
      <c r="Z266" s="83">
        <f t="shared" si="75"/>
        <v>8131.9619372487068</v>
      </c>
      <c r="AA266" s="76">
        <f t="shared" si="87"/>
        <v>677.66</v>
      </c>
      <c r="AB266" s="83">
        <f t="shared" si="76"/>
        <v>305705.62805851887</v>
      </c>
      <c r="AC266" s="76">
        <f t="shared" si="88"/>
        <v>25475.47</v>
      </c>
      <c r="AD266" s="83">
        <f t="shared" si="77"/>
        <v>27240.252487372818</v>
      </c>
      <c r="AE266" s="76">
        <f t="shared" si="89"/>
        <v>2270.02</v>
      </c>
      <c r="AF266" s="83">
        <f t="shared" si="78"/>
        <v>106313.8271635781</v>
      </c>
      <c r="AG266" s="76">
        <f t="shared" si="90"/>
        <v>8859.49</v>
      </c>
      <c r="AH266" s="83">
        <f t="shared" si="79"/>
        <v>360.73666705599987</v>
      </c>
      <c r="AI266" s="76">
        <f t="shared" si="83"/>
        <v>30.06</v>
      </c>
      <c r="AJ266" s="83">
        <f t="shared" si="80"/>
        <v>600.40375937486294</v>
      </c>
      <c r="AK266" s="76">
        <f t="shared" si="84"/>
        <v>50.03</v>
      </c>
      <c r="AM266" s="83">
        <f t="shared" si="91"/>
        <v>717925.25647310878</v>
      </c>
      <c r="AN266" s="83">
        <f t="shared" si="85"/>
        <v>59827.104706092396</v>
      </c>
    </row>
    <row r="267" spans="1:40" x14ac:dyDescent="0.25">
      <c r="A267" s="82">
        <v>62330</v>
      </c>
      <c r="B267" s="82" t="s">
        <v>272</v>
      </c>
      <c r="C267" s="82" t="s">
        <v>269</v>
      </c>
      <c r="D267" s="83">
        <f>'landesw Umlage § 2_IST'!F267*'Umlage Gesamt § 2_IST'!$D$1</f>
        <v>221.76061691025794</v>
      </c>
      <c r="E267" s="83">
        <f>'landesw Umlage § 2_IST'!G267*'Umlage Gesamt § 2_IST'!$E$1</f>
        <v>20163.533602951586</v>
      </c>
      <c r="F267" s="83">
        <f>'landesw Umlage § 2_IST'!H267*'Umlage Gesamt § 2_IST'!$F$1</f>
        <v>651.80697409465699</v>
      </c>
      <c r="G267" s="83">
        <f>'landesw Umlage § 2_IST'!I267*'Umlage Gesamt § 2_IST'!$G$1</f>
        <v>28027.454704530563</v>
      </c>
      <c r="H267" s="83">
        <f>'landesw Umlage § 2_IST'!J267*'Umlage Gesamt § 2_IST'!$H$1</f>
        <v>4883.4990351300657</v>
      </c>
      <c r="I267" s="83">
        <f>'landesw Umlage § 2_IST'!K267*'Umlage Gesamt § 2_IST'!$I$1</f>
        <v>7786.7712895785908</v>
      </c>
      <c r="J267" s="83">
        <f>'landesw Umlage § 2_IST'!L267*'Umlage Gesamt § 2_IST'!$J$1</f>
        <v>130.84083533405843</v>
      </c>
      <c r="K267" s="83">
        <f>'landesw Umlage § 2_IST'!M267*'Umlage Gesamt § 2_IST'!$K$1</f>
        <v>86.862801017061329</v>
      </c>
      <c r="M267" s="83">
        <f>'bezirksw Umlage § 2_IST'!F267*'Umlage Gesamt § 2_IST'!$M$1</f>
        <v>1353.5663559403588</v>
      </c>
      <c r="N267" s="83">
        <f>'bezirksw Umlage § 2_IST'!G267*'Umlage Gesamt § 2_IST'!$N$1</f>
        <v>223380.46175007531</v>
      </c>
      <c r="O267" s="83">
        <f>'bezirksw Umlage § 2_IST'!H267*'Umlage Gesamt § 2_IST'!$O$1</f>
        <v>6742.4984375230106</v>
      </c>
      <c r="P267" s="83">
        <f>'bezirksw Umlage § 2_IST'!I267*'Umlage Gesamt § 2_IST'!$P$1</f>
        <v>249947.38056380494</v>
      </c>
      <c r="Q267" s="83">
        <f>'bezirksw Umlage § 2_IST'!J267*'Umlage Gesamt § 2_IST'!$Q$1</f>
        <v>19885.769185198078</v>
      </c>
      <c r="R267" s="83">
        <f>'bezirksw Umlage § 2_IST'!K267*'Umlage Gesamt § 2_IST'!$R$1</f>
        <v>88883.246793585044</v>
      </c>
      <c r="S267" s="83">
        <f>'bezirksw Umlage § 2_IST'!L267*'Umlage Gesamt § 2_IST'!$S$1</f>
        <v>197.17313103277911</v>
      </c>
      <c r="T267" s="83">
        <f>'bezirksw Umlage § 2_IST'!M267*'Umlage Gesamt § 2_IST'!$T$1</f>
        <v>459.07787127821297</v>
      </c>
      <c r="V267" s="83">
        <f t="shared" si="81"/>
        <v>1575.3269728506168</v>
      </c>
      <c r="W267" s="76">
        <f t="shared" si="82"/>
        <v>131.28</v>
      </c>
      <c r="X267" s="83">
        <f t="shared" si="74"/>
        <v>243543.9953530269</v>
      </c>
      <c r="Y267" s="76">
        <f t="shared" si="86"/>
        <v>20295.330000000002</v>
      </c>
      <c r="Z267" s="83">
        <f t="shared" si="75"/>
        <v>7394.3054116176672</v>
      </c>
      <c r="AA267" s="76">
        <f t="shared" si="87"/>
        <v>616.19000000000005</v>
      </c>
      <c r="AB267" s="83">
        <f t="shared" si="76"/>
        <v>277974.83526833548</v>
      </c>
      <c r="AC267" s="76">
        <f t="shared" si="88"/>
        <v>23164.57</v>
      </c>
      <c r="AD267" s="83">
        <f t="shared" si="77"/>
        <v>24769.268220328144</v>
      </c>
      <c r="AE267" s="76">
        <f t="shared" si="89"/>
        <v>2064.11</v>
      </c>
      <c r="AF267" s="83">
        <f t="shared" si="78"/>
        <v>96670.018083163639</v>
      </c>
      <c r="AG267" s="76">
        <f t="shared" si="90"/>
        <v>8055.83</v>
      </c>
      <c r="AH267" s="83">
        <f t="shared" si="79"/>
        <v>328.01396636683751</v>
      </c>
      <c r="AI267" s="76">
        <f t="shared" si="83"/>
        <v>27.33</v>
      </c>
      <c r="AJ267" s="83">
        <f t="shared" si="80"/>
        <v>545.94067229527434</v>
      </c>
      <c r="AK267" s="76">
        <f t="shared" si="84"/>
        <v>45.5</v>
      </c>
      <c r="AM267" s="83">
        <f t="shared" si="91"/>
        <v>652801.70394798461</v>
      </c>
      <c r="AN267" s="83">
        <f t="shared" si="85"/>
        <v>54400.141995665384</v>
      </c>
    </row>
    <row r="268" spans="1:40" x14ac:dyDescent="0.25">
      <c r="A268" s="82">
        <v>62332</v>
      </c>
      <c r="B268" s="82" t="s">
        <v>273</v>
      </c>
      <c r="C268" s="82" t="s">
        <v>269</v>
      </c>
      <c r="D268" s="83">
        <f>'landesw Umlage § 2_IST'!F268*'Umlage Gesamt § 2_IST'!$D$1</f>
        <v>211.55726349135952</v>
      </c>
      <c r="E268" s="83">
        <f>'landesw Umlage § 2_IST'!G268*'Umlage Gesamt § 2_IST'!$E$1</f>
        <v>19235.796016398937</v>
      </c>
      <c r="F268" s="83">
        <f>'landesw Umlage § 2_IST'!H268*'Umlage Gesamt § 2_IST'!$F$1</f>
        <v>621.81690187059792</v>
      </c>
      <c r="G268" s="83">
        <f>'landesw Umlage § 2_IST'!I268*'Umlage Gesamt § 2_IST'!$G$1</f>
        <v>26737.892879861669</v>
      </c>
      <c r="H268" s="83">
        <f>'landesw Umlage § 2_IST'!J268*'Umlage Gesamt § 2_IST'!$H$1</f>
        <v>4658.8059977886078</v>
      </c>
      <c r="I268" s="83">
        <f>'landesw Umlage § 2_IST'!K268*'Umlage Gesamt § 2_IST'!$I$1</f>
        <v>7428.4967656045983</v>
      </c>
      <c r="J268" s="83">
        <f>'landesw Umlage § 2_IST'!L268*'Umlage Gesamt § 2_IST'!$J$1</f>
        <v>124.82076151239541</v>
      </c>
      <c r="K268" s="83">
        <f>'landesw Umlage § 2_IST'!M268*'Umlage Gesamt § 2_IST'!$K$1</f>
        <v>82.866185792586251</v>
      </c>
      <c r="M268" s="83">
        <f>'bezirksw Umlage § 2_IST'!F268*'Umlage Gesamt § 2_IST'!$M$1</f>
        <v>1291.2878680013623</v>
      </c>
      <c r="N268" s="83">
        <f>'bezirksw Umlage § 2_IST'!G268*'Umlage Gesamt § 2_IST'!$N$1</f>
        <v>213102.57819316268</v>
      </c>
      <c r="O268" s="83">
        <f>'bezirksw Umlage § 2_IST'!H268*'Umlage Gesamt § 2_IST'!$O$1</f>
        <v>6432.2716017442399</v>
      </c>
      <c r="P268" s="83">
        <f>'bezirksw Umlage § 2_IST'!I268*'Umlage Gesamt § 2_IST'!$P$1</f>
        <v>238447.1354095788</v>
      </c>
      <c r="Q268" s="83">
        <f>'bezirksw Umlage § 2_IST'!J268*'Umlage Gesamt § 2_IST'!$Q$1</f>
        <v>18970.811724174571</v>
      </c>
      <c r="R268" s="83">
        <f>'bezirksw Umlage § 2_IST'!K268*'Umlage Gesamt § 2_IST'!$R$1</f>
        <v>84793.669515663219</v>
      </c>
      <c r="S268" s="83">
        <f>'bezirksw Umlage § 2_IST'!L268*'Umlage Gesamt § 2_IST'!$S$1</f>
        <v>188.10106418579539</v>
      </c>
      <c r="T268" s="83">
        <f>'bezirksw Umlage § 2_IST'!M268*'Umlage Gesamt § 2_IST'!$T$1</f>
        <v>437.95539320834575</v>
      </c>
      <c r="V268" s="83">
        <f t="shared" si="81"/>
        <v>1502.8451314927217</v>
      </c>
      <c r="W268" s="76">
        <f t="shared" si="82"/>
        <v>125.24</v>
      </c>
      <c r="X268" s="83">
        <f t="shared" si="74"/>
        <v>232338.37420956162</v>
      </c>
      <c r="Y268" s="76">
        <f t="shared" si="86"/>
        <v>19361.53</v>
      </c>
      <c r="Z268" s="83">
        <f t="shared" si="75"/>
        <v>7054.0885036148375</v>
      </c>
      <c r="AA268" s="76">
        <f t="shared" si="87"/>
        <v>587.84</v>
      </c>
      <c r="AB268" s="83">
        <f t="shared" si="76"/>
        <v>265185.02828944044</v>
      </c>
      <c r="AC268" s="76">
        <f t="shared" si="88"/>
        <v>22098.75</v>
      </c>
      <c r="AD268" s="83">
        <f t="shared" si="77"/>
        <v>23629.617721963179</v>
      </c>
      <c r="AE268" s="76">
        <f t="shared" si="89"/>
        <v>1969.13</v>
      </c>
      <c r="AF268" s="83">
        <f t="shared" si="78"/>
        <v>92222.166281267811</v>
      </c>
      <c r="AG268" s="76">
        <f t="shared" si="90"/>
        <v>7685.18</v>
      </c>
      <c r="AH268" s="83">
        <f t="shared" si="79"/>
        <v>312.92182569819079</v>
      </c>
      <c r="AI268" s="76">
        <f t="shared" si="83"/>
        <v>26.08</v>
      </c>
      <c r="AJ268" s="83">
        <f t="shared" si="80"/>
        <v>520.82157900093205</v>
      </c>
      <c r="AK268" s="76">
        <f t="shared" si="84"/>
        <v>43.4</v>
      </c>
      <c r="AM268" s="83">
        <f t="shared" si="91"/>
        <v>622765.86354203965</v>
      </c>
      <c r="AN268" s="83">
        <f t="shared" si="85"/>
        <v>51897.15529516997</v>
      </c>
    </row>
    <row r="269" spans="1:40" x14ac:dyDescent="0.25">
      <c r="A269" s="82">
        <v>62335</v>
      </c>
      <c r="B269" s="82" t="s">
        <v>274</v>
      </c>
      <c r="C269" s="82" t="s">
        <v>269</v>
      </c>
      <c r="D269" s="83">
        <f>'landesw Umlage § 2_IST'!F269*'Umlage Gesamt § 2_IST'!$D$1</f>
        <v>176.41521468779908</v>
      </c>
      <c r="E269" s="83">
        <f>'landesw Umlage § 2_IST'!G269*'Umlage Gesamt § 2_IST'!$E$1</f>
        <v>16040.513229943184</v>
      </c>
      <c r="F269" s="83">
        <f>'landesw Umlage § 2_IST'!H269*'Umlage Gesamt § 2_IST'!$F$1</f>
        <v>518.52609751914247</v>
      </c>
      <c r="G269" s="83">
        <f>'landesw Umlage § 2_IST'!I269*'Umlage Gesamt § 2_IST'!$G$1</f>
        <v>22296.427146273909</v>
      </c>
      <c r="H269" s="83">
        <f>'landesw Umlage § 2_IST'!J269*'Umlage Gesamt § 2_IST'!$H$1</f>
        <v>3884.9257488256872</v>
      </c>
      <c r="I269" s="83">
        <f>'landesw Umlage § 2_IST'!K269*'Umlage Gesamt § 2_IST'!$I$1</f>
        <v>6194.5396252739856</v>
      </c>
      <c r="J269" s="83">
        <f>'landesw Umlage § 2_IST'!L269*'Umlage Gesamt § 2_IST'!$J$1</f>
        <v>104.08662447367665</v>
      </c>
      <c r="K269" s="83">
        <f>'landesw Umlage § 2_IST'!M269*'Umlage Gesamt § 2_IST'!$K$1</f>
        <v>69.101177221245408</v>
      </c>
      <c r="M269" s="83">
        <f>'bezirksw Umlage § 2_IST'!F269*'Umlage Gesamt § 2_IST'!$M$1</f>
        <v>1076.7903814681108</v>
      </c>
      <c r="N269" s="83">
        <f>'bezirksw Umlage § 2_IST'!G269*'Umlage Gesamt § 2_IST'!$N$1</f>
        <v>177703.83517938503</v>
      </c>
      <c r="O269" s="83">
        <f>'bezirksw Umlage § 2_IST'!H269*'Umlage Gesamt § 2_IST'!$O$1</f>
        <v>5363.7987031264884</v>
      </c>
      <c r="P269" s="83">
        <f>'bezirksw Umlage § 2_IST'!I269*'Umlage Gesamt § 2_IST'!$P$1</f>
        <v>198838.37543913774</v>
      </c>
      <c r="Q269" s="83">
        <f>'bezirksw Umlage § 2_IST'!J269*'Umlage Gesamt § 2_IST'!$Q$1</f>
        <v>15819.545818897217</v>
      </c>
      <c r="R269" s="83">
        <f>'bezirksw Umlage § 2_IST'!K269*'Umlage Gesamt § 2_IST'!$R$1</f>
        <v>70708.48414704969</v>
      </c>
      <c r="S269" s="83">
        <f>'bezirksw Umlage § 2_IST'!L269*'Umlage Gesamt § 2_IST'!$S$1</f>
        <v>156.85535478055502</v>
      </c>
      <c r="T269" s="83">
        <f>'bezirksw Umlage § 2_IST'!M269*'Umlage Gesamt § 2_IST'!$T$1</f>
        <v>365.20606024801094</v>
      </c>
      <c r="V269" s="83">
        <f t="shared" si="81"/>
        <v>1253.2055961559099</v>
      </c>
      <c r="W269" s="76">
        <f t="shared" si="82"/>
        <v>104.43</v>
      </c>
      <c r="X269" s="83">
        <f t="shared" si="74"/>
        <v>193744.3484093282</v>
      </c>
      <c r="Y269" s="76">
        <f t="shared" si="86"/>
        <v>16145.36</v>
      </c>
      <c r="Z269" s="83">
        <f t="shared" si="75"/>
        <v>5882.3248006456306</v>
      </c>
      <c r="AA269" s="76">
        <f t="shared" si="87"/>
        <v>490.19</v>
      </c>
      <c r="AB269" s="83">
        <f t="shared" si="76"/>
        <v>221134.80258541164</v>
      </c>
      <c r="AC269" s="76">
        <f t="shared" si="88"/>
        <v>18427.900000000001</v>
      </c>
      <c r="AD269" s="83">
        <f t="shared" si="77"/>
        <v>19704.471567722903</v>
      </c>
      <c r="AE269" s="76">
        <f t="shared" si="89"/>
        <v>1642.04</v>
      </c>
      <c r="AF269" s="83">
        <f t="shared" si="78"/>
        <v>76903.023772323679</v>
      </c>
      <c r="AG269" s="76">
        <f t="shared" si="90"/>
        <v>6408.59</v>
      </c>
      <c r="AH269" s="83">
        <f t="shared" si="79"/>
        <v>260.94197925423168</v>
      </c>
      <c r="AI269" s="76">
        <f t="shared" si="83"/>
        <v>21.75</v>
      </c>
      <c r="AJ269" s="83">
        <f t="shared" si="80"/>
        <v>434.30723746925634</v>
      </c>
      <c r="AK269" s="76">
        <f t="shared" si="84"/>
        <v>36.19</v>
      </c>
      <c r="AM269" s="83">
        <f t="shared" si="91"/>
        <v>519317.42594831146</v>
      </c>
      <c r="AN269" s="83">
        <f t="shared" si="85"/>
        <v>43276.452162359288</v>
      </c>
    </row>
    <row r="270" spans="1:40" x14ac:dyDescent="0.25">
      <c r="A270" s="82">
        <v>62343</v>
      </c>
      <c r="B270" s="82" t="s">
        <v>275</v>
      </c>
      <c r="C270" s="82" t="s">
        <v>269</v>
      </c>
      <c r="D270" s="83">
        <f>'landesw Umlage § 2_IST'!F270*'Umlage Gesamt § 2_IST'!$D$1</f>
        <v>215.22473698605407</v>
      </c>
      <c r="E270" s="83">
        <f>'landesw Umlage § 2_IST'!G270*'Umlage Gesamt § 2_IST'!$E$1</f>
        <v>19569.260208907624</v>
      </c>
      <c r="F270" s="83">
        <f>'landesw Umlage § 2_IST'!H270*'Umlage Gesamt § 2_IST'!$F$1</f>
        <v>632.59647506287752</v>
      </c>
      <c r="G270" s="83">
        <f>'landesw Umlage § 2_IST'!I270*'Umlage Gesamt § 2_IST'!$G$1</f>
        <v>27201.410472321357</v>
      </c>
      <c r="H270" s="83">
        <f>'landesw Umlage § 2_IST'!J270*'Umlage Gesamt § 2_IST'!$H$1</f>
        <v>4739.5692258236095</v>
      </c>
      <c r="I270" s="83">
        <f>'landesw Umlage § 2_IST'!K270*'Umlage Gesamt § 2_IST'!$I$1</f>
        <v>7557.2742632129075</v>
      </c>
      <c r="J270" s="83">
        <f>'landesw Umlage § 2_IST'!L270*'Umlage Gesamt § 2_IST'!$J$1</f>
        <v>126.98460513033385</v>
      </c>
      <c r="K270" s="83">
        <f>'landesw Umlage § 2_IST'!M270*'Umlage Gesamt § 2_IST'!$K$1</f>
        <v>84.302721390491428</v>
      </c>
      <c r="M270" s="83">
        <f>'bezirksw Umlage § 2_IST'!F270*'Umlage Gesamt § 2_IST'!$M$1</f>
        <v>1313.6731264971504</v>
      </c>
      <c r="N270" s="83">
        <f>'bezirksw Umlage § 2_IST'!G270*'Umlage Gesamt § 2_IST'!$N$1</f>
        <v>216796.84065561139</v>
      </c>
      <c r="O270" s="83">
        <f>'bezirksw Umlage § 2_IST'!H270*'Umlage Gesamt § 2_IST'!$O$1</f>
        <v>6543.7789318200839</v>
      </c>
      <c r="P270" s="83">
        <f>'bezirksw Umlage § 2_IST'!I270*'Umlage Gesamt § 2_IST'!$P$1</f>
        <v>242580.76114555448</v>
      </c>
      <c r="Q270" s="83">
        <f>'bezirksw Umlage § 2_IST'!J270*'Umlage Gesamt § 2_IST'!$Q$1</f>
        <v>19299.682253236286</v>
      </c>
      <c r="R270" s="83">
        <f>'bezirksw Umlage § 2_IST'!K270*'Umlage Gesamt § 2_IST'!$R$1</f>
        <v>86263.619213132653</v>
      </c>
      <c r="S270" s="83">
        <f>'bezirksw Umlage § 2_IST'!L270*'Umlage Gesamt § 2_IST'!$S$1</f>
        <v>191.3619102368383</v>
      </c>
      <c r="T270" s="83">
        <f>'bezirksw Umlage § 2_IST'!M270*'Umlage Gesamt § 2_IST'!$T$1</f>
        <v>445.54761561632631</v>
      </c>
      <c r="V270" s="83">
        <f t="shared" si="81"/>
        <v>1528.8978634832044</v>
      </c>
      <c r="W270" s="76">
        <f t="shared" si="82"/>
        <v>127.41</v>
      </c>
      <c r="X270" s="83">
        <f t="shared" si="74"/>
        <v>236366.10086451902</v>
      </c>
      <c r="Y270" s="76">
        <f t="shared" si="86"/>
        <v>19697.18</v>
      </c>
      <c r="Z270" s="83">
        <f t="shared" si="75"/>
        <v>7176.3754068829612</v>
      </c>
      <c r="AA270" s="76">
        <f t="shared" si="87"/>
        <v>598.03</v>
      </c>
      <c r="AB270" s="83">
        <f t="shared" si="76"/>
        <v>269782.17161787587</v>
      </c>
      <c r="AC270" s="76">
        <f t="shared" si="88"/>
        <v>22481.85</v>
      </c>
      <c r="AD270" s="83">
        <f t="shared" si="77"/>
        <v>24039.251479059894</v>
      </c>
      <c r="AE270" s="76">
        <f t="shared" si="89"/>
        <v>2003.27</v>
      </c>
      <c r="AF270" s="83">
        <f t="shared" si="78"/>
        <v>93820.893476345562</v>
      </c>
      <c r="AG270" s="76">
        <f t="shared" si="90"/>
        <v>7818.41</v>
      </c>
      <c r="AH270" s="83">
        <f t="shared" si="79"/>
        <v>318.34651536717217</v>
      </c>
      <c r="AI270" s="76">
        <f t="shared" si="83"/>
        <v>26.53</v>
      </c>
      <c r="AJ270" s="83">
        <f t="shared" si="80"/>
        <v>529.85033700681777</v>
      </c>
      <c r="AK270" s="76">
        <f t="shared" si="84"/>
        <v>44.15</v>
      </c>
      <c r="AM270" s="83">
        <f t="shared" si="91"/>
        <v>633561.88756054058</v>
      </c>
      <c r="AN270" s="83">
        <f t="shared" si="85"/>
        <v>52796.823963378381</v>
      </c>
    </row>
    <row r="271" spans="1:40" x14ac:dyDescent="0.25">
      <c r="A271" s="82">
        <v>62368</v>
      </c>
      <c r="B271" s="82" t="s">
        <v>276</v>
      </c>
      <c r="C271" s="82" t="s">
        <v>269</v>
      </c>
      <c r="D271" s="83">
        <f>'landesw Umlage § 2_IST'!F271*'Umlage Gesamt § 2_IST'!$D$1</f>
        <v>165.92252110961391</v>
      </c>
      <c r="E271" s="83">
        <f>'landesw Umlage § 2_IST'!G271*'Umlage Gesamt § 2_IST'!$E$1</f>
        <v>15086.467455283255</v>
      </c>
      <c r="F271" s="83">
        <f>'landesw Umlage § 2_IST'!H271*'Umlage Gesamt § 2_IST'!$F$1</f>
        <v>487.68558604064583</v>
      </c>
      <c r="G271" s="83">
        <f>'landesw Umlage § 2_IST'!I271*'Umlage Gesamt § 2_IST'!$G$1</f>
        <v>20970.296753562598</v>
      </c>
      <c r="H271" s="83">
        <f>'landesw Umlage § 2_IST'!J271*'Umlage Gesamt § 2_IST'!$H$1</f>
        <v>3653.8610102850344</v>
      </c>
      <c r="I271" s="83">
        <f>'landesw Umlage § 2_IST'!K271*'Umlage Gesamt § 2_IST'!$I$1</f>
        <v>5826.1053818843138</v>
      </c>
      <c r="J271" s="83">
        <f>'landesw Umlage § 2_IST'!L271*'Umlage Gesamt § 2_IST'!$J$1</f>
        <v>97.895837255450118</v>
      </c>
      <c r="K271" s="83">
        <f>'landesw Umlage § 2_IST'!M271*'Umlage Gesamt § 2_IST'!$K$1</f>
        <v>64.991228542739847</v>
      </c>
      <c r="M271" s="83">
        <f>'bezirksw Umlage § 2_IST'!F271*'Umlage Gesamt § 2_IST'!$M$1</f>
        <v>1012.7458400680011</v>
      </c>
      <c r="N271" s="83">
        <f>'bezirksw Umlage § 2_IST'!G271*'Umlage Gesamt § 2_IST'!$N$1</f>
        <v>167134.49798528099</v>
      </c>
      <c r="O271" s="83">
        <f>'bezirksw Umlage § 2_IST'!H271*'Umlage Gesamt § 2_IST'!$O$1</f>
        <v>5044.7746534912421</v>
      </c>
      <c r="P271" s="83">
        <f>'bezirksw Umlage § 2_IST'!I271*'Umlage Gesamt § 2_IST'!$P$1</f>
        <v>187012.01370067202</v>
      </c>
      <c r="Q271" s="83">
        <f>'bezirksw Umlage § 2_IST'!J271*'Umlage Gesamt § 2_IST'!$Q$1</f>
        <v>14878.642580378366</v>
      </c>
      <c r="R271" s="83">
        <f>'bezirksw Umlage § 2_IST'!K271*'Umlage Gesamt § 2_IST'!$R$1</f>
        <v>66502.937256743608</v>
      </c>
      <c r="S271" s="83">
        <f>'bezirksw Umlage § 2_IST'!L271*'Umlage Gesamt § 2_IST'!$S$1</f>
        <v>147.52602807411137</v>
      </c>
      <c r="T271" s="83">
        <f>'bezirksw Umlage § 2_IST'!M271*'Umlage Gesamt § 2_IST'!$T$1</f>
        <v>343.4846044775432</v>
      </c>
      <c r="V271" s="83">
        <f t="shared" si="81"/>
        <v>1178.668361177615</v>
      </c>
      <c r="W271" s="76">
        <f t="shared" si="82"/>
        <v>98.22</v>
      </c>
      <c r="X271" s="83">
        <f t="shared" si="74"/>
        <v>182220.96544056424</v>
      </c>
      <c r="Y271" s="76">
        <f t="shared" si="86"/>
        <v>15185.08</v>
      </c>
      <c r="Z271" s="83">
        <f t="shared" si="75"/>
        <v>5532.460239531888</v>
      </c>
      <c r="AA271" s="76">
        <f t="shared" si="87"/>
        <v>461.04</v>
      </c>
      <c r="AB271" s="83">
        <f t="shared" si="76"/>
        <v>207982.31045423463</v>
      </c>
      <c r="AC271" s="76">
        <f t="shared" si="88"/>
        <v>17331.86</v>
      </c>
      <c r="AD271" s="83">
        <f t="shared" si="77"/>
        <v>18532.5035906634</v>
      </c>
      <c r="AE271" s="76">
        <f t="shared" si="89"/>
        <v>1544.38</v>
      </c>
      <c r="AF271" s="83">
        <f t="shared" si="78"/>
        <v>72329.042638627929</v>
      </c>
      <c r="AG271" s="76">
        <f t="shared" si="90"/>
        <v>6027.42</v>
      </c>
      <c r="AH271" s="83">
        <f t="shared" si="79"/>
        <v>245.42186532956148</v>
      </c>
      <c r="AI271" s="76">
        <f t="shared" si="83"/>
        <v>20.45</v>
      </c>
      <c r="AJ271" s="83">
        <f t="shared" si="80"/>
        <v>408.47583302028306</v>
      </c>
      <c r="AK271" s="76">
        <f t="shared" si="84"/>
        <v>34.04</v>
      </c>
      <c r="AM271" s="83">
        <f t="shared" si="91"/>
        <v>488429.84842314949</v>
      </c>
      <c r="AN271" s="83">
        <f t="shared" si="85"/>
        <v>40702.487368595794</v>
      </c>
    </row>
    <row r="272" spans="1:40" x14ac:dyDescent="0.25">
      <c r="A272" s="82">
        <v>62372</v>
      </c>
      <c r="B272" s="82" t="s">
        <v>277</v>
      </c>
      <c r="C272" s="82" t="s">
        <v>269</v>
      </c>
      <c r="D272" s="83">
        <f>'landesw Umlage § 2_IST'!F272*'Umlage Gesamt § 2_IST'!$D$1</f>
        <v>162.2725230066626</v>
      </c>
      <c r="E272" s="83">
        <f>'landesw Umlage § 2_IST'!G272*'Umlage Gesamt § 2_IST'!$E$1</f>
        <v>14754.592208790089</v>
      </c>
      <c r="F272" s="83">
        <f>'landesw Umlage § 2_IST'!H272*'Umlage Gesamt § 2_IST'!$F$1</f>
        <v>476.95737716350914</v>
      </c>
      <c r="G272" s="83">
        <f>'landesw Umlage § 2_IST'!I272*'Umlage Gesamt § 2_IST'!$G$1</f>
        <v>20508.987807333026</v>
      </c>
      <c r="H272" s="83">
        <f>'landesw Umlage § 2_IST'!J272*'Umlage Gesamt § 2_IST'!$H$1</f>
        <v>3573.4826164009537</v>
      </c>
      <c r="I272" s="83">
        <f>'landesw Umlage § 2_IST'!K272*'Umlage Gesamt § 2_IST'!$I$1</f>
        <v>5697.9415048574956</v>
      </c>
      <c r="J272" s="83">
        <f>'landesw Umlage § 2_IST'!L272*'Umlage Gesamt § 2_IST'!$J$1</f>
        <v>95.742304281869224</v>
      </c>
      <c r="K272" s="83">
        <f>'landesw Umlage § 2_IST'!M272*'Umlage Gesamt § 2_IST'!$K$1</f>
        <v>63.561537990167047</v>
      </c>
      <c r="M272" s="83">
        <f>'bezirksw Umlage § 2_IST'!F272*'Umlage Gesamt § 2_IST'!$M$1</f>
        <v>990.46724659980055</v>
      </c>
      <c r="N272" s="83">
        <f>'bezirksw Umlage § 2_IST'!G272*'Umlage Gesamt § 2_IST'!$N$1</f>
        <v>163457.83856313428</v>
      </c>
      <c r="O272" s="83">
        <f>'bezirksw Umlage § 2_IST'!H272*'Umlage Gesamt § 2_IST'!$O$1</f>
        <v>4933.7986522111305</v>
      </c>
      <c r="P272" s="83">
        <f>'bezirksw Umlage § 2_IST'!I272*'Umlage Gesamt § 2_IST'!$P$1</f>
        <v>182898.0845566855</v>
      </c>
      <c r="Q272" s="83">
        <f>'bezirksw Umlage § 2_IST'!J272*'Umlage Gesamt § 2_IST'!$Q$1</f>
        <v>14551.339108675478</v>
      </c>
      <c r="R272" s="83">
        <f>'bezirksw Umlage § 2_IST'!K272*'Umlage Gesamt § 2_IST'!$R$1</f>
        <v>65039.991821702599</v>
      </c>
      <c r="S272" s="83">
        <f>'bezirksw Umlage § 2_IST'!L272*'Umlage Gesamt § 2_IST'!$S$1</f>
        <v>144.28071984828756</v>
      </c>
      <c r="T272" s="83">
        <f>'bezirksw Umlage § 2_IST'!M272*'Umlage Gesamt § 2_IST'!$T$1</f>
        <v>335.92855876203856</v>
      </c>
      <c r="V272" s="83">
        <f t="shared" si="81"/>
        <v>1152.7397696064631</v>
      </c>
      <c r="W272" s="76">
        <f t="shared" si="82"/>
        <v>96.06</v>
      </c>
      <c r="X272" s="83">
        <f t="shared" si="74"/>
        <v>178212.43077192438</v>
      </c>
      <c r="Y272" s="76">
        <f t="shared" si="86"/>
        <v>14851.04</v>
      </c>
      <c r="Z272" s="83">
        <f t="shared" si="75"/>
        <v>5410.7560293746392</v>
      </c>
      <c r="AA272" s="76">
        <f t="shared" si="87"/>
        <v>450.9</v>
      </c>
      <c r="AB272" s="83">
        <f t="shared" si="76"/>
        <v>203407.07236401853</v>
      </c>
      <c r="AC272" s="76">
        <f t="shared" si="88"/>
        <v>16950.59</v>
      </c>
      <c r="AD272" s="83">
        <f t="shared" si="77"/>
        <v>18124.821725076432</v>
      </c>
      <c r="AE272" s="76">
        <f t="shared" si="89"/>
        <v>1510.4</v>
      </c>
      <c r="AF272" s="83">
        <f t="shared" si="78"/>
        <v>70737.933326560102</v>
      </c>
      <c r="AG272" s="76">
        <f t="shared" si="90"/>
        <v>5894.83</v>
      </c>
      <c r="AH272" s="83">
        <f t="shared" si="79"/>
        <v>240.02302413015678</v>
      </c>
      <c r="AI272" s="76">
        <f t="shared" si="83"/>
        <v>20</v>
      </c>
      <c r="AJ272" s="83">
        <f t="shared" si="80"/>
        <v>399.4900967522056</v>
      </c>
      <c r="AK272" s="76">
        <f t="shared" si="84"/>
        <v>33.29</v>
      </c>
      <c r="AM272" s="83">
        <f t="shared" si="91"/>
        <v>477685.26710744284</v>
      </c>
      <c r="AN272" s="83">
        <f t="shared" si="85"/>
        <v>39807.105592286905</v>
      </c>
    </row>
    <row r="273" spans="1:40" x14ac:dyDescent="0.25">
      <c r="A273" s="82">
        <v>62375</v>
      </c>
      <c r="B273" s="82" t="s">
        <v>278</v>
      </c>
      <c r="C273" s="82" t="s">
        <v>269</v>
      </c>
      <c r="D273" s="83">
        <f>'landesw Umlage § 2_IST'!F273*'Umlage Gesamt § 2_IST'!$D$1</f>
        <v>863.44423753738829</v>
      </c>
      <c r="E273" s="83">
        <f>'landesw Umlage § 2_IST'!G273*'Umlage Gesamt § 2_IST'!$E$1</f>
        <v>78508.470712387818</v>
      </c>
      <c r="F273" s="83">
        <f>'landesw Umlage § 2_IST'!H273*'Umlage Gesamt § 2_IST'!$F$1</f>
        <v>2537.8671091831729</v>
      </c>
      <c r="G273" s="83">
        <f>'landesw Umlage § 2_IST'!I273*'Umlage Gesamt § 2_IST'!$G$1</f>
        <v>109127.3310592403</v>
      </c>
      <c r="H273" s="83">
        <f>'landesw Umlage § 2_IST'!J273*'Umlage Gesamt § 2_IST'!$H$1</f>
        <v>19014.327970637078</v>
      </c>
      <c r="I273" s="83">
        <f>'landesw Umlage § 2_IST'!K273*'Umlage Gesamt § 2_IST'!$I$1</f>
        <v>30318.470847910088</v>
      </c>
      <c r="J273" s="83">
        <f>'landesw Umlage § 2_IST'!L273*'Umlage Gesamt § 2_IST'!$J$1</f>
        <v>509.44016515560685</v>
      </c>
      <c r="K273" s="83">
        <f>'landesw Umlage § 2_IST'!M273*'Umlage Gesamt § 2_IST'!$K$1</f>
        <v>338.20786593901778</v>
      </c>
      <c r="M273" s="83">
        <f>'bezirksw Umlage § 2_IST'!F273*'Umlage Gesamt § 2_IST'!$M$1</f>
        <v>5270.2282598453685</v>
      </c>
      <c r="N273" s="83">
        <f>'bezirksw Umlage § 2_IST'!G273*'Umlage Gesamt § 2_IST'!$N$1</f>
        <v>869751.244219332</v>
      </c>
      <c r="O273" s="83">
        <f>'bezirksw Umlage § 2_IST'!H273*'Umlage Gesamt § 2_IST'!$O$1</f>
        <v>26252.503729460859</v>
      </c>
      <c r="P273" s="83">
        <f>'bezirksw Umlage § 2_IST'!I273*'Umlage Gesamt § 2_IST'!$P$1</f>
        <v>973191.85183687601</v>
      </c>
      <c r="Q273" s="83">
        <f>'bezirksw Umlage § 2_IST'!J273*'Umlage Gesamt § 2_IST'!$Q$1</f>
        <v>77426.970808375336</v>
      </c>
      <c r="R273" s="83">
        <f>'bezirksw Umlage § 2_IST'!K273*'Umlage Gesamt § 2_IST'!$R$1</f>
        <v>346074.64718855824</v>
      </c>
      <c r="S273" s="83">
        <f>'bezirksw Umlage § 2_IST'!L273*'Umlage Gesamt § 2_IST'!$S$1</f>
        <v>767.71072411091563</v>
      </c>
      <c r="T273" s="83">
        <f>'bezirksw Umlage § 2_IST'!M273*'Umlage Gesamt § 2_IST'!$T$1</f>
        <v>1787.4595952107861</v>
      </c>
      <c r="V273" s="83">
        <f t="shared" si="81"/>
        <v>6133.6724973827568</v>
      </c>
      <c r="W273" s="76">
        <f t="shared" si="82"/>
        <v>511.14</v>
      </c>
      <c r="X273" s="83">
        <f t="shared" si="74"/>
        <v>948259.71493171982</v>
      </c>
      <c r="Y273" s="76">
        <f t="shared" si="86"/>
        <v>79021.64</v>
      </c>
      <c r="Z273" s="83">
        <f t="shared" si="75"/>
        <v>28790.370838644034</v>
      </c>
      <c r="AA273" s="76">
        <f t="shared" si="87"/>
        <v>2399.1999999999998</v>
      </c>
      <c r="AB273" s="83">
        <f t="shared" si="76"/>
        <v>1082319.1828961163</v>
      </c>
      <c r="AC273" s="76">
        <f t="shared" si="88"/>
        <v>90193.27</v>
      </c>
      <c r="AD273" s="83">
        <f t="shared" si="77"/>
        <v>96441.298779012417</v>
      </c>
      <c r="AE273" s="76">
        <f t="shared" si="89"/>
        <v>8036.77</v>
      </c>
      <c r="AF273" s="83">
        <f t="shared" si="78"/>
        <v>376393.11803646834</v>
      </c>
      <c r="AG273" s="76">
        <f t="shared" si="90"/>
        <v>31366.09</v>
      </c>
      <c r="AH273" s="83">
        <f t="shared" si="79"/>
        <v>1277.1508892665224</v>
      </c>
      <c r="AI273" s="76">
        <f t="shared" si="83"/>
        <v>106.43</v>
      </c>
      <c r="AJ273" s="83">
        <f t="shared" si="80"/>
        <v>2125.6674611498038</v>
      </c>
      <c r="AK273" s="76">
        <f t="shared" si="84"/>
        <v>177.14</v>
      </c>
      <c r="AM273" s="83">
        <f t="shared" si="91"/>
        <v>2541740.1763297603</v>
      </c>
      <c r="AN273" s="83">
        <f t="shared" si="85"/>
        <v>211811.68136081335</v>
      </c>
    </row>
    <row r="274" spans="1:40" x14ac:dyDescent="0.25">
      <c r="A274" s="82">
        <v>62376</v>
      </c>
      <c r="B274" s="82" t="s">
        <v>279</v>
      </c>
      <c r="C274" s="82" t="s">
        <v>269</v>
      </c>
      <c r="D274" s="83">
        <f>'landesw Umlage § 2_IST'!F274*'Umlage Gesamt § 2_IST'!$D$1</f>
        <v>632.6863268661856</v>
      </c>
      <c r="E274" s="83">
        <f>'landesw Umlage § 2_IST'!G274*'Umlage Gesamt § 2_IST'!$E$1</f>
        <v>57526.860222691939</v>
      </c>
      <c r="F274" s="83">
        <f>'landesw Umlage § 2_IST'!H274*'Umlage Gesamt § 2_IST'!$F$1</f>
        <v>1859.6149578380603</v>
      </c>
      <c r="G274" s="83">
        <f>'landesw Umlage § 2_IST'!I274*'Umlage Gesamt § 2_IST'!$G$1</f>
        <v>79962.74368046991</v>
      </c>
      <c r="H274" s="83">
        <f>'landesw Umlage § 2_IST'!J274*'Umlage Gesamt § 2_IST'!$H$1</f>
        <v>13932.695127924142</v>
      </c>
      <c r="I274" s="83">
        <f>'landesw Umlage § 2_IST'!K274*'Umlage Gesamt § 2_IST'!$I$1</f>
        <v>22215.773900666227</v>
      </c>
      <c r="J274" s="83">
        <f>'landesw Umlage § 2_IST'!L274*'Umlage Gesamt § 2_IST'!$J$1</f>
        <v>373.29084246328893</v>
      </c>
      <c r="K274" s="83">
        <f>'landesw Umlage § 2_IST'!M274*'Umlage Gesamt § 2_IST'!$K$1</f>
        <v>247.82085873720698</v>
      </c>
      <c r="M274" s="83">
        <f>'bezirksw Umlage § 2_IST'!F274*'Umlage Gesamt § 2_IST'!$M$1</f>
        <v>3861.744875358615</v>
      </c>
      <c r="N274" s="83">
        <f>'bezirksw Umlage § 2_IST'!G274*'Umlage Gesamt § 2_IST'!$N$1</f>
        <v>637307.76820268738</v>
      </c>
      <c r="O274" s="83">
        <f>'bezirksw Umlage § 2_IST'!H274*'Umlage Gesamt § 2_IST'!$O$1</f>
        <v>19236.447976079304</v>
      </c>
      <c r="P274" s="83">
        <f>'bezirksw Umlage § 2_IST'!I274*'Umlage Gesamt § 2_IST'!$P$1</f>
        <v>713103.58133939432</v>
      </c>
      <c r="Q274" s="83">
        <f>'bezirksw Umlage § 2_IST'!J274*'Umlage Gesamt § 2_IST'!$Q$1</f>
        <v>56734.394221960589</v>
      </c>
      <c r="R274" s="83">
        <f>'bezirksw Umlage § 2_IST'!K274*'Umlage Gesamt § 2_IST'!$R$1</f>
        <v>253585.22048363191</v>
      </c>
      <c r="S274" s="83">
        <f>'bezirksw Umlage § 2_IST'!L274*'Umlage Gesamt § 2_IST'!$S$1</f>
        <v>562.53786523473389</v>
      </c>
      <c r="T274" s="83">
        <f>'bezirksw Umlage § 2_IST'!M274*'Umlage Gesamt § 2_IST'!$T$1</f>
        <v>1309.7559709716193</v>
      </c>
      <c r="V274" s="83">
        <f t="shared" si="81"/>
        <v>4494.4312022248005</v>
      </c>
      <c r="W274" s="76">
        <f t="shared" si="82"/>
        <v>374.54</v>
      </c>
      <c r="X274" s="83">
        <f t="shared" si="74"/>
        <v>694834.62842537928</v>
      </c>
      <c r="Y274" s="76">
        <f t="shared" si="86"/>
        <v>57902.89</v>
      </c>
      <c r="Z274" s="83">
        <f t="shared" si="75"/>
        <v>21096.062933917365</v>
      </c>
      <c r="AA274" s="76">
        <f t="shared" si="87"/>
        <v>1758.01</v>
      </c>
      <c r="AB274" s="83">
        <f t="shared" si="76"/>
        <v>793066.32501986425</v>
      </c>
      <c r="AC274" s="76">
        <f t="shared" si="88"/>
        <v>66088.86</v>
      </c>
      <c r="AD274" s="83">
        <f t="shared" si="77"/>
        <v>70667.089349884729</v>
      </c>
      <c r="AE274" s="76">
        <f t="shared" si="89"/>
        <v>5888.92</v>
      </c>
      <c r="AF274" s="83">
        <f t="shared" si="78"/>
        <v>275800.99438429816</v>
      </c>
      <c r="AG274" s="76">
        <f t="shared" si="90"/>
        <v>22983.42</v>
      </c>
      <c r="AH274" s="83">
        <f t="shared" si="79"/>
        <v>935.82870769802275</v>
      </c>
      <c r="AI274" s="76">
        <f t="shared" si="83"/>
        <v>77.989999999999995</v>
      </c>
      <c r="AJ274" s="83">
        <f t="shared" si="80"/>
        <v>1557.5768297088262</v>
      </c>
      <c r="AK274" s="76">
        <f t="shared" si="84"/>
        <v>129.80000000000001</v>
      </c>
      <c r="AM274" s="83">
        <f t="shared" si="91"/>
        <v>1862452.9368529755</v>
      </c>
      <c r="AN274" s="83">
        <f t="shared" si="85"/>
        <v>155204.41140441463</v>
      </c>
    </row>
    <row r="275" spans="1:40" x14ac:dyDescent="0.25">
      <c r="A275" s="82">
        <v>62377</v>
      </c>
      <c r="B275" s="82" t="s">
        <v>280</v>
      </c>
      <c r="C275" s="82" t="s">
        <v>269</v>
      </c>
      <c r="D275" s="83">
        <f>'landesw Umlage § 2_IST'!F275*'Umlage Gesamt § 2_IST'!$D$1</f>
        <v>282.90426107180548</v>
      </c>
      <c r="E275" s="83">
        <f>'landesw Umlage § 2_IST'!G275*'Umlage Gesamt § 2_IST'!$E$1</f>
        <v>25723.005527387999</v>
      </c>
      <c r="F275" s="83">
        <f>'landesw Umlage § 2_IST'!H275*'Umlage Gesamt § 2_IST'!$F$1</f>
        <v>831.52262532855843</v>
      </c>
      <c r="G275" s="83">
        <f>'landesw Umlage § 2_IST'!I275*'Umlage Gesamt § 2_IST'!$G$1</f>
        <v>35755.160106347736</v>
      </c>
      <c r="H275" s="83">
        <f>'landesw Umlage § 2_IST'!J275*'Umlage Gesamt § 2_IST'!$H$1</f>
        <v>6229.9731360209771</v>
      </c>
      <c r="I275" s="83">
        <f>'landesw Umlage § 2_IST'!K275*'Umlage Gesamt § 2_IST'!$I$1</f>
        <v>9933.733087984936</v>
      </c>
      <c r="J275" s="83">
        <f>'landesw Umlage § 2_IST'!L275*'Umlage Gesamt § 2_IST'!$J$1</f>
        <v>166.91615650212128</v>
      </c>
      <c r="K275" s="83">
        <f>'landesw Umlage § 2_IST'!M275*'Umlage Gesamt § 2_IST'!$K$1</f>
        <v>110.81253686403458</v>
      </c>
      <c r="M275" s="83">
        <f>'bezirksw Umlage § 2_IST'!F275*'Umlage Gesamt § 2_IST'!$M$1</f>
        <v>1726.7704927693612</v>
      </c>
      <c r="N275" s="83">
        <f>'bezirksw Umlage § 2_IST'!G275*'Umlage Gesamt § 2_IST'!$N$1</f>
        <v>284970.72812012251</v>
      </c>
      <c r="O275" s="83">
        <f>'bezirksw Umlage § 2_IST'!H275*'Umlage Gesamt § 2_IST'!$O$1</f>
        <v>8601.534234625482</v>
      </c>
      <c r="P275" s="83">
        <f>'bezirksw Umlage § 2_IST'!I275*'Umlage Gesamt § 2_IST'!$P$1</f>
        <v>318862.65465184918</v>
      </c>
      <c r="Q275" s="83">
        <f>'bezirksw Umlage § 2_IST'!J275*'Umlage Gesamt § 2_IST'!$Q$1</f>
        <v>25368.656146278568</v>
      </c>
      <c r="R275" s="83">
        <f>'bezirksw Umlage § 2_IST'!K275*'Umlage Gesamt § 2_IST'!$R$1</f>
        <v>113390.05819044035</v>
      </c>
      <c r="S275" s="83">
        <f>'bezirksw Umlage § 2_IST'!L275*'Umlage Gesamt § 2_IST'!$S$1</f>
        <v>251.53753500161008</v>
      </c>
      <c r="T275" s="83">
        <f>'bezirksw Umlage § 2_IST'!M275*'Umlage Gesamt § 2_IST'!$T$1</f>
        <v>585.65442213275458</v>
      </c>
      <c r="V275" s="83">
        <f t="shared" si="81"/>
        <v>2009.6747538411666</v>
      </c>
      <c r="W275" s="76">
        <f t="shared" si="82"/>
        <v>167.47</v>
      </c>
      <c r="X275" s="83">
        <f t="shared" si="74"/>
        <v>310693.73364751053</v>
      </c>
      <c r="Y275" s="76">
        <f t="shared" si="86"/>
        <v>25891.14</v>
      </c>
      <c r="Z275" s="83">
        <f t="shared" si="75"/>
        <v>9433.0568599540402</v>
      </c>
      <c r="AA275" s="76">
        <f t="shared" si="87"/>
        <v>786.09</v>
      </c>
      <c r="AB275" s="83">
        <f t="shared" si="76"/>
        <v>354617.81475819694</v>
      </c>
      <c r="AC275" s="76">
        <f t="shared" si="88"/>
        <v>29551.48</v>
      </c>
      <c r="AD275" s="83">
        <f t="shared" si="77"/>
        <v>31598.629282299546</v>
      </c>
      <c r="AE275" s="76">
        <f t="shared" si="89"/>
        <v>2633.22</v>
      </c>
      <c r="AF275" s="83">
        <f t="shared" si="78"/>
        <v>123323.79127842528</v>
      </c>
      <c r="AG275" s="76">
        <f t="shared" si="90"/>
        <v>10276.98</v>
      </c>
      <c r="AH275" s="83">
        <f t="shared" si="79"/>
        <v>418.45369150373136</v>
      </c>
      <c r="AI275" s="76">
        <f t="shared" si="83"/>
        <v>34.869999999999997</v>
      </c>
      <c r="AJ275" s="83">
        <f t="shared" si="80"/>
        <v>696.46695899678912</v>
      </c>
      <c r="AK275" s="76">
        <f t="shared" si="84"/>
        <v>58.04</v>
      </c>
      <c r="AM275" s="83">
        <f t="shared" si="91"/>
        <v>832791.62123072799</v>
      </c>
      <c r="AN275" s="83">
        <f t="shared" si="85"/>
        <v>69399.301769227328</v>
      </c>
    </row>
    <row r="276" spans="1:40" x14ac:dyDescent="0.25">
      <c r="A276" s="82">
        <v>62378</v>
      </c>
      <c r="B276" s="82" t="s">
        <v>281</v>
      </c>
      <c r="C276" s="82" t="s">
        <v>269</v>
      </c>
      <c r="D276" s="83">
        <f>'landesw Umlage § 2_IST'!F276*'Umlage Gesamt § 2_IST'!$D$1</f>
        <v>1043.4541659639508</v>
      </c>
      <c r="E276" s="83">
        <f>'landesw Umlage § 2_IST'!G276*'Umlage Gesamt § 2_IST'!$E$1</f>
        <v>94875.832470597306</v>
      </c>
      <c r="F276" s="83">
        <f>'landesw Umlage § 2_IST'!H276*'Umlage Gesamt § 2_IST'!$F$1</f>
        <v>3066.9589217397515</v>
      </c>
      <c r="G276" s="83">
        <f>'landesw Umlage § 2_IST'!I276*'Umlage Gesamt § 2_IST'!$G$1</f>
        <v>131878.0799777598</v>
      </c>
      <c r="H276" s="83">
        <f>'landesw Umlage § 2_IST'!J276*'Umlage Gesamt § 2_IST'!$H$1</f>
        <v>22978.414669316739</v>
      </c>
      <c r="I276" s="83">
        <f>'landesw Umlage § 2_IST'!K276*'Umlage Gesamt § 2_IST'!$I$1</f>
        <v>36639.233127707914</v>
      </c>
      <c r="J276" s="83">
        <f>'landesw Umlage § 2_IST'!L276*'Umlage Gesamt § 2_IST'!$J$1</f>
        <v>615.64770431160946</v>
      </c>
      <c r="K276" s="83">
        <f>'landesw Umlage § 2_IST'!M276*'Umlage Gesamt § 2_IST'!$K$1</f>
        <v>408.71707903495536</v>
      </c>
      <c r="M276" s="83">
        <f>'bezirksw Umlage § 2_IST'!F276*'Umlage Gesamt § 2_IST'!$M$1</f>
        <v>6368.9597940926305</v>
      </c>
      <c r="N276" s="83">
        <f>'bezirksw Umlage § 2_IST'!G276*'Umlage Gesamt § 2_IST'!$N$1</f>
        <v>1051076.0506334305</v>
      </c>
      <c r="O276" s="83">
        <f>'bezirksw Umlage § 2_IST'!H276*'Umlage Gesamt § 2_IST'!$O$1</f>
        <v>31725.597545960714</v>
      </c>
      <c r="P276" s="83">
        <f>'bezirksw Umlage § 2_IST'!I276*'Umlage Gesamt § 2_IST'!$P$1</f>
        <v>1176081.8451665081</v>
      </c>
      <c r="Q276" s="83">
        <f>'bezirksw Umlage § 2_IST'!J276*'Umlage Gesamt § 2_IST'!$Q$1</f>
        <v>93568.862626719492</v>
      </c>
      <c r="R276" s="83">
        <f>'bezirksw Umlage § 2_IST'!K276*'Umlage Gesamt § 2_IST'!$R$1</f>
        <v>418223.91840071656</v>
      </c>
      <c r="S276" s="83">
        <f>'bezirksw Umlage § 2_IST'!L276*'Umlage Gesamt § 2_IST'!$S$1</f>
        <v>927.76223235151167</v>
      </c>
      <c r="T276" s="83">
        <f>'bezirksw Umlage § 2_IST'!M276*'Umlage Gesamt § 2_IST'!$T$1</f>
        <v>2160.1072542153242</v>
      </c>
      <c r="V276" s="83">
        <f t="shared" si="81"/>
        <v>7412.4139600565813</v>
      </c>
      <c r="W276" s="76">
        <f t="shared" si="82"/>
        <v>617.70000000000005</v>
      </c>
      <c r="X276" s="83">
        <f t="shared" si="74"/>
        <v>1145951.8831040277</v>
      </c>
      <c r="Y276" s="76">
        <f t="shared" si="86"/>
        <v>95495.99</v>
      </c>
      <c r="Z276" s="83">
        <f t="shared" si="75"/>
        <v>34792.556467700466</v>
      </c>
      <c r="AA276" s="76">
        <f t="shared" si="87"/>
        <v>2899.38</v>
      </c>
      <c r="AB276" s="83">
        <f t="shared" si="76"/>
        <v>1307959.925144268</v>
      </c>
      <c r="AC276" s="76">
        <f t="shared" si="88"/>
        <v>108996.66</v>
      </c>
      <c r="AD276" s="83">
        <f t="shared" si="77"/>
        <v>116547.27729603623</v>
      </c>
      <c r="AE276" s="76">
        <f t="shared" si="89"/>
        <v>9712.27</v>
      </c>
      <c r="AF276" s="83">
        <f t="shared" si="78"/>
        <v>454863.15152842447</v>
      </c>
      <c r="AG276" s="76">
        <f t="shared" si="90"/>
        <v>37905.26</v>
      </c>
      <c r="AH276" s="83">
        <f t="shared" si="79"/>
        <v>1543.4099366631212</v>
      </c>
      <c r="AI276" s="76">
        <f t="shared" si="83"/>
        <v>128.62</v>
      </c>
      <c r="AJ276" s="83">
        <f t="shared" si="80"/>
        <v>2568.8243332502798</v>
      </c>
      <c r="AK276" s="76">
        <f t="shared" si="84"/>
        <v>214.07</v>
      </c>
      <c r="AM276" s="83">
        <f t="shared" si="91"/>
        <v>3071639.4417704265</v>
      </c>
      <c r="AN276" s="83">
        <f t="shared" si="85"/>
        <v>255969.95348086886</v>
      </c>
    </row>
    <row r="277" spans="1:40" x14ac:dyDescent="0.25">
      <c r="A277" s="82">
        <v>62379</v>
      </c>
      <c r="B277" s="82" t="s">
        <v>282</v>
      </c>
      <c r="C277" s="82" t="s">
        <v>269</v>
      </c>
      <c r="D277" s="83">
        <f>'landesw Umlage § 2_IST'!F277*'Umlage Gesamt § 2_IST'!$D$1</f>
        <v>2297.7930784448727</v>
      </c>
      <c r="E277" s="83">
        <f>'landesw Umlage § 2_IST'!G277*'Umlage Gesamt § 2_IST'!$E$1</f>
        <v>208926.3125048134</v>
      </c>
      <c r="F277" s="83">
        <f>'landesw Umlage § 2_IST'!H277*'Umlage Gesamt § 2_IST'!$F$1</f>
        <v>6753.7580586858458</v>
      </c>
      <c r="G277" s="83">
        <f>'landesw Umlage § 2_IST'!I277*'Umlage Gesamt § 2_IST'!$G$1</f>
        <v>290409.0560523622</v>
      </c>
      <c r="H277" s="83">
        <f>'landesw Umlage § 2_IST'!J277*'Umlage Gesamt § 2_IST'!$H$1</f>
        <v>50600.825511119052</v>
      </c>
      <c r="I277" s="83">
        <f>'landesw Umlage § 2_IST'!K277*'Umlage Gesamt § 2_IST'!$I$1</f>
        <v>80683.348657293958</v>
      </c>
      <c r="J277" s="83">
        <f>'landesw Umlage § 2_IST'!L277*'Umlage Gesamt § 2_IST'!$J$1</f>
        <v>1355.7193788390744</v>
      </c>
      <c r="K277" s="83">
        <f>'landesw Umlage § 2_IST'!M277*'Umlage Gesamt § 2_IST'!$K$1</f>
        <v>900.03692148867412</v>
      </c>
      <c r="M277" s="83">
        <f>'bezirksw Umlage § 2_IST'!F277*'Umlage Gesamt § 2_IST'!$M$1</f>
        <v>14025.102595896216</v>
      </c>
      <c r="N277" s="83">
        <f>'bezirksw Umlage § 2_IST'!G277*'Umlage Gesamt § 2_IST'!$N$1</f>
        <v>2314577.250102337</v>
      </c>
      <c r="O277" s="83">
        <f>'bezirksw Umlage § 2_IST'!H277*'Umlage Gesamt § 2_IST'!$O$1</f>
        <v>69863.01921876143</v>
      </c>
      <c r="P277" s="83">
        <f>'bezirksw Umlage § 2_IST'!I277*'Umlage Gesamt § 2_IST'!$P$1</f>
        <v>2589852.8288607541</v>
      </c>
      <c r="Q277" s="83">
        <f>'bezirksw Umlage § 2_IST'!J277*'Umlage Gesamt § 2_IST'!$Q$1</f>
        <v>206048.23088038067</v>
      </c>
      <c r="R277" s="83">
        <f>'bezirksw Umlage § 2_IST'!K277*'Umlage Gesamt § 2_IST'!$R$1</f>
        <v>920971.95668722852</v>
      </c>
      <c r="S277" s="83">
        <f>'bezirksw Umlage § 2_IST'!L277*'Umlage Gesamt § 2_IST'!$S$1</f>
        <v>2043.0275765591382</v>
      </c>
      <c r="T277" s="83">
        <f>'bezirksw Umlage § 2_IST'!M277*'Umlage Gesamt § 2_IST'!$T$1</f>
        <v>4756.7776902296728</v>
      </c>
      <c r="V277" s="83">
        <f t="shared" si="81"/>
        <v>16322.895674341089</v>
      </c>
      <c r="W277" s="76">
        <f t="shared" si="82"/>
        <v>1360.24</v>
      </c>
      <c r="X277" s="83">
        <f t="shared" si="74"/>
        <v>2523503.5626071505</v>
      </c>
      <c r="Y277" s="76">
        <f t="shared" si="86"/>
        <v>210291.96</v>
      </c>
      <c r="Z277" s="83">
        <f t="shared" si="75"/>
        <v>76616.777277447283</v>
      </c>
      <c r="AA277" s="76">
        <f t="shared" si="87"/>
        <v>6384.73</v>
      </c>
      <c r="AB277" s="83">
        <f t="shared" si="76"/>
        <v>2880261.8849131162</v>
      </c>
      <c r="AC277" s="76">
        <f t="shared" si="88"/>
        <v>240021.82</v>
      </c>
      <c r="AD277" s="83">
        <f t="shared" si="77"/>
        <v>256649.0563914997</v>
      </c>
      <c r="AE277" s="76">
        <f t="shared" si="89"/>
        <v>21387.42</v>
      </c>
      <c r="AF277" s="83">
        <f t="shared" si="78"/>
        <v>1001655.3053445225</v>
      </c>
      <c r="AG277" s="76">
        <f t="shared" si="90"/>
        <v>83471.28</v>
      </c>
      <c r="AH277" s="83">
        <f t="shared" si="79"/>
        <v>3398.7469553982128</v>
      </c>
      <c r="AI277" s="76">
        <f t="shared" si="83"/>
        <v>283.23</v>
      </c>
      <c r="AJ277" s="83">
        <f t="shared" si="80"/>
        <v>5656.8146117183469</v>
      </c>
      <c r="AK277" s="76">
        <f t="shared" si="84"/>
        <v>471.4</v>
      </c>
      <c r="AM277" s="83">
        <f t="shared" si="91"/>
        <v>6764065.0437751934</v>
      </c>
      <c r="AN277" s="83">
        <f t="shared" si="85"/>
        <v>563672.08698126615</v>
      </c>
    </row>
    <row r="278" spans="1:40" x14ac:dyDescent="0.25">
      <c r="A278" s="82">
        <v>62380</v>
      </c>
      <c r="B278" s="82" t="s">
        <v>283</v>
      </c>
      <c r="C278" s="82" t="s">
        <v>269</v>
      </c>
      <c r="D278" s="83">
        <f>'landesw Umlage § 2_IST'!F278*'Umlage Gesamt § 2_IST'!$D$1</f>
        <v>823.72084442676464</v>
      </c>
      <c r="E278" s="83">
        <f>'landesw Umlage § 2_IST'!G278*'Umlage Gesamt § 2_IST'!$E$1</f>
        <v>74896.630237875375</v>
      </c>
      <c r="F278" s="83">
        <f>'landesw Umlage § 2_IST'!H278*'Umlage Gesamt § 2_IST'!$F$1</f>
        <v>2421.110648883975</v>
      </c>
      <c r="G278" s="83">
        <f>'landesw Umlage § 2_IST'!I278*'Umlage Gesamt § 2_IST'!$G$1</f>
        <v>104106.84718509589</v>
      </c>
      <c r="H278" s="83">
        <f>'landesw Umlage § 2_IST'!J278*'Umlage Gesamt § 2_IST'!$H$1</f>
        <v>18139.559697394372</v>
      </c>
      <c r="I278" s="83">
        <f>'landesw Umlage § 2_IST'!K278*'Umlage Gesamt § 2_IST'!$I$1</f>
        <v>28923.647090165843</v>
      </c>
      <c r="J278" s="83">
        <f>'landesw Umlage § 2_IST'!L278*'Umlage Gesamt § 2_IST'!$J$1</f>
        <v>486.00299218363375</v>
      </c>
      <c r="K278" s="83">
        <f>'landesw Umlage § 2_IST'!M278*'Umlage Gesamt § 2_IST'!$K$1</f>
        <v>322.64836200380398</v>
      </c>
      <c r="M278" s="83">
        <f>'bezirksw Umlage § 2_IST'!F278*'Umlage Gesamt § 2_IST'!$M$1</f>
        <v>5027.7674964894832</v>
      </c>
      <c r="N278" s="83">
        <f>'bezirksw Umlage § 2_IST'!G278*'Umlage Gesamt § 2_IST'!$N$1</f>
        <v>829737.69258440961</v>
      </c>
      <c r="O278" s="83">
        <f>'bezirksw Umlage § 2_IST'!H278*'Umlage Gesamt § 2_IST'!$O$1</f>
        <v>25044.737807300389</v>
      </c>
      <c r="P278" s="83">
        <f>'bezirksw Umlage § 2_IST'!I278*'Umlage Gesamt § 2_IST'!$P$1</f>
        <v>928419.43826118403</v>
      </c>
      <c r="Q278" s="83">
        <f>'bezirksw Umlage § 2_IST'!J278*'Umlage Gesamt § 2_IST'!$Q$1</f>
        <v>73864.885539779512</v>
      </c>
      <c r="R278" s="83">
        <f>'bezirksw Umlage § 2_IST'!K278*'Umlage Gesamt § 2_IST'!$R$1</f>
        <v>330153.22614219197</v>
      </c>
      <c r="S278" s="83">
        <f>'bezirksw Umlage § 2_IST'!L278*'Umlage Gesamt § 2_IST'!$S$1</f>
        <v>732.39162235157494</v>
      </c>
      <c r="T278" s="83">
        <f>'bezirksw Umlage § 2_IST'!M278*'Umlage Gesamt § 2_IST'!$T$1</f>
        <v>1705.2261896437708</v>
      </c>
      <c r="V278" s="83">
        <f t="shared" si="81"/>
        <v>5851.4883409162476</v>
      </c>
      <c r="W278" s="76">
        <f t="shared" si="82"/>
        <v>487.62</v>
      </c>
      <c r="X278" s="83">
        <f t="shared" si="74"/>
        <v>904634.322822285</v>
      </c>
      <c r="Y278" s="76">
        <f t="shared" si="86"/>
        <v>75386.19</v>
      </c>
      <c r="Z278" s="83">
        <f t="shared" si="75"/>
        <v>27465.848456184365</v>
      </c>
      <c r="AA278" s="76">
        <f t="shared" si="87"/>
        <v>2288.8200000000002</v>
      </c>
      <c r="AB278" s="83">
        <f t="shared" si="76"/>
        <v>1032526.2854462799</v>
      </c>
      <c r="AC278" s="76">
        <f t="shared" si="88"/>
        <v>86043.86</v>
      </c>
      <c r="AD278" s="83">
        <f t="shared" si="77"/>
        <v>92004.445237173888</v>
      </c>
      <c r="AE278" s="76">
        <f t="shared" si="89"/>
        <v>7667.04</v>
      </c>
      <c r="AF278" s="83">
        <f t="shared" si="78"/>
        <v>359076.87323235779</v>
      </c>
      <c r="AG278" s="76">
        <f t="shared" si="90"/>
        <v>29923.07</v>
      </c>
      <c r="AH278" s="83">
        <f t="shared" si="79"/>
        <v>1218.3946145352088</v>
      </c>
      <c r="AI278" s="76">
        <f t="shared" si="83"/>
        <v>101.53</v>
      </c>
      <c r="AJ278" s="83">
        <f t="shared" si="80"/>
        <v>2027.8745516475747</v>
      </c>
      <c r="AK278" s="76">
        <f t="shared" si="84"/>
        <v>168.99</v>
      </c>
      <c r="AM278" s="83">
        <f t="shared" si="91"/>
        <v>2424805.5327013801</v>
      </c>
      <c r="AN278" s="83">
        <f t="shared" si="85"/>
        <v>202067.12772511502</v>
      </c>
    </row>
    <row r="279" spans="1:40" x14ac:dyDescent="0.25">
      <c r="A279" s="82">
        <v>62381</v>
      </c>
      <c r="B279" s="82" t="s">
        <v>284</v>
      </c>
      <c r="C279" s="82" t="s">
        <v>269</v>
      </c>
      <c r="D279" s="83">
        <f>'landesw Umlage § 2_IST'!F279*'Umlage Gesamt § 2_IST'!$D$1</f>
        <v>463.26655129878628</v>
      </c>
      <c r="E279" s="83">
        <f>'landesw Umlage § 2_IST'!G279*'Umlage Gesamt § 2_IST'!$E$1</f>
        <v>42122.405702076139</v>
      </c>
      <c r="F279" s="83">
        <f>'landesw Umlage § 2_IST'!H279*'Umlage Gesamt § 2_IST'!$F$1</f>
        <v>1361.6501126686817</v>
      </c>
      <c r="G279" s="83">
        <f>'landesw Umlage § 2_IST'!I279*'Umlage Gesamt § 2_IST'!$G$1</f>
        <v>58550.442650983678</v>
      </c>
      <c r="H279" s="83">
        <f>'landesw Umlage § 2_IST'!J279*'Umlage Gesamt § 2_IST'!$H$1</f>
        <v>10201.819366290762</v>
      </c>
      <c r="I279" s="83">
        <f>'landesw Umlage § 2_IST'!K279*'Umlage Gesamt § 2_IST'!$I$1</f>
        <v>16266.867991872961</v>
      </c>
      <c r="J279" s="83">
        <f>'landesw Umlage § 2_IST'!L279*'Umlage Gesamt § 2_IST'!$J$1</f>
        <v>273.33159241160922</v>
      </c>
      <c r="K279" s="83">
        <f>'landesw Umlage § 2_IST'!M279*'Umlage Gesamt § 2_IST'!$K$1</f>
        <v>181.45976875421158</v>
      </c>
      <c r="M279" s="83">
        <f>'bezirksw Umlage § 2_IST'!F279*'Umlage Gesamt § 2_IST'!$M$1</f>
        <v>2827.6527473961478</v>
      </c>
      <c r="N279" s="83">
        <f>'bezirksw Umlage § 2_IST'!G279*'Umlage Gesamt § 2_IST'!$N$1</f>
        <v>466650.47015253396</v>
      </c>
      <c r="O279" s="83">
        <f>'bezirksw Umlage § 2_IST'!H279*'Umlage Gesamt § 2_IST'!$O$1</f>
        <v>14085.34140014946</v>
      </c>
      <c r="P279" s="83">
        <f>'bezirksw Umlage § 2_IST'!I279*'Umlage Gesamt § 2_IST'!$P$1</f>
        <v>522149.79653857125</v>
      </c>
      <c r="Q279" s="83">
        <f>'bezirksw Umlage § 2_IST'!J279*'Umlage Gesamt § 2_IST'!$Q$1</f>
        <v>41542.145033256595</v>
      </c>
      <c r="R279" s="83">
        <f>'bezirksw Umlage § 2_IST'!K279*'Umlage Gesamt § 2_IST'!$R$1</f>
        <v>185680.55854104343</v>
      </c>
      <c r="S279" s="83">
        <f>'bezirksw Umlage § 2_IST'!L279*'Umlage Gesamt § 2_IST'!$S$1</f>
        <v>411.90233728157529</v>
      </c>
      <c r="T279" s="83">
        <f>'bezirksw Umlage § 2_IST'!M279*'Umlage Gesamt § 2_IST'!$T$1</f>
        <v>959.03152312527777</v>
      </c>
      <c r="V279" s="83">
        <f t="shared" si="81"/>
        <v>3290.9192986949342</v>
      </c>
      <c r="W279" s="76">
        <f t="shared" si="82"/>
        <v>274.24</v>
      </c>
      <c r="X279" s="83">
        <f t="shared" si="74"/>
        <v>508772.87585461012</v>
      </c>
      <c r="Y279" s="76">
        <f t="shared" si="86"/>
        <v>42397.74</v>
      </c>
      <c r="Z279" s="83">
        <f t="shared" si="75"/>
        <v>15446.991512818142</v>
      </c>
      <c r="AA279" s="76">
        <f t="shared" si="87"/>
        <v>1287.25</v>
      </c>
      <c r="AB279" s="83">
        <f t="shared" si="76"/>
        <v>580700.23918955494</v>
      </c>
      <c r="AC279" s="76">
        <f t="shared" si="88"/>
        <v>48391.69</v>
      </c>
      <c r="AD279" s="83">
        <f t="shared" si="77"/>
        <v>51743.96439954736</v>
      </c>
      <c r="AE279" s="76">
        <f t="shared" si="89"/>
        <v>4312</v>
      </c>
      <c r="AF279" s="83">
        <f t="shared" si="78"/>
        <v>201947.42653291638</v>
      </c>
      <c r="AG279" s="76">
        <f t="shared" si="90"/>
        <v>16828.95</v>
      </c>
      <c r="AH279" s="83">
        <f t="shared" si="79"/>
        <v>685.23392969318456</v>
      </c>
      <c r="AI279" s="76">
        <f t="shared" si="83"/>
        <v>57.1</v>
      </c>
      <c r="AJ279" s="83">
        <f t="shared" si="80"/>
        <v>1140.4912918794894</v>
      </c>
      <c r="AK279" s="76">
        <f t="shared" si="84"/>
        <v>95.04</v>
      </c>
      <c r="AM279" s="83">
        <f t="shared" si="91"/>
        <v>1363728.1420097144</v>
      </c>
      <c r="AN279" s="83">
        <f t="shared" si="85"/>
        <v>113644.01183414286</v>
      </c>
    </row>
    <row r="280" spans="1:40" x14ac:dyDescent="0.25">
      <c r="A280" s="82">
        <v>62382</v>
      </c>
      <c r="B280" s="82" t="s">
        <v>285</v>
      </c>
      <c r="C280" s="82" t="s">
        <v>269</v>
      </c>
      <c r="D280" s="83">
        <f>'landesw Umlage § 2_IST'!F280*'Umlage Gesamt § 2_IST'!$D$1</f>
        <v>687.23751965683653</v>
      </c>
      <c r="E280" s="83">
        <f>'landesw Umlage § 2_IST'!G280*'Umlage Gesamt § 2_IST'!$E$1</f>
        <v>62486.915007173833</v>
      </c>
      <c r="F280" s="83">
        <f>'landesw Umlage § 2_IST'!H280*'Umlage Gesamt § 2_IST'!$F$1</f>
        <v>2019.9538331601721</v>
      </c>
      <c r="G280" s="83">
        <f>'landesw Umlage § 2_IST'!I280*'Umlage Gesamt § 2_IST'!$G$1</f>
        <v>86857.255006783598</v>
      </c>
      <c r="H280" s="83">
        <f>'landesw Umlage § 2_IST'!J280*'Umlage Gesamt § 2_IST'!$H$1</f>
        <v>15133.993632004986</v>
      </c>
      <c r="I280" s="83">
        <f>'landesw Umlage § 2_IST'!K280*'Umlage Gesamt § 2_IST'!$I$1</f>
        <v>24131.25225634922</v>
      </c>
      <c r="J280" s="83">
        <f>'landesw Umlage § 2_IST'!L280*'Umlage Gesamt § 2_IST'!$J$1</f>
        <v>405.47655574567239</v>
      </c>
      <c r="K280" s="83">
        <f>'landesw Umlage § 2_IST'!M280*'Umlage Gesamt § 2_IST'!$K$1</f>
        <v>269.18835613434504</v>
      </c>
      <c r="M280" s="83">
        <f>'bezirksw Umlage § 2_IST'!F280*'Umlage Gesamt § 2_IST'!$M$1</f>
        <v>4194.7104860545942</v>
      </c>
      <c r="N280" s="83">
        <f>'bezirksw Umlage § 2_IST'!G280*'Umlage Gesamt § 2_IST'!$N$1</f>
        <v>692257.42880687071</v>
      </c>
      <c r="O280" s="83">
        <f>'bezirksw Umlage § 2_IST'!H280*'Umlage Gesamt § 2_IST'!$O$1</f>
        <v>20895.044246601163</v>
      </c>
      <c r="P280" s="83">
        <f>'bezirksw Umlage § 2_IST'!I280*'Umlage Gesamt § 2_IST'!$P$1</f>
        <v>774588.47407926305</v>
      </c>
      <c r="Q280" s="83">
        <f>'bezirksw Umlage § 2_IST'!J280*'Umlage Gesamt § 2_IST'!$Q$1</f>
        <v>61626.12136326413</v>
      </c>
      <c r="R280" s="83">
        <f>'bezirksw Umlage § 2_IST'!K280*'Umlage Gesamt § 2_IST'!$R$1</f>
        <v>275449.73005819728</v>
      </c>
      <c r="S280" s="83">
        <f>'bezirksw Umlage § 2_IST'!L280*'Umlage Gesamt § 2_IST'!$S$1</f>
        <v>611.04074926331759</v>
      </c>
      <c r="T280" s="83">
        <f>'bezirksw Umlage § 2_IST'!M280*'Umlage Gesamt § 2_IST'!$T$1</f>
        <v>1422.6851547506935</v>
      </c>
      <c r="V280" s="83">
        <f t="shared" si="81"/>
        <v>4881.9480057114306</v>
      </c>
      <c r="W280" s="76">
        <f t="shared" si="82"/>
        <v>406.83</v>
      </c>
      <c r="X280" s="83">
        <f t="shared" si="74"/>
        <v>754744.34381404449</v>
      </c>
      <c r="Y280" s="76">
        <f t="shared" si="86"/>
        <v>62895.360000000001</v>
      </c>
      <c r="Z280" s="83">
        <f t="shared" si="75"/>
        <v>22914.998079761335</v>
      </c>
      <c r="AA280" s="76">
        <f t="shared" si="87"/>
        <v>1909.58</v>
      </c>
      <c r="AB280" s="83">
        <f t="shared" si="76"/>
        <v>861445.72908604669</v>
      </c>
      <c r="AC280" s="76">
        <f t="shared" si="88"/>
        <v>71787.14</v>
      </c>
      <c r="AD280" s="83">
        <f t="shared" si="77"/>
        <v>76760.114995269119</v>
      </c>
      <c r="AE280" s="76">
        <f t="shared" si="89"/>
        <v>6396.68</v>
      </c>
      <c r="AF280" s="83">
        <f t="shared" si="78"/>
        <v>299580.98231454648</v>
      </c>
      <c r="AG280" s="76">
        <f t="shared" si="90"/>
        <v>24965.08</v>
      </c>
      <c r="AH280" s="83">
        <f t="shared" si="79"/>
        <v>1016.51730500899</v>
      </c>
      <c r="AI280" s="76">
        <f t="shared" si="83"/>
        <v>84.71</v>
      </c>
      <c r="AJ280" s="83">
        <f t="shared" si="80"/>
        <v>1691.8735108850385</v>
      </c>
      <c r="AK280" s="76">
        <f t="shared" si="84"/>
        <v>140.99</v>
      </c>
      <c r="AM280" s="83">
        <f t="shared" si="91"/>
        <v>2023036.5071112737</v>
      </c>
      <c r="AN280" s="83">
        <f t="shared" si="85"/>
        <v>168586.37559260614</v>
      </c>
    </row>
    <row r="281" spans="1:40" x14ac:dyDescent="0.25">
      <c r="A281" s="82">
        <v>62383</v>
      </c>
      <c r="B281" s="82" t="s">
        <v>286</v>
      </c>
      <c r="C281" s="82" t="s">
        <v>269</v>
      </c>
      <c r="D281" s="83">
        <f>'landesw Umlage § 2_IST'!F281*'Umlage Gesamt § 2_IST'!$D$1</f>
        <v>511.15330162221858</v>
      </c>
      <c r="E281" s="83">
        <f>'landesw Umlage § 2_IST'!G281*'Umlage Gesamt § 2_IST'!$E$1</f>
        <v>46476.497572561086</v>
      </c>
      <c r="F281" s="83">
        <f>'landesw Umlage § 2_IST'!H281*'Umlage Gesamt § 2_IST'!$F$1</f>
        <v>1502.4006131967985</v>
      </c>
      <c r="G281" s="83">
        <f>'landesw Umlage § 2_IST'!I281*'Umlage Gesamt § 2_IST'!$G$1</f>
        <v>64602.66122945337</v>
      </c>
      <c r="H281" s="83">
        <f>'landesw Umlage § 2_IST'!J281*'Umlage Gesamt § 2_IST'!$H$1</f>
        <v>11256.35692240981</v>
      </c>
      <c r="I281" s="83">
        <f>'landesw Umlage § 2_IST'!K281*'Umlage Gesamt § 2_IST'!$I$1</f>
        <v>17948.335052007536</v>
      </c>
      <c r="J281" s="83">
        <f>'landesw Umlage § 2_IST'!L281*'Umlage Gesamt § 2_IST'!$J$1</f>
        <v>301.58522238904976</v>
      </c>
      <c r="K281" s="83">
        <f>'landesw Umlage § 2_IST'!M281*'Umlage Gesamt § 2_IST'!$K$1</f>
        <v>200.21682905938425</v>
      </c>
      <c r="M281" s="83">
        <f>'bezirksw Umlage § 2_IST'!F281*'Umlage Gesamt § 2_IST'!$M$1</f>
        <v>3119.9404179311937</v>
      </c>
      <c r="N281" s="83">
        <f>'bezirksw Umlage § 2_IST'!G281*'Umlage Gesamt § 2_IST'!$N$1</f>
        <v>514887.00803738169</v>
      </c>
      <c r="O281" s="83">
        <f>'bezirksw Umlage § 2_IST'!H281*'Umlage Gesamt § 2_IST'!$O$1</f>
        <v>15541.309298022226</v>
      </c>
      <c r="P281" s="83">
        <f>'bezirksw Umlage § 2_IST'!I281*'Umlage Gesamt § 2_IST'!$P$1</f>
        <v>576123.16644445714</v>
      </c>
      <c r="Q281" s="83">
        <f>'bezirksw Umlage § 2_IST'!J281*'Umlage Gesamt § 2_IST'!$Q$1</f>
        <v>45836.256752590176</v>
      </c>
      <c r="R281" s="83">
        <f>'bezirksw Umlage § 2_IST'!K281*'Umlage Gesamt § 2_IST'!$R$1</f>
        <v>204873.91174524589</v>
      </c>
      <c r="S281" s="83">
        <f>'bezirksw Umlage § 2_IST'!L281*'Umlage Gesamt § 2_IST'!$S$1</f>
        <v>454.47969221415588</v>
      </c>
      <c r="T281" s="83">
        <f>'bezirksw Umlage § 2_IST'!M281*'Umlage Gesamt § 2_IST'!$T$1</f>
        <v>1058.1643074185724</v>
      </c>
      <c r="V281" s="83">
        <f t="shared" si="81"/>
        <v>3631.0937195534125</v>
      </c>
      <c r="W281" s="76">
        <f t="shared" si="82"/>
        <v>302.58999999999997</v>
      </c>
      <c r="X281" s="83">
        <f t="shared" si="74"/>
        <v>561363.50560994283</v>
      </c>
      <c r="Y281" s="76">
        <f t="shared" si="86"/>
        <v>46780.29</v>
      </c>
      <c r="Z281" s="83">
        <f t="shared" si="75"/>
        <v>17043.709911219026</v>
      </c>
      <c r="AA281" s="76">
        <f t="shared" si="87"/>
        <v>1420.31</v>
      </c>
      <c r="AB281" s="83">
        <f t="shared" si="76"/>
        <v>640725.82767391053</v>
      </c>
      <c r="AC281" s="76">
        <f t="shared" si="88"/>
        <v>53393.82</v>
      </c>
      <c r="AD281" s="83">
        <f t="shared" si="77"/>
        <v>57092.613674999986</v>
      </c>
      <c r="AE281" s="76">
        <f t="shared" si="89"/>
        <v>4757.72</v>
      </c>
      <c r="AF281" s="83">
        <f t="shared" si="78"/>
        <v>222822.24679725344</v>
      </c>
      <c r="AG281" s="76">
        <f t="shared" si="90"/>
        <v>18568.52</v>
      </c>
      <c r="AH281" s="83">
        <f t="shared" si="79"/>
        <v>756.06491460320558</v>
      </c>
      <c r="AI281" s="76">
        <f t="shared" si="83"/>
        <v>63.01</v>
      </c>
      <c r="AJ281" s="83">
        <f t="shared" si="80"/>
        <v>1258.3811364779567</v>
      </c>
      <c r="AK281" s="76">
        <f t="shared" si="84"/>
        <v>104.87</v>
      </c>
      <c r="AM281" s="83">
        <f t="shared" si="91"/>
        <v>1504693.4434379602</v>
      </c>
      <c r="AN281" s="83">
        <f t="shared" si="85"/>
        <v>125391.12028649669</v>
      </c>
    </row>
    <row r="282" spans="1:40" x14ac:dyDescent="0.25">
      <c r="A282" s="82">
        <v>62384</v>
      </c>
      <c r="B282" s="82" t="s">
        <v>287</v>
      </c>
      <c r="C282" s="82" t="s">
        <v>269</v>
      </c>
      <c r="D282" s="83">
        <f>'landesw Umlage § 2_IST'!F282*'Umlage Gesamt § 2_IST'!$D$1</f>
        <v>436.21311072860954</v>
      </c>
      <c r="E282" s="83">
        <f>'landesw Umlage § 2_IST'!G282*'Umlage Gesamt § 2_IST'!$E$1</f>
        <v>39662.57777765725</v>
      </c>
      <c r="F282" s="83">
        <f>'landesw Umlage § 2_IST'!H282*'Umlage Gesamt § 2_IST'!$F$1</f>
        <v>1282.1336435923331</v>
      </c>
      <c r="G282" s="83">
        <f>'landesw Umlage § 2_IST'!I282*'Umlage Gesamt § 2_IST'!$G$1</f>
        <v>55131.264391350756</v>
      </c>
      <c r="H282" s="83">
        <f>'landesw Umlage § 2_IST'!J282*'Umlage Gesamt § 2_IST'!$H$1</f>
        <v>9606.0623163594337</v>
      </c>
      <c r="I282" s="83">
        <f>'landesw Umlage § 2_IST'!K282*'Umlage Gesamt § 2_IST'!$I$1</f>
        <v>15316.929462429645</v>
      </c>
      <c r="J282" s="83">
        <f>'landesw Umlage § 2_IST'!L282*'Umlage Gesamt § 2_IST'!$J$1</f>
        <v>257.36980978230372</v>
      </c>
      <c r="K282" s="83">
        <f>'landesw Umlage § 2_IST'!M282*'Umlage Gesamt § 2_IST'!$K$1</f>
        <v>170.8630376582428</v>
      </c>
      <c r="M282" s="83">
        <f>'bezirksw Umlage § 2_IST'!F282*'Umlage Gesamt § 2_IST'!$M$1</f>
        <v>2662.5259206474557</v>
      </c>
      <c r="N282" s="83">
        <f>'bezirksw Umlage § 2_IST'!G282*'Umlage Gesamt § 2_IST'!$N$1</f>
        <v>439399.4184072194</v>
      </c>
      <c r="O282" s="83">
        <f>'bezirksw Umlage § 2_IST'!H282*'Umlage Gesamt § 2_IST'!$O$1</f>
        <v>13262.797779395305</v>
      </c>
      <c r="P282" s="83">
        <f>'bezirksw Umlage § 2_IST'!I282*'Umlage Gesamt § 2_IST'!$P$1</f>
        <v>491657.74299016921</v>
      </c>
      <c r="Q282" s="83">
        <f>'bezirksw Umlage § 2_IST'!J282*'Umlage Gesamt § 2_IST'!$Q$1</f>
        <v>39116.202670994331</v>
      </c>
      <c r="R282" s="83">
        <f>'bezirksw Umlage § 2_IST'!K282*'Umlage Gesamt § 2_IST'!$R$1</f>
        <v>174837.3454028526</v>
      </c>
      <c r="S282" s="83">
        <f>'bezirksw Umlage § 2_IST'!L282*'Umlage Gesamt § 2_IST'!$S$1</f>
        <v>387.84841978823783</v>
      </c>
      <c r="T282" s="83">
        <f>'bezirksw Umlage § 2_IST'!M282*'Umlage Gesamt § 2_IST'!$T$1</f>
        <v>903.02682724758552</v>
      </c>
      <c r="V282" s="83">
        <f t="shared" si="81"/>
        <v>3098.7390313760652</v>
      </c>
      <c r="W282" s="76">
        <f t="shared" si="82"/>
        <v>258.23</v>
      </c>
      <c r="X282" s="83">
        <f t="shared" si="74"/>
        <v>479061.99618487665</v>
      </c>
      <c r="Y282" s="76">
        <f t="shared" si="86"/>
        <v>39921.83</v>
      </c>
      <c r="Z282" s="83">
        <f t="shared" si="75"/>
        <v>14544.931422987638</v>
      </c>
      <c r="AA282" s="76">
        <f t="shared" si="87"/>
        <v>1212.08</v>
      </c>
      <c r="AB282" s="83">
        <f t="shared" si="76"/>
        <v>546789.00738152</v>
      </c>
      <c r="AC282" s="76">
        <f t="shared" si="88"/>
        <v>45565.75</v>
      </c>
      <c r="AD282" s="83">
        <f t="shared" si="77"/>
        <v>48722.264987353767</v>
      </c>
      <c r="AE282" s="76">
        <f t="shared" si="89"/>
        <v>4060.19</v>
      </c>
      <c r="AF282" s="83">
        <f t="shared" si="78"/>
        <v>190154.27486528223</v>
      </c>
      <c r="AG282" s="76">
        <f t="shared" si="90"/>
        <v>15846.19</v>
      </c>
      <c r="AH282" s="83">
        <f t="shared" si="79"/>
        <v>645.21822957054155</v>
      </c>
      <c r="AI282" s="76">
        <f t="shared" si="83"/>
        <v>53.77</v>
      </c>
      <c r="AJ282" s="83">
        <f t="shared" si="80"/>
        <v>1073.8898649058283</v>
      </c>
      <c r="AK282" s="76">
        <f t="shared" si="84"/>
        <v>89.49</v>
      </c>
      <c r="AM282" s="83">
        <f t="shared" si="91"/>
        <v>1284090.3219678726</v>
      </c>
      <c r="AN282" s="83">
        <f t="shared" si="85"/>
        <v>107007.52683065605</v>
      </c>
    </row>
    <row r="283" spans="1:40" x14ac:dyDescent="0.25">
      <c r="A283" s="82">
        <v>62385</v>
      </c>
      <c r="B283" s="82" t="s">
        <v>288</v>
      </c>
      <c r="C283" s="82" t="s">
        <v>269</v>
      </c>
      <c r="D283" s="83">
        <f>'landesw Umlage § 2_IST'!F283*'Umlage Gesamt § 2_IST'!$D$1</f>
        <v>325.69705665289115</v>
      </c>
      <c r="E283" s="83">
        <f>'landesw Umlage § 2_IST'!G283*'Umlage Gesamt § 2_IST'!$E$1</f>
        <v>29613.930722697311</v>
      </c>
      <c r="F283" s="83">
        <f>'landesw Umlage § 2_IST'!H283*'Umlage Gesamt § 2_IST'!$F$1</f>
        <v>957.30078643480317</v>
      </c>
      <c r="G283" s="83">
        <f>'landesw Umlage § 2_IST'!I283*'Umlage Gesamt § 2_IST'!$G$1</f>
        <v>41163.573721622248</v>
      </c>
      <c r="H283" s="83">
        <f>'landesw Umlage § 2_IST'!J283*'Umlage Gesamt § 2_IST'!$H$1</f>
        <v>7172.334222684618</v>
      </c>
      <c r="I283" s="83">
        <f>'landesw Umlage § 2_IST'!K283*'Umlage Gesamt § 2_IST'!$I$1</f>
        <v>11436.334030723339</v>
      </c>
      <c r="J283" s="83">
        <f>'landesw Umlage § 2_IST'!L283*'Umlage Gesamt § 2_IST'!$J$1</f>
        <v>192.16430560144795</v>
      </c>
      <c r="K283" s="83">
        <f>'landesw Umlage § 2_IST'!M283*'Umlage Gesamt § 2_IST'!$K$1</f>
        <v>127.57431422249071</v>
      </c>
      <c r="M283" s="83">
        <f>'bezirksw Umlage § 2_IST'!F283*'Umlage Gesamt § 2_IST'!$M$1</f>
        <v>1987.9660521171738</v>
      </c>
      <c r="N283" s="83">
        <f>'bezirksw Umlage § 2_IST'!G283*'Umlage Gesamt § 2_IST'!$N$1</f>
        <v>328076.10259853076</v>
      </c>
      <c r="O283" s="83">
        <f>'bezirksw Umlage § 2_IST'!H283*'Umlage Gesamt § 2_IST'!$O$1</f>
        <v>9902.6234963832376</v>
      </c>
      <c r="P283" s="83">
        <f>'bezirksw Umlage § 2_IST'!I283*'Umlage Gesamt § 2_IST'!$P$1</f>
        <v>367094.60544419009</v>
      </c>
      <c r="Q283" s="83">
        <f>'bezirksw Umlage § 2_IST'!J283*'Umlage Gesamt § 2_IST'!$Q$1</f>
        <v>29205.981581115375</v>
      </c>
      <c r="R283" s="83">
        <f>'bezirksw Umlage § 2_IST'!K283*'Umlage Gesamt § 2_IST'!$R$1</f>
        <v>130541.71777551582</v>
      </c>
      <c r="S283" s="83">
        <f>'bezirksw Umlage § 2_IST'!L283*'Umlage Gesamt § 2_IST'!$S$1</f>
        <v>289.58572231244739</v>
      </c>
      <c r="T283" s="83">
        <f>'bezirksw Umlage § 2_IST'!M283*'Umlage Gesamt § 2_IST'!$T$1</f>
        <v>674.24195302584621</v>
      </c>
      <c r="V283" s="83">
        <f t="shared" si="81"/>
        <v>2313.6631087700648</v>
      </c>
      <c r="W283" s="76">
        <f t="shared" si="82"/>
        <v>192.81</v>
      </c>
      <c r="X283" s="83">
        <f t="shared" si="74"/>
        <v>357690.03332122805</v>
      </c>
      <c r="Y283" s="76">
        <f t="shared" si="86"/>
        <v>29807.5</v>
      </c>
      <c r="Z283" s="83">
        <f t="shared" si="75"/>
        <v>10859.924282818041</v>
      </c>
      <c r="AA283" s="76">
        <f t="shared" si="87"/>
        <v>904.99</v>
      </c>
      <c r="AB283" s="83">
        <f t="shared" si="76"/>
        <v>408258.17916581233</v>
      </c>
      <c r="AC283" s="76">
        <f t="shared" si="88"/>
        <v>34021.51</v>
      </c>
      <c r="AD283" s="83">
        <f t="shared" si="77"/>
        <v>36378.315803799997</v>
      </c>
      <c r="AE283" s="76">
        <f t="shared" si="89"/>
        <v>3031.53</v>
      </c>
      <c r="AF283" s="83">
        <f t="shared" si="78"/>
        <v>141978.05180623915</v>
      </c>
      <c r="AG283" s="76">
        <f t="shared" si="90"/>
        <v>11831.5</v>
      </c>
      <c r="AH283" s="83">
        <f t="shared" si="79"/>
        <v>481.75002791389534</v>
      </c>
      <c r="AI283" s="76">
        <f t="shared" si="83"/>
        <v>40.15</v>
      </c>
      <c r="AJ283" s="83">
        <f t="shared" si="80"/>
        <v>801.81626724833689</v>
      </c>
      <c r="AK283" s="76">
        <f t="shared" si="84"/>
        <v>66.819999999999993</v>
      </c>
      <c r="AM283" s="83">
        <f t="shared" si="91"/>
        <v>958761.73378382996</v>
      </c>
      <c r="AN283" s="83">
        <f t="shared" si="85"/>
        <v>79896.811148652501</v>
      </c>
    </row>
    <row r="284" spans="1:40" x14ac:dyDescent="0.25">
      <c r="A284" s="82">
        <v>62386</v>
      </c>
      <c r="B284" s="82" t="s">
        <v>289</v>
      </c>
      <c r="C284" s="82" t="s">
        <v>269</v>
      </c>
      <c r="D284" s="83">
        <f>'landesw Umlage § 2_IST'!F284*'Umlage Gesamt § 2_IST'!$D$1</f>
        <v>663.95617475627137</v>
      </c>
      <c r="E284" s="83">
        <f>'landesw Umlage § 2_IST'!G284*'Umlage Gesamt § 2_IST'!$E$1</f>
        <v>60370.064022697981</v>
      </c>
      <c r="F284" s="83">
        <f>'landesw Umlage § 2_IST'!H284*'Umlage Gesamt § 2_IST'!$F$1</f>
        <v>1951.5244466265278</v>
      </c>
      <c r="G284" s="83">
        <f>'landesw Umlage § 2_IST'!I284*'Umlage Gesamt § 2_IST'!$G$1</f>
        <v>83914.817126006936</v>
      </c>
      <c r="H284" s="83">
        <f>'landesw Umlage § 2_IST'!J284*'Umlage Gesamt § 2_IST'!$H$1</f>
        <v>14621.303746205966</v>
      </c>
      <c r="I284" s="83">
        <f>'landesw Umlage § 2_IST'!K284*'Umlage Gesamt § 2_IST'!$I$1</f>
        <v>23313.764865755154</v>
      </c>
      <c r="J284" s="83">
        <f>'landesw Umlage § 2_IST'!L284*'Umlage Gesamt § 2_IST'!$J$1</f>
        <v>391.74034479473073</v>
      </c>
      <c r="K284" s="83">
        <f>'landesw Umlage § 2_IST'!M284*'Umlage Gesamt § 2_IST'!$K$1</f>
        <v>260.06914074937998</v>
      </c>
      <c r="M284" s="83">
        <f>'bezirksw Umlage § 2_IST'!F284*'Umlage Gesamt § 2_IST'!$M$1</f>
        <v>4052.6075030384491</v>
      </c>
      <c r="N284" s="83">
        <f>'bezirksw Umlage § 2_IST'!G284*'Umlage Gesamt § 2_IST'!$N$1</f>
        <v>668806.02590896306</v>
      </c>
      <c r="O284" s="83">
        <f>'bezirksw Umlage § 2_IST'!H284*'Umlage Gesamt § 2_IST'!$O$1</f>
        <v>20187.188930348057</v>
      </c>
      <c r="P284" s="83">
        <f>'bezirksw Umlage § 2_IST'!I284*'Umlage Gesamt § 2_IST'!$P$1</f>
        <v>748347.9663868912</v>
      </c>
      <c r="Q284" s="83">
        <f>'bezirksw Umlage § 2_IST'!J284*'Umlage Gesamt § 2_IST'!$Q$1</f>
        <v>59538.431233862211</v>
      </c>
      <c r="R284" s="83">
        <f>'bezirksw Umlage § 2_IST'!K284*'Umlage Gesamt § 2_IST'!$R$1</f>
        <v>266118.39993603725</v>
      </c>
      <c r="S284" s="83">
        <f>'bezirksw Umlage § 2_IST'!L284*'Umlage Gesamt § 2_IST'!$S$1</f>
        <v>590.34070011727772</v>
      </c>
      <c r="T284" s="83">
        <f>'bezirksw Umlage § 2_IST'!M284*'Umlage Gesamt § 2_IST'!$T$1</f>
        <v>1374.4892649378037</v>
      </c>
      <c r="V284" s="83">
        <f t="shared" si="81"/>
        <v>4716.5636777947202</v>
      </c>
      <c r="W284" s="76">
        <f t="shared" si="82"/>
        <v>393.05</v>
      </c>
      <c r="X284" s="83">
        <f t="shared" si="74"/>
        <v>729176.08993166103</v>
      </c>
      <c r="Y284" s="76">
        <f t="shared" si="86"/>
        <v>60764.67</v>
      </c>
      <c r="Z284" s="83">
        <f t="shared" si="75"/>
        <v>22138.713376974585</v>
      </c>
      <c r="AA284" s="76">
        <f t="shared" si="87"/>
        <v>1844.89</v>
      </c>
      <c r="AB284" s="83">
        <f t="shared" si="76"/>
        <v>832262.78351289814</v>
      </c>
      <c r="AC284" s="76">
        <f t="shared" si="88"/>
        <v>69355.23</v>
      </c>
      <c r="AD284" s="83">
        <f t="shared" si="77"/>
        <v>74159.73498006817</v>
      </c>
      <c r="AE284" s="76">
        <f t="shared" si="89"/>
        <v>6179.98</v>
      </c>
      <c r="AF284" s="83">
        <f t="shared" si="78"/>
        <v>289432.16480179242</v>
      </c>
      <c r="AG284" s="76">
        <f t="shared" si="90"/>
        <v>24119.35</v>
      </c>
      <c r="AH284" s="83">
        <f t="shared" si="79"/>
        <v>982.08104491200845</v>
      </c>
      <c r="AI284" s="76">
        <f t="shared" si="83"/>
        <v>81.84</v>
      </c>
      <c r="AJ284" s="83">
        <f t="shared" si="80"/>
        <v>1634.5584056871837</v>
      </c>
      <c r="AK284" s="76">
        <f t="shared" si="84"/>
        <v>136.21</v>
      </c>
      <c r="AM284" s="83">
        <f t="shared" si="91"/>
        <v>1954502.6897317884</v>
      </c>
      <c r="AN284" s="83">
        <f t="shared" si="85"/>
        <v>162875.2241443157</v>
      </c>
    </row>
    <row r="285" spans="1:40" x14ac:dyDescent="0.25">
      <c r="A285" s="82">
        <v>62387</v>
      </c>
      <c r="B285" s="82" t="s">
        <v>290</v>
      </c>
      <c r="C285" s="82" t="s">
        <v>269</v>
      </c>
      <c r="D285" s="83">
        <f>'landesw Umlage § 2_IST'!F285*'Umlage Gesamt § 2_IST'!$D$1</f>
        <v>297.74588712213534</v>
      </c>
      <c r="E285" s="83">
        <f>'landesw Umlage § 2_IST'!G285*'Umlage Gesamt § 2_IST'!$E$1</f>
        <v>27072.476996929287</v>
      </c>
      <c r="F285" s="83">
        <f>'landesw Umlage § 2_IST'!H285*'Umlage Gesamt § 2_IST'!$F$1</f>
        <v>875.1456793283802</v>
      </c>
      <c r="G285" s="83">
        <f>'landesw Umlage § 2_IST'!I285*'Umlage Gesamt § 2_IST'!$G$1</f>
        <v>37630.935019237419</v>
      </c>
      <c r="H285" s="83">
        <f>'landesw Umlage § 2_IST'!J285*'Umlage Gesamt § 2_IST'!$H$1</f>
        <v>6556.8078441237158</v>
      </c>
      <c r="I285" s="83">
        <f>'landesw Umlage § 2_IST'!K285*'Umlage Gesamt § 2_IST'!$I$1</f>
        <v>10454.873176922092</v>
      </c>
      <c r="J285" s="83">
        <f>'landesw Umlage § 2_IST'!L285*'Umlage Gesamt § 2_IST'!$J$1</f>
        <v>175.67285450015549</v>
      </c>
      <c r="K285" s="83">
        <f>'landesw Umlage § 2_IST'!M285*'Umlage Gesamt § 2_IST'!$K$1</f>
        <v>116.62594606329357</v>
      </c>
      <c r="M285" s="83">
        <f>'bezirksw Umlage § 2_IST'!F285*'Umlage Gesamt § 2_IST'!$M$1</f>
        <v>1817.3597325048559</v>
      </c>
      <c r="N285" s="83">
        <f>'bezirksw Umlage § 2_IST'!G285*'Umlage Gesamt § 2_IST'!$N$1</f>
        <v>299920.76445405954</v>
      </c>
      <c r="O285" s="83">
        <f>'bezirksw Umlage § 2_IST'!H285*'Umlage Gesamt § 2_IST'!$O$1</f>
        <v>9052.7849654761576</v>
      </c>
      <c r="P285" s="83">
        <f>'bezirksw Umlage § 2_IST'!I285*'Umlage Gesamt § 2_IST'!$P$1</f>
        <v>335590.71757967147</v>
      </c>
      <c r="Q285" s="83">
        <f>'bezirksw Umlage § 2_IST'!J285*'Umlage Gesamt § 2_IST'!$Q$1</f>
        <v>26699.537860452907</v>
      </c>
      <c r="R285" s="83">
        <f>'bezirksw Umlage § 2_IST'!K285*'Umlage Gesamt § 2_IST'!$R$1</f>
        <v>119338.6884270861</v>
      </c>
      <c r="S285" s="83">
        <f>'bezirksw Umlage § 2_IST'!L285*'Umlage Gesamt § 2_IST'!$S$1</f>
        <v>264.73361065622214</v>
      </c>
      <c r="T285" s="83">
        <f>'bezirksw Umlage § 2_IST'!M285*'Umlage Gesamt § 2_IST'!$T$1</f>
        <v>616.37882301341233</v>
      </c>
      <c r="V285" s="83">
        <f t="shared" si="81"/>
        <v>2115.105619626991</v>
      </c>
      <c r="W285" s="76">
        <f t="shared" si="82"/>
        <v>176.26</v>
      </c>
      <c r="X285" s="83">
        <f t="shared" si="74"/>
        <v>326993.2414509888</v>
      </c>
      <c r="Y285" s="76">
        <f t="shared" si="86"/>
        <v>27249.439999999999</v>
      </c>
      <c r="Z285" s="83">
        <f t="shared" si="75"/>
        <v>9927.9306448045372</v>
      </c>
      <c r="AA285" s="76">
        <f t="shared" si="87"/>
        <v>827.33</v>
      </c>
      <c r="AB285" s="83">
        <f t="shared" si="76"/>
        <v>373221.65259890887</v>
      </c>
      <c r="AC285" s="76">
        <f t="shared" si="88"/>
        <v>31101.8</v>
      </c>
      <c r="AD285" s="83">
        <f t="shared" si="77"/>
        <v>33256.345704576626</v>
      </c>
      <c r="AE285" s="76">
        <f t="shared" si="89"/>
        <v>2771.36</v>
      </c>
      <c r="AF285" s="83">
        <f t="shared" si="78"/>
        <v>129793.56160400819</v>
      </c>
      <c r="AG285" s="76">
        <f t="shared" si="90"/>
        <v>10816.13</v>
      </c>
      <c r="AH285" s="83">
        <f t="shared" si="79"/>
        <v>440.40646515637764</v>
      </c>
      <c r="AI285" s="76">
        <f t="shared" si="83"/>
        <v>36.700000000000003</v>
      </c>
      <c r="AJ285" s="83">
        <f t="shared" si="80"/>
        <v>733.00476907670588</v>
      </c>
      <c r="AK285" s="76">
        <f t="shared" si="84"/>
        <v>61.08</v>
      </c>
      <c r="AM285" s="83">
        <f t="shared" si="91"/>
        <v>876481.24885714706</v>
      </c>
      <c r="AN285" s="83">
        <f t="shared" si="85"/>
        <v>73040.104071428927</v>
      </c>
    </row>
    <row r="286" spans="1:40" x14ac:dyDescent="0.25">
      <c r="A286" s="82">
        <v>62388</v>
      </c>
      <c r="B286" s="82" t="s">
        <v>291</v>
      </c>
      <c r="C286" s="82" t="s">
        <v>269</v>
      </c>
      <c r="D286" s="83">
        <f>'landesw Umlage § 2_IST'!F286*'Umlage Gesamt § 2_IST'!$D$1</f>
        <v>387.40260049130006</v>
      </c>
      <c r="E286" s="83">
        <f>'landesw Umlage § 2_IST'!G286*'Umlage Gesamt § 2_IST'!$E$1</f>
        <v>35224.493247321167</v>
      </c>
      <c r="F286" s="83">
        <f>'landesw Umlage § 2_IST'!H286*'Umlage Gesamt § 2_IST'!$F$1</f>
        <v>1138.6679938973202</v>
      </c>
      <c r="G286" s="83">
        <f>'landesw Umlage § 2_IST'!I286*'Umlage Gesamt § 2_IST'!$G$1</f>
        <v>48962.295420025999</v>
      </c>
      <c r="H286" s="83">
        <f>'landesw Umlage § 2_IST'!J286*'Umlage Gesamt § 2_IST'!$H$1</f>
        <v>8531.1821912533196</v>
      </c>
      <c r="I286" s="83">
        <f>'landesw Umlage § 2_IST'!K286*'Umlage Gesamt § 2_IST'!$I$1</f>
        <v>13603.026042421698</v>
      </c>
      <c r="J286" s="83">
        <f>'landesw Umlage § 2_IST'!L286*'Umlage Gesamt § 2_IST'!$J$1</f>
        <v>228.57115282728793</v>
      </c>
      <c r="K286" s="83">
        <f>'landesw Umlage § 2_IST'!M286*'Umlage Gesamt § 2_IST'!$K$1</f>
        <v>151.74414406317123</v>
      </c>
      <c r="M286" s="83">
        <f>'bezirksw Umlage § 2_IST'!F286*'Umlage Gesamt § 2_IST'!$M$1</f>
        <v>2364.5998714056236</v>
      </c>
      <c r="N286" s="83">
        <f>'bezirksw Umlage § 2_IST'!G286*'Umlage Gesamt § 2_IST'!$N$1</f>
        <v>390232.37302747415</v>
      </c>
      <c r="O286" s="83">
        <f>'bezirksw Umlage § 2_IST'!H286*'Umlage Gesamt § 2_IST'!$O$1</f>
        <v>11778.743515860577</v>
      </c>
      <c r="P286" s="83">
        <f>'bezirksw Umlage § 2_IST'!I286*'Umlage Gesamt § 2_IST'!$P$1</f>
        <v>436643.19916458358</v>
      </c>
      <c r="Q286" s="83">
        <f>'bezirksw Umlage § 2_IST'!J286*'Umlage Gesamt § 2_IST'!$Q$1</f>
        <v>34739.255339612762</v>
      </c>
      <c r="R286" s="83">
        <f>'bezirksw Umlage § 2_IST'!K286*'Umlage Gesamt § 2_IST'!$R$1</f>
        <v>155273.74259550983</v>
      </c>
      <c r="S286" s="83">
        <f>'bezirksw Umlage § 2_IST'!L286*'Umlage Gesamt § 2_IST'!$S$1</f>
        <v>344.44972589529777</v>
      </c>
      <c r="T286" s="83">
        <f>'bezirksw Umlage § 2_IST'!M286*'Umlage Gesamt § 2_IST'!$T$1</f>
        <v>801.98172082629776</v>
      </c>
      <c r="V286" s="83">
        <f t="shared" si="81"/>
        <v>2752.0024718969235</v>
      </c>
      <c r="W286" s="76">
        <f t="shared" si="82"/>
        <v>229.33</v>
      </c>
      <c r="X286" s="83">
        <f t="shared" si="74"/>
        <v>425456.86627479532</v>
      </c>
      <c r="Y286" s="76">
        <f t="shared" si="86"/>
        <v>35454.74</v>
      </c>
      <c r="Z286" s="83">
        <f t="shared" si="75"/>
        <v>12917.411509757898</v>
      </c>
      <c r="AA286" s="76">
        <f t="shared" si="87"/>
        <v>1076.45</v>
      </c>
      <c r="AB286" s="83">
        <f t="shared" si="76"/>
        <v>485605.49458460958</v>
      </c>
      <c r="AC286" s="76">
        <f t="shared" si="88"/>
        <v>40467.120000000003</v>
      </c>
      <c r="AD286" s="83">
        <f t="shared" si="77"/>
        <v>43270.437530866082</v>
      </c>
      <c r="AE286" s="76">
        <f t="shared" si="89"/>
        <v>3605.87</v>
      </c>
      <c r="AF286" s="83">
        <f t="shared" si="78"/>
        <v>168876.76863793153</v>
      </c>
      <c r="AG286" s="76">
        <f t="shared" si="90"/>
        <v>14073.06</v>
      </c>
      <c r="AH286" s="83">
        <f t="shared" si="79"/>
        <v>573.02087872258573</v>
      </c>
      <c r="AI286" s="76">
        <f t="shared" si="83"/>
        <v>47.75</v>
      </c>
      <c r="AJ286" s="83">
        <f t="shared" si="80"/>
        <v>953.72586488946899</v>
      </c>
      <c r="AK286" s="76">
        <f t="shared" si="84"/>
        <v>79.48</v>
      </c>
      <c r="AM286" s="83">
        <f t="shared" si="91"/>
        <v>1140405.7277534695</v>
      </c>
      <c r="AN286" s="83">
        <f t="shared" si="85"/>
        <v>95033.810646122452</v>
      </c>
    </row>
    <row r="287" spans="1:40" x14ac:dyDescent="0.25">
      <c r="A287" s="82">
        <v>62389</v>
      </c>
      <c r="B287" s="82" t="s">
        <v>292</v>
      </c>
      <c r="C287" s="82" t="s">
        <v>269</v>
      </c>
      <c r="D287" s="83">
        <f>'landesw Umlage § 2_IST'!F287*'Umlage Gesamt § 2_IST'!$D$1</f>
        <v>568.51947583199785</v>
      </c>
      <c r="E287" s="83">
        <f>'landesw Umlage § 2_IST'!G287*'Umlage Gesamt § 2_IST'!$E$1</f>
        <v>51692.503901672957</v>
      </c>
      <c r="F287" s="83">
        <f>'landesw Umlage § 2_IST'!H287*'Umlage Gesamt § 2_IST'!$F$1</f>
        <v>1671.0133855999111</v>
      </c>
      <c r="G287" s="83">
        <f>'landesw Umlage § 2_IST'!I287*'Umlage Gesamt § 2_IST'!$G$1</f>
        <v>71852.94701796853</v>
      </c>
      <c r="H287" s="83">
        <f>'landesw Umlage § 2_IST'!J287*'Umlage Gesamt § 2_IST'!$H$1</f>
        <v>12519.645509471824</v>
      </c>
      <c r="I287" s="83">
        <f>'landesw Umlage § 2_IST'!K287*'Umlage Gesamt § 2_IST'!$I$1</f>
        <v>19962.657002196025</v>
      </c>
      <c r="J287" s="83">
        <f>'landesw Umlage § 2_IST'!L287*'Umlage Gesamt § 2_IST'!$J$1</f>
        <v>335.4318010020778</v>
      </c>
      <c r="K287" s="83">
        <f>'landesw Umlage § 2_IST'!M287*'Umlage Gesamt § 2_IST'!$K$1</f>
        <v>222.68694410921137</v>
      </c>
      <c r="M287" s="83">
        <f>'bezirksw Umlage § 2_IST'!F287*'Umlage Gesamt § 2_IST'!$M$1</f>
        <v>3470.0879078743415</v>
      </c>
      <c r="N287" s="83">
        <f>'bezirksw Umlage § 2_IST'!G287*'Umlage Gesamt § 2_IST'!$N$1</f>
        <v>572672.2120215568</v>
      </c>
      <c r="O287" s="83">
        <f>'bezirksw Umlage § 2_IST'!H287*'Umlage Gesamt § 2_IST'!$O$1</f>
        <v>17285.493388800784</v>
      </c>
      <c r="P287" s="83">
        <f>'bezirksw Umlage § 2_IST'!I287*'Umlage Gesamt § 2_IST'!$P$1</f>
        <v>640780.83729907859</v>
      </c>
      <c r="Q287" s="83">
        <f>'bezirksw Umlage § 2_IST'!J287*'Umlage Gesamt § 2_IST'!$Q$1</f>
        <v>50980.409556941282</v>
      </c>
      <c r="R287" s="83">
        <f>'bezirksw Umlage § 2_IST'!K287*'Umlage Gesamt § 2_IST'!$R$1</f>
        <v>227866.68607521191</v>
      </c>
      <c r="S287" s="83">
        <f>'bezirksw Umlage § 2_IST'!L287*'Umlage Gesamt § 2_IST'!$S$1</f>
        <v>505.48544942167405</v>
      </c>
      <c r="T287" s="83">
        <f>'bezirksw Umlage § 2_IST'!M287*'Umlage Gesamt § 2_IST'!$T$1</f>
        <v>1176.9209266349505</v>
      </c>
      <c r="V287" s="83">
        <f t="shared" si="81"/>
        <v>4038.6073837063395</v>
      </c>
      <c r="W287" s="76">
        <f t="shared" si="82"/>
        <v>336.55</v>
      </c>
      <c r="X287" s="83">
        <f t="shared" si="74"/>
        <v>624364.7159232297</v>
      </c>
      <c r="Y287" s="76">
        <f t="shared" si="86"/>
        <v>52030.39</v>
      </c>
      <c r="Z287" s="83">
        <f t="shared" si="75"/>
        <v>18956.506774400696</v>
      </c>
      <c r="AA287" s="76">
        <f t="shared" si="87"/>
        <v>1579.71</v>
      </c>
      <c r="AB287" s="83">
        <f t="shared" si="76"/>
        <v>712633.7843170471</v>
      </c>
      <c r="AC287" s="76">
        <f t="shared" si="88"/>
        <v>59386.15</v>
      </c>
      <c r="AD287" s="83">
        <f t="shared" si="77"/>
        <v>63500.055066413108</v>
      </c>
      <c r="AE287" s="76">
        <f t="shared" si="89"/>
        <v>5291.67</v>
      </c>
      <c r="AF287" s="83">
        <f t="shared" si="78"/>
        <v>247829.34307740795</v>
      </c>
      <c r="AG287" s="76">
        <f t="shared" si="90"/>
        <v>20652.45</v>
      </c>
      <c r="AH287" s="83">
        <f t="shared" si="79"/>
        <v>840.91725042375185</v>
      </c>
      <c r="AI287" s="76">
        <f t="shared" si="83"/>
        <v>70.08</v>
      </c>
      <c r="AJ287" s="83">
        <f t="shared" si="80"/>
        <v>1399.607870744162</v>
      </c>
      <c r="AK287" s="76">
        <f t="shared" si="84"/>
        <v>116.63</v>
      </c>
      <c r="AM287" s="83">
        <f t="shared" si="91"/>
        <v>1673563.5376633727</v>
      </c>
      <c r="AN287" s="83">
        <f t="shared" si="85"/>
        <v>139463.62813861438</v>
      </c>
    </row>
    <row r="288" spans="1:40" ht="15.75" thickBot="1" x14ac:dyDescent="0.3">
      <c r="A288" s="12">
        <v>62390</v>
      </c>
      <c r="B288" s="12" t="s">
        <v>293</v>
      </c>
      <c r="C288" s="12" t="s">
        <v>269</v>
      </c>
      <c r="D288" s="85">
        <f>'landesw Umlage § 2_IST'!F288*'Umlage Gesamt § 2_IST'!$D$1</f>
        <v>519.32013469688559</v>
      </c>
      <c r="E288" s="85">
        <f>'landesw Umlage § 2_IST'!G288*'Umlage Gesamt § 2_IST'!$E$1</f>
        <v>47219.065010481703</v>
      </c>
      <c r="F288" s="85">
        <f>'landesw Umlage § 2_IST'!H288*'Umlage Gesamt § 2_IST'!$F$1</f>
        <v>1526.40486980693</v>
      </c>
      <c r="G288" s="85">
        <f>'landesw Umlage § 2_IST'!I288*'Umlage Gesamt § 2_IST'!$G$1</f>
        <v>65634.835234327838</v>
      </c>
      <c r="H288" s="85">
        <f>'landesw Umlage § 2_IST'!J288*'Umlage Gesamt § 2_IST'!$H$1</f>
        <v>11436.202748940608</v>
      </c>
      <c r="I288" s="85">
        <f>'landesw Umlage § 2_IST'!K288*'Umlage Gesamt § 2_IST'!$I$1</f>
        <v>18235.100403757675</v>
      </c>
      <c r="J288" s="85">
        <f>'landesw Umlage § 2_IST'!L288*'Umlage Gesamt § 2_IST'!$J$1</f>
        <v>306.40373018548001</v>
      </c>
      <c r="K288" s="85">
        <f>'landesw Umlage § 2_IST'!M288*'Umlage Gesamt § 2_IST'!$K$1</f>
        <v>203.41574691138246</v>
      </c>
      <c r="L288" s="85"/>
      <c r="M288" s="85">
        <f>'bezirksw Umlage § 2_IST'!F288*'Umlage Gesamt § 2_IST'!$M$1</f>
        <v>3169.7885408236534</v>
      </c>
      <c r="N288" s="85">
        <f>'bezirksw Umlage § 2_IST'!G288*'Umlage Gesamt § 2_IST'!$N$1</f>
        <v>523113.49553851085</v>
      </c>
      <c r="O288" s="85">
        <f>'bezirksw Umlage § 2_IST'!H288*'Umlage Gesamt § 2_IST'!$O$1</f>
        <v>15789.616955227822</v>
      </c>
      <c r="P288" s="85">
        <f>'bezirksw Umlage § 2_IST'!I288*'Umlage Gesamt § 2_IST'!$P$1</f>
        <v>585328.04043405724</v>
      </c>
      <c r="Q288" s="85">
        <f>'bezirksw Umlage § 2_IST'!J288*'Umlage Gesamt § 2_IST'!$Q$1</f>
        <v>46568.594891614164</v>
      </c>
      <c r="R288" s="85">
        <f>'bezirksw Umlage § 2_IST'!K288*'Umlage Gesamt § 2_IST'!$R$1</f>
        <v>208147.23705346056</v>
      </c>
      <c r="S288" s="85">
        <f>'bezirksw Umlage § 2_IST'!L288*'Umlage Gesamt § 2_IST'!$S$1</f>
        <v>461.74103586655843</v>
      </c>
      <c r="T288" s="85">
        <f>'bezirksw Umlage § 2_IST'!M288*'Umlage Gesamt § 2_IST'!$T$1</f>
        <v>1075.0708817023187</v>
      </c>
      <c r="U288" s="85"/>
      <c r="V288" s="85">
        <f t="shared" si="81"/>
        <v>3689.1086755205388</v>
      </c>
      <c r="W288" s="77">
        <f t="shared" si="82"/>
        <v>307.43</v>
      </c>
      <c r="X288" s="85">
        <f t="shared" si="74"/>
        <v>570332.56054899259</v>
      </c>
      <c r="Y288" s="77">
        <f t="shared" si="86"/>
        <v>47527.71</v>
      </c>
      <c r="Z288" s="85">
        <f t="shared" si="75"/>
        <v>17316.021825034753</v>
      </c>
      <c r="AA288" s="77">
        <f t="shared" si="87"/>
        <v>1443</v>
      </c>
      <c r="AB288" s="85">
        <f t="shared" si="76"/>
        <v>650962.87566838507</v>
      </c>
      <c r="AC288" s="77">
        <f t="shared" si="88"/>
        <v>54246.91</v>
      </c>
      <c r="AD288" s="85">
        <f t="shared" si="77"/>
        <v>58004.797640554774</v>
      </c>
      <c r="AE288" s="77">
        <f t="shared" si="89"/>
        <v>4833.7299999999996</v>
      </c>
      <c r="AF288" s="85">
        <f t="shared" si="78"/>
        <v>226382.33745721824</v>
      </c>
      <c r="AG288" s="77">
        <f t="shared" si="90"/>
        <v>18865.189999999999</v>
      </c>
      <c r="AH288" s="85">
        <f t="shared" si="79"/>
        <v>768.14476605203845</v>
      </c>
      <c r="AI288" s="77">
        <f t="shared" si="83"/>
        <v>64.010000000000005</v>
      </c>
      <c r="AJ288" s="85">
        <f t="shared" si="80"/>
        <v>1278.4866286137012</v>
      </c>
      <c r="AK288" s="77">
        <f t="shared" si="84"/>
        <v>106.54</v>
      </c>
      <c r="AL288" s="85"/>
      <c r="AM288" s="85">
        <f t="shared" si="91"/>
        <v>1528734.3332103717</v>
      </c>
      <c r="AN288" s="83">
        <f t="shared" si="85"/>
        <v>127394.52776753098</v>
      </c>
    </row>
    <row r="289" spans="1:41" x14ac:dyDescent="0.25">
      <c r="A289" s="9"/>
      <c r="B289" s="9" t="s">
        <v>305</v>
      </c>
      <c r="C289" s="9"/>
      <c r="D289" s="9">
        <f>SUM(D3:D288)</f>
        <v>223143.97579952155</v>
      </c>
      <c r="E289" s="9">
        <f t="shared" ref="E289:K289" si="92">SUM(E3:E288)</f>
        <v>20289315.194999993</v>
      </c>
      <c r="F289" s="9">
        <f t="shared" si="92"/>
        <v>655872.9935000001</v>
      </c>
      <c r="G289" s="9">
        <f t="shared" si="92"/>
        <v>28202292.009499971</v>
      </c>
      <c r="H289" s="9">
        <f t="shared" si="92"/>
        <v>4913962.6580000026</v>
      </c>
      <c r="I289" s="9">
        <f t="shared" si="92"/>
        <v>7835345.7363500008</v>
      </c>
      <c r="J289" s="9">
        <f t="shared" si="92"/>
        <v>131657.03000000012</v>
      </c>
      <c r="K289" s="9">
        <f t="shared" si="92"/>
        <v>87404.657500000103</v>
      </c>
      <c r="L289" s="160">
        <f>SUM(D289:K289)</f>
        <v>62338994.255649485</v>
      </c>
      <c r="M289" s="9">
        <f>SUM(M3:M288)</f>
        <v>1562007.8305966516</v>
      </c>
      <c r="N289" s="9">
        <f t="shared" ref="N289:T289" si="93">SUM(N3:N288)</f>
        <v>142025206.36499995</v>
      </c>
      <c r="O289" s="9">
        <f t="shared" si="93"/>
        <v>4591110.9545000009</v>
      </c>
      <c r="P289" s="9">
        <f t="shared" si="93"/>
        <v>197416044.06649989</v>
      </c>
      <c r="Q289" s="9">
        <f t="shared" si="93"/>
        <v>34397738.605999999</v>
      </c>
      <c r="R289" s="9">
        <f t="shared" si="93"/>
        <v>54847420.154449992</v>
      </c>
      <c r="S289" s="9">
        <f t="shared" si="93"/>
        <v>921599.21</v>
      </c>
      <c r="T289" s="9">
        <f t="shared" si="93"/>
        <v>611832.60249999969</v>
      </c>
      <c r="U289" s="160">
        <f>SUM(M289:T289)</f>
        <v>436372959.78954649</v>
      </c>
      <c r="V289" s="9">
        <f>SUM(V3:V288)</f>
        <v>1785151.806396174</v>
      </c>
      <c r="W289" s="79">
        <f>SUM(W3:W288)</f>
        <v>148762.6399999999</v>
      </c>
      <c r="X289" s="9">
        <f t="shared" ref="X289:AK289" si="94">SUM(X3:X288)</f>
        <v>162314521.55999994</v>
      </c>
      <c r="Y289" s="80">
        <f t="shared" si="94"/>
        <v>10803223.159999995</v>
      </c>
      <c r="Z289" s="9">
        <f t="shared" si="94"/>
        <v>5246983.9480000036</v>
      </c>
      <c r="AA289" s="80">
        <f t="shared" si="94"/>
        <v>437248.62000000005</v>
      </c>
      <c r="AB289" s="9">
        <f t="shared" si="94"/>
        <v>225618336.07600009</v>
      </c>
      <c r="AC289" s="15">
        <f t="shared" si="94"/>
        <v>14000772.210000006</v>
      </c>
      <c r="AD289" s="9">
        <f t="shared" si="94"/>
        <v>39311701.264000028</v>
      </c>
      <c r="AE289" s="15">
        <f t="shared" si="94"/>
        <v>1365627.7699999996</v>
      </c>
      <c r="AF289" s="9">
        <f t="shared" si="94"/>
        <v>62682765.890800044</v>
      </c>
      <c r="AG289" s="15">
        <f t="shared" si="94"/>
        <v>4267545.1699999962</v>
      </c>
      <c r="AH289" s="9">
        <f t="shared" si="94"/>
        <v>1053256.2399999998</v>
      </c>
      <c r="AI289" s="15">
        <f t="shared" si="94"/>
        <v>87771.419999999984</v>
      </c>
      <c r="AJ289" s="9">
        <f t="shared" si="94"/>
        <v>699237.26000000013</v>
      </c>
      <c r="AK289" s="15">
        <f t="shared" si="94"/>
        <v>58269.74000000002</v>
      </c>
      <c r="AL289" s="9"/>
      <c r="AM289" s="34">
        <f>SUM(AM3:AM288)</f>
        <v>374030650.21587753</v>
      </c>
      <c r="AN289" s="81">
        <f>SUM(AN3:AN288)</f>
        <v>31169220.851323143</v>
      </c>
      <c r="AO289" s="160"/>
    </row>
    <row r="290" spans="1:41" x14ac:dyDescent="0.25">
      <c r="J290" s="83"/>
      <c r="AO290" s="22"/>
    </row>
    <row r="291" spans="1:41" x14ac:dyDescent="0.25">
      <c r="J291" s="83"/>
    </row>
    <row r="292" spans="1:41" x14ac:dyDescent="0.25">
      <c r="J292" s="83"/>
    </row>
    <row r="293" spans="1:41" x14ac:dyDescent="0.25">
      <c r="J293" s="83"/>
    </row>
    <row r="294" spans="1:41" x14ac:dyDescent="0.25">
      <c r="J294" s="83"/>
    </row>
    <row r="295" spans="1:41" x14ac:dyDescent="0.25">
      <c r="J295" s="83"/>
    </row>
    <row r="296" spans="1:41" x14ac:dyDescent="0.25">
      <c r="J296" s="83"/>
    </row>
    <row r="297" spans="1:41" x14ac:dyDescent="0.25">
      <c r="J297" s="83"/>
    </row>
    <row r="298" spans="1:41" x14ac:dyDescent="0.25">
      <c r="J298" s="83"/>
    </row>
    <row r="299" spans="1:41" x14ac:dyDescent="0.25">
      <c r="J299" s="83"/>
    </row>
    <row r="300" spans="1:41" x14ac:dyDescent="0.25">
      <c r="J300" s="83"/>
    </row>
    <row r="301" spans="1:41" x14ac:dyDescent="0.25">
      <c r="J301" s="83"/>
    </row>
    <row r="302" spans="1:41" x14ac:dyDescent="0.25">
      <c r="J302" s="83"/>
    </row>
    <row r="303" spans="1:41" x14ac:dyDescent="0.25">
      <c r="J303" s="83"/>
    </row>
    <row r="304" spans="1:41" x14ac:dyDescent="0.25">
      <c r="J304" s="83"/>
    </row>
    <row r="305" spans="10:10" x14ac:dyDescent="0.25">
      <c r="J305" s="83"/>
    </row>
    <row r="306" spans="10:10" x14ac:dyDescent="0.25">
      <c r="J306" s="83"/>
    </row>
    <row r="307" spans="10:10" x14ac:dyDescent="0.25">
      <c r="J307" s="83"/>
    </row>
    <row r="308" spans="10:10" x14ac:dyDescent="0.25">
      <c r="J308" s="83"/>
    </row>
    <row r="309" spans="10:10" x14ac:dyDescent="0.25">
      <c r="J309" s="83"/>
    </row>
    <row r="310" spans="10:10" x14ac:dyDescent="0.25">
      <c r="J310" s="83"/>
    </row>
    <row r="311" spans="10:10" x14ac:dyDescent="0.25">
      <c r="J311" s="83"/>
    </row>
    <row r="312" spans="10:10" x14ac:dyDescent="0.25">
      <c r="J312" s="83"/>
    </row>
    <row r="313" spans="10:10" x14ac:dyDescent="0.25">
      <c r="J313" s="83"/>
    </row>
    <row r="314" spans="10:10" x14ac:dyDescent="0.25">
      <c r="J314" s="83"/>
    </row>
    <row r="315" spans="10:10" x14ac:dyDescent="0.25">
      <c r="J315" s="83"/>
    </row>
    <row r="316" spans="10:10" x14ac:dyDescent="0.25">
      <c r="J316" s="83"/>
    </row>
    <row r="317" spans="10:10" x14ac:dyDescent="0.25">
      <c r="J317" s="83"/>
    </row>
    <row r="318" spans="10:10" x14ac:dyDescent="0.25">
      <c r="J318" s="83"/>
    </row>
    <row r="319" spans="10:10" x14ac:dyDescent="0.25">
      <c r="J319" s="83"/>
    </row>
    <row r="320" spans="10:10" x14ac:dyDescent="0.25">
      <c r="J320" s="83"/>
    </row>
    <row r="321" spans="10:10" x14ac:dyDescent="0.25">
      <c r="J321" s="83"/>
    </row>
    <row r="322" spans="10:10" x14ac:dyDescent="0.25">
      <c r="J322" s="83"/>
    </row>
    <row r="323" spans="10:10" x14ac:dyDescent="0.25">
      <c r="J323" s="83"/>
    </row>
    <row r="324" spans="10:10" x14ac:dyDescent="0.25">
      <c r="J324" s="83"/>
    </row>
    <row r="325" spans="10:10" x14ac:dyDescent="0.25">
      <c r="J325" s="83"/>
    </row>
    <row r="326" spans="10:10" x14ac:dyDescent="0.25">
      <c r="J326" s="83"/>
    </row>
    <row r="327" spans="10:10" x14ac:dyDescent="0.25">
      <c r="J327" s="83"/>
    </row>
    <row r="328" spans="10:10" x14ac:dyDescent="0.25">
      <c r="J328" s="83"/>
    </row>
    <row r="329" spans="10:10" x14ac:dyDescent="0.25">
      <c r="J329" s="83"/>
    </row>
    <row r="330" spans="10:10" x14ac:dyDescent="0.25">
      <c r="J330" s="83"/>
    </row>
    <row r="331" spans="10:10" x14ac:dyDescent="0.25">
      <c r="J331" s="83"/>
    </row>
    <row r="332" spans="10:10" x14ac:dyDescent="0.25">
      <c r="J332" s="83"/>
    </row>
    <row r="333" spans="10:10" x14ac:dyDescent="0.25">
      <c r="J333" s="83"/>
    </row>
    <row r="334" spans="10:10" x14ac:dyDescent="0.25">
      <c r="J334" s="83"/>
    </row>
    <row r="335" spans="10:10" x14ac:dyDescent="0.25">
      <c r="J335" s="83"/>
    </row>
    <row r="336" spans="10:10" x14ac:dyDescent="0.25">
      <c r="J336" s="83"/>
    </row>
    <row r="337" spans="10:10" x14ac:dyDescent="0.25">
      <c r="J337" s="83"/>
    </row>
    <row r="338" spans="10:10" x14ac:dyDescent="0.25">
      <c r="J338" s="83"/>
    </row>
    <row r="339" spans="10:10" x14ac:dyDescent="0.25">
      <c r="J339" s="83"/>
    </row>
    <row r="340" spans="10:10" x14ac:dyDescent="0.25">
      <c r="J340" s="83"/>
    </row>
    <row r="341" spans="10:10" x14ac:dyDescent="0.25">
      <c r="J341" s="83"/>
    </row>
    <row r="342" spans="10:10" x14ac:dyDescent="0.25">
      <c r="J342" s="83"/>
    </row>
    <row r="343" spans="10:10" x14ac:dyDescent="0.25">
      <c r="J343" s="83"/>
    </row>
    <row r="344" spans="10:10" x14ac:dyDescent="0.25">
      <c r="J344" s="83"/>
    </row>
    <row r="345" spans="10:10" x14ac:dyDescent="0.25">
      <c r="J345" s="83"/>
    </row>
    <row r="346" spans="10:10" x14ac:dyDescent="0.25">
      <c r="J346" s="83"/>
    </row>
    <row r="347" spans="10:10" x14ac:dyDescent="0.25">
      <c r="J347" s="83"/>
    </row>
    <row r="348" spans="10:10" x14ac:dyDescent="0.25">
      <c r="J348" s="83"/>
    </row>
    <row r="349" spans="10:10" x14ac:dyDescent="0.25">
      <c r="J349" s="83"/>
    </row>
    <row r="350" spans="10:10" x14ac:dyDescent="0.25">
      <c r="J350" s="83"/>
    </row>
    <row r="351" spans="10:10" x14ac:dyDescent="0.25">
      <c r="J351" s="83"/>
    </row>
    <row r="352" spans="10:10" x14ac:dyDescent="0.25">
      <c r="J352" s="83"/>
    </row>
    <row r="353" spans="10:10" x14ac:dyDescent="0.25">
      <c r="J353" s="83"/>
    </row>
    <row r="354" spans="10:10" x14ac:dyDescent="0.25">
      <c r="J354" s="83"/>
    </row>
    <row r="355" spans="10:10" x14ac:dyDescent="0.25">
      <c r="J355" s="83"/>
    </row>
    <row r="356" spans="10:10" x14ac:dyDescent="0.25">
      <c r="J356" s="83"/>
    </row>
    <row r="357" spans="10:10" x14ac:dyDescent="0.25">
      <c r="J357" s="83"/>
    </row>
    <row r="358" spans="10:10" x14ac:dyDescent="0.25">
      <c r="J358" s="83"/>
    </row>
    <row r="359" spans="10:10" x14ac:dyDescent="0.25">
      <c r="J359" s="83"/>
    </row>
    <row r="360" spans="10:10" x14ac:dyDescent="0.25">
      <c r="J360" s="83"/>
    </row>
    <row r="361" spans="10:10" x14ac:dyDescent="0.25">
      <c r="J361" s="83"/>
    </row>
    <row r="362" spans="10:10" x14ac:dyDescent="0.25">
      <c r="J362" s="83"/>
    </row>
    <row r="363" spans="10:10" x14ac:dyDescent="0.25">
      <c r="J363" s="83"/>
    </row>
    <row r="364" spans="10:10" x14ac:dyDescent="0.25">
      <c r="J364" s="83"/>
    </row>
    <row r="365" spans="10:10" x14ac:dyDescent="0.25">
      <c r="J365" s="83"/>
    </row>
    <row r="366" spans="10:10" x14ac:dyDescent="0.25">
      <c r="J366" s="83"/>
    </row>
    <row r="367" spans="10:10" x14ac:dyDescent="0.25">
      <c r="J367" s="83"/>
    </row>
    <row r="368" spans="10:10" x14ac:dyDescent="0.25">
      <c r="J368" s="83"/>
    </row>
    <row r="369" spans="10:10" x14ac:dyDescent="0.25">
      <c r="J369" s="83"/>
    </row>
    <row r="370" spans="10:10" x14ac:dyDescent="0.25">
      <c r="J370" s="83"/>
    </row>
    <row r="371" spans="10:10" x14ac:dyDescent="0.25">
      <c r="J371" s="83"/>
    </row>
    <row r="372" spans="10:10" x14ac:dyDescent="0.25">
      <c r="J372" s="83"/>
    </row>
    <row r="373" spans="10:10" x14ac:dyDescent="0.25">
      <c r="J373" s="83"/>
    </row>
    <row r="374" spans="10:10" x14ac:dyDescent="0.25">
      <c r="J374" s="83"/>
    </row>
    <row r="375" spans="10:10" x14ac:dyDescent="0.25">
      <c r="J375" s="83"/>
    </row>
    <row r="376" spans="10:10" x14ac:dyDescent="0.25">
      <c r="J376" s="83"/>
    </row>
    <row r="377" spans="10:10" x14ac:dyDescent="0.25">
      <c r="J377" s="83"/>
    </row>
    <row r="378" spans="10:10" x14ac:dyDescent="0.25">
      <c r="J378" s="83"/>
    </row>
    <row r="379" spans="10:10" x14ac:dyDescent="0.25">
      <c r="J379" s="83"/>
    </row>
    <row r="380" spans="10:10" x14ac:dyDescent="0.25">
      <c r="J380" s="83"/>
    </row>
    <row r="381" spans="10:10" x14ac:dyDescent="0.25">
      <c r="J381" s="83"/>
    </row>
    <row r="382" spans="10:10" x14ac:dyDescent="0.25">
      <c r="J382" s="83"/>
    </row>
    <row r="383" spans="10:10" x14ac:dyDescent="0.25">
      <c r="J383" s="83"/>
    </row>
    <row r="384" spans="10:10" x14ac:dyDescent="0.25">
      <c r="J384" s="83"/>
    </row>
    <row r="385" spans="10:10" x14ac:dyDescent="0.25">
      <c r="J385" s="83"/>
    </row>
    <row r="386" spans="10:10" x14ac:dyDescent="0.25">
      <c r="J386" s="83"/>
    </row>
    <row r="387" spans="10:10" x14ac:dyDescent="0.25">
      <c r="J387" s="83"/>
    </row>
    <row r="388" spans="10:10" x14ac:dyDescent="0.25">
      <c r="J388" s="83"/>
    </row>
    <row r="389" spans="10:10" x14ac:dyDescent="0.25">
      <c r="J389" s="83"/>
    </row>
    <row r="390" spans="10:10" x14ac:dyDescent="0.25">
      <c r="J390" s="83"/>
    </row>
    <row r="391" spans="10:10" x14ac:dyDescent="0.25">
      <c r="J391" s="83"/>
    </row>
    <row r="392" spans="10:10" x14ac:dyDescent="0.25">
      <c r="J392" s="83"/>
    </row>
    <row r="393" spans="10:10" x14ac:dyDescent="0.25">
      <c r="J393" s="83"/>
    </row>
    <row r="394" spans="10:10" x14ac:dyDescent="0.25">
      <c r="J394" s="83"/>
    </row>
    <row r="395" spans="10:10" x14ac:dyDescent="0.25">
      <c r="J395" s="83"/>
    </row>
    <row r="396" spans="10:10" x14ac:dyDescent="0.25">
      <c r="J396" s="83"/>
    </row>
    <row r="397" spans="10:10" x14ac:dyDescent="0.25">
      <c r="J397" s="83"/>
    </row>
    <row r="398" spans="10:10" x14ac:dyDescent="0.25">
      <c r="J398" s="83"/>
    </row>
    <row r="399" spans="10:10" x14ac:dyDescent="0.25">
      <c r="J399" s="83"/>
    </row>
    <row r="400" spans="10:10" x14ac:dyDescent="0.25">
      <c r="J400" s="83"/>
    </row>
    <row r="401" spans="10:10" x14ac:dyDescent="0.25">
      <c r="J401" s="83"/>
    </row>
    <row r="402" spans="10:10" x14ac:dyDescent="0.25">
      <c r="J402" s="83"/>
    </row>
    <row r="403" spans="10:10" x14ac:dyDescent="0.25">
      <c r="J403" s="83"/>
    </row>
    <row r="404" spans="10:10" x14ac:dyDescent="0.25">
      <c r="J404" s="83"/>
    </row>
    <row r="405" spans="10:10" x14ac:dyDescent="0.25">
      <c r="J405" s="83"/>
    </row>
    <row r="406" spans="10:10" x14ac:dyDescent="0.25">
      <c r="J406" s="83"/>
    </row>
    <row r="407" spans="10:10" x14ac:dyDescent="0.25">
      <c r="J407" s="83"/>
    </row>
    <row r="408" spans="10:10" x14ac:dyDescent="0.25">
      <c r="J408" s="83"/>
    </row>
    <row r="409" spans="10:10" x14ac:dyDescent="0.25">
      <c r="J409" s="83"/>
    </row>
    <row r="410" spans="10:10" x14ac:dyDescent="0.25">
      <c r="J410" s="83"/>
    </row>
    <row r="411" spans="10:10" x14ac:dyDescent="0.25">
      <c r="J411" s="83"/>
    </row>
    <row r="412" spans="10:10" x14ac:dyDescent="0.25">
      <c r="J412" s="83"/>
    </row>
    <row r="413" spans="10:10" x14ac:dyDescent="0.25">
      <c r="J413" s="83"/>
    </row>
    <row r="414" spans="10:10" x14ac:dyDescent="0.25">
      <c r="J414" s="83"/>
    </row>
    <row r="415" spans="10:10" x14ac:dyDescent="0.25">
      <c r="J415" s="83"/>
    </row>
    <row r="416" spans="10:10" x14ac:dyDescent="0.25">
      <c r="J416" s="83"/>
    </row>
    <row r="417" spans="10:10" x14ac:dyDescent="0.25">
      <c r="J417" s="83"/>
    </row>
    <row r="418" spans="10:10" x14ac:dyDescent="0.25">
      <c r="J418" s="83"/>
    </row>
    <row r="419" spans="10:10" x14ac:dyDescent="0.25">
      <c r="J419" s="83"/>
    </row>
    <row r="420" spans="10:10" x14ac:dyDescent="0.25">
      <c r="J420" s="83"/>
    </row>
    <row r="421" spans="10:10" x14ac:dyDescent="0.25">
      <c r="J421" s="83"/>
    </row>
    <row r="422" spans="10:10" x14ac:dyDescent="0.25">
      <c r="J422" s="83"/>
    </row>
    <row r="423" spans="10:10" x14ac:dyDescent="0.25">
      <c r="J423" s="83"/>
    </row>
    <row r="424" spans="10:10" x14ac:dyDescent="0.25">
      <c r="J424" s="83"/>
    </row>
    <row r="425" spans="10:10" x14ac:dyDescent="0.25">
      <c r="J425" s="83"/>
    </row>
    <row r="426" spans="10:10" x14ac:dyDescent="0.25">
      <c r="J426" s="83"/>
    </row>
    <row r="427" spans="10:10" x14ac:dyDescent="0.25">
      <c r="J427" s="83"/>
    </row>
    <row r="428" spans="10:10" x14ac:dyDescent="0.25">
      <c r="J428" s="83"/>
    </row>
    <row r="429" spans="10:10" x14ac:dyDescent="0.25">
      <c r="J429" s="83"/>
    </row>
    <row r="430" spans="10:10" x14ac:dyDescent="0.25">
      <c r="J430" s="83"/>
    </row>
    <row r="431" spans="10:10" x14ac:dyDescent="0.25">
      <c r="J431" s="83"/>
    </row>
    <row r="432" spans="10:10" x14ac:dyDescent="0.25">
      <c r="J432" s="83"/>
    </row>
    <row r="433" spans="10:10" x14ac:dyDescent="0.25">
      <c r="J433" s="83"/>
    </row>
    <row r="434" spans="10:10" x14ac:dyDescent="0.25">
      <c r="J434" s="83"/>
    </row>
    <row r="435" spans="10:10" x14ac:dyDescent="0.25">
      <c r="J435" s="83"/>
    </row>
    <row r="436" spans="10:10" x14ac:dyDescent="0.25">
      <c r="J436" s="83"/>
    </row>
    <row r="437" spans="10:10" x14ac:dyDescent="0.25">
      <c r="J437" s="83"/>
    </row>
    <row r="438" spans="10:10" x14ac:dyDescent="0.25">
      <c r="J438" s="83"/>
    </row>
    <row r="439" spans="10:10" x14ac:dyDescent="0.25">
      <c r="J439" s="83"/>
    </row>
    <row r="440" spans="10:10" x14ac:dyDescent="0.25">
      <c r="J440" s="83"/>
    </row>
    <row r="441" spans="10:10" x14ac:dyDescent="0.25">
      <c r="J441" s="83"/>
    </row>
    <row r="442" spans="10:10" x14ac:dyDescent="0.25">
      <c r="J442" s="83"/>
    </row>
    <row r="443" spans="10:10" x14ac:dyDescent="0.25">
      <c r="J443" s="83"/>
    </row>
    <row r="444" spans="10:10" x14ac:dyDescent="0.25">
      <c r="J444" s="83"/>
    </row>
    <row r="445" spans="10:10" x14ac:dyDescent="0.25">
      <c r="J445" s="83"/>
    </row>
    <row r="446" spans="10:10" x14ac:dyDescent="0.25">
      <c r="J446" s="83"/>
    </row>
    <row r="447" spans="10:10" x14ac:dyDescent="0.25">
      <c r="J447" s="83"/>
    </row>
    <row r="448" spans="10:10" x14ac:dyDescent="0.25">
      <c r="J448" s="83"/>
    </row>
    <row r="449" spans="10:10" x14ac:dyDescent="0.25">
      <c r="J449" s="83"/>
    </row>
    <row r="450" spans="10:10" x14ac:dyDescent="0.25">
      <c r="J450" s="83"/>
    </row>
    <row r="451" spans="10:10" x14ac:dyDescent="0.25">
      <c r="J451" s="83"/>
    </row>
    <row r="452" spans="10:10" x14ac:dyDescent="0.25">
      <c r="J452" s="83"/>
    </row>
    <row r="453" spans="10:10" x14ac:dyDescent="0.25">
      <c r="J453" s="83"/>
    </row>
    <row r="454" spans="10:10" x14ac:dyDescent="0.25">
      <c r="J454" s="83"/>
    </row>
    <row r="455" spans="10:10" x14ac:dyDescent="0.25">
      <c r="J455" s="83"/>
    </row>
    <row r="456" spans="10:10" x14ac:dyDescent="0.25">
      <c r="J456" s="83"/>
    </row>
    <row r="457" spans="10:10" x14ac:dyDescent="0.25">
      <c r="J457" s="83"/>
    </row>
    <row r="458" spans="10:10" x14ac:dyDescent="0.25">
      <c r="J458" s="83"/>
    </row>
    <row r="459" spans="10:10" x14ac:dyDescent="0.25">
      <c r="J459" s="83"/>
    </row>
    <row r="460" spans="10:10" x14ac:dyDescent="0.25">
      <c r="J460" s="83"/>
    </row>
    <row r="461" spans="10:10" x14ac:dyDescent="0.25">
      <c r="J461" s="83"/>
    </row>
    <row r="462" spans="10:10" x14ac:dyDescent="0.25">
      <c r="J462" s="83"/>
    </row>
    <row r="463" spans="10:10" x14ac:dyDescent="0.25">
      <c r="J463" s="83"/>
    </row>
    <row r="464" spans="10:10" x14ac:dyDescent="0.25">
      <c r="J464" s="83"/>
    </row>
    <row r="465" spans="10:10" x14ac:dyDescent="0.25">
      <c r="J465" s="83"/>
    </row>
    <row r="466" spans="10:10" x14ac:dyDescent="0.25">
      <c r="J466" s="83"/>
    </row>
    <row r="467" spans="10:10" x14ac:dyDescent="0.25">
      <c r="J467" s="83"/>
    </row>
    <row r="468" spans="10:10" x14ac:dyDescent="0.25">
      <c r="J468" s="83"/>
    </row>
    <row r="469" spans="10:10" x14ac:dyDescent="0.25">
      <c r="J469" s="83"/>
    </row>
    <row r="470" spans="10:10" x14ac:dyDescent="0.25">
      <c r="J470" s="83"/>
    </row>
    <row r="471" spans="10:10" x14ac:dyDescent="0.25">
      <c r="J471" s="83"/>
    </row>
    <row r="472" spans="10:10" x14ac:dyDescent="0.25">
      <c r="J472" s="83"/>
    </row>
    <row r="473" spans="10:10" x14ac:dyDescent="0.25">
      <c r="J473" s="83"/>
    </row>
    <row r="474" spans="10:10" x14ac:dyDescent="0.25">
      <c r="J474" s="83"/>
    </row>
    <row r="475" spans="10:10" x14ac:dyDescent="0.25">
      <c r="J475" s="83"/>
    </row>
    <row r="476" spans="10:10" x14ac:dyDescent="0.25">
      <c r="J476" s="83"/>
    </row>
    <row r="477" spans="10:10" x14ac:dyDescent="0.25">
      <c r="J477" s="83"/>
    </row>
    <row r="478" spans="10:10" x14ac:dyDescent="0.25">
      <c r="J478" s="83"/>
    </row>
    <row r="479" spans="10:10" x14ac:dyDescent="0.25">
      <c r="J479" s="83"/>
    </row>
    <row r="480" spans="10:10" x14ac:dyDescent="0.25">
      <c r="J480" s="83"/>
    </row>
    <row r="481" spans="10:10" x14ac:dyDescent="0.25">
      <c r="J481" s="83"/>
    </row>
    <row r="482" spans="10:10" x14ac:dyDescent="0.25">
      <c r="J482" s="83"/>
    </row>
    <row r="483" spans="10:10" x14ac:dyDescent="0.25">
      <c r="J483" s="83"/>
    </row>
    <row r="484" spans="10:10" x14ac:dyDescent="0.25">
      <c r="J484" s="83"/>
    </row>
    <row r="485" spans="10:10" x14ac:dyDescent="0.25">
      <c r="J485" s="83"/>
    </row>
    <row r="486" spans="10:10" x14ac:dyDescent="0.25">
      <c r="J486" s="83"/>
    </row>
    <row r="487" spans="10:10" x14ac:dyDescent="0.25">
      <c r="J487" s="83"/>
    </row>
    <row r="488" spans="10:10" x14ac:dyDescent="0.25">
      <c r="J488" s="83"/>
    </row>
    <row r="489" spans="10:10" x14ac:dyDescent="0.25">
      <c r="J489" s="83"/>
    </row>
    <row r="490" spans="10:10" x14ac:dyDescent="0.25">
      <c r="J490" s="83"/>
    </row>
    <row r="491" spans="10:10" x14ac:dyDescent="0.25">
      <c r="J491" s="83"/>
    </row>
    <row r="492" spans="10:10" x14ac:dyDescent="0.25">
      <c r="J492" s="83"/>
    </row>
    <row r="493" spans="10:10" x14ac:dyDescent="0.25">
      <c r="J493" s="83"/>
    </row>
    <row r="494" spans="10:10" x14ac:dyDescent="0.25">
      <c r="J494" s="83"/>
    </row>
    <row r="495" spans="10:10" x14ac:dyDescent="0.25">
      <c r="J495" s="83"/>
    </row>
    <row r="496" spans="10:10" x14ac:dyDescent="0.25">
      <c r="J496" s="83"/>
    </row>
    <row r="497" spans="10:10" x14ac:dyDescent="0.25">
      <c r="J497" s="83"/>
    </row>
    <row r="498" spans="10:10" x14ac:dyDescent="0.25">
      <c r="J498" s="83"/>
    </row>
    <row r="499" spans="10:10" x14ac:dyDescent="0.25">
      <c r="J499" s="83"/>
    </row>
    <row r="500" spans="10:10" x14ac:dyDescent="0.25">
      <c r="J500" s="83"/>
    </row>
    <row r="501" spans="10:10" x14ac:dyDescent="0.25">
      <c r="J501" s="83"/>
    </row>
    <row r="502" spans="10:10" x14ac:dyDescent="0.25">
      <c r="J502" s="83"/>
    </row>
    <row r="503" spans="10:10" x14ac:dyDescent="0.25">
      <c r="J503" s="83"/>
    </row>
    <row r="504" spans="10:10" x14ac:dyDescent="0.25">
      <c r="J504" s="83"/>
    </row>
    <row r="505" spans="10:10" x14ac:dyDescent="0.25">
      <c r="J505" s="83"/>
    </row>
    <row r="506" spans="10:10" x14ac:dyDescent="0.25">
      <c r="J506" s="83"/>
    </row>
    <row r="507" spans="10:10" x14ac:dyDescent="0.25">
      <c r="J507" s="83"/>
    </row>
    <row r="508" spans="10:10" x14ac:dyDescent="0.25">
      <c r="J508" s="83"/>
    </row>
    <row r="509" spans="10:10" x14ac:dyDescent="0.25">
      <c r="J509" s="83"/>
    </row>
    <row r="510" spans="10:10" x14ac:dyDescent="0.25">
      <c r="J510" s="83"/>
    </row>
    <row r="511" spans="10:10" x14ac:dyDescent="0.25">
      <c r="J511" s="83"/>
    </row>
    <row r="512" spans="10:10" x14ac:dyDescent="0.25">
      <c r="J512" s="83"/>
    </row>
    <row r="513" spans="10:10" x14ac:dyDescent="0.25">
      <c r="J513" s="83"/>
    </row>
    <row r="514" spans="10:10" x14ac:dyDescent="0.25">
      <c r="J514" s="83"/>
    </row>
    <row r="515" spans="10:10" x14ac:dyDescent="0.25">
      <c r="J515" s="83"/>
    </row>
    <row r="516" spans="10:10" x14ac:dyDescent="0.25">
      <c r="J516" s="83"/>
    </row>
    <row r="517" spans="10:10" x14ac:dyDescent="0.25">
      <c r="J517" s="83"/>
    </row>
    <row r="518" spans="10:10" x14ac:dyDescent="0.25">
      <c r="J518" s="83"/>
    </row>
    <row r="519" spans="10:10" x14ac:dyDescent="0.25">
      <c r="J519" s="83"/>
    </row>
    <row r="520" spans="10:10" x14ac:dyDescent="0.25">
      <c r="J520" s="83"/>
    </row>
    <row r="521" spans="10:10" x14ac:dyDescent="0.25">
      <c r="J521" s="83"/>
    </row>
    <row r="522" spans="10:10" x14ac:dyDescent="0.25">
      <c r="J522" s="83"/>
    </row>
    <row r="523" spans="10:10" x14ac:dyDescent="0.25">
      <c r="J523" s="83"/>
    </row>
    <row r="524" spans="10:10" x14ac:dyDescent="0.25">
      <c r="J524" s="83"/>
    </row>
    <row r="525" spans="10:10" x14ac:dyDescent="0.25">
      <c r="J525" s="83"/>
    </row>
    <row r="526" spans="10:10" x14ac:dyDescent="0.25">
      <c r="J526" s="83"/>
    </row>
    <row r="527" spans="10:10" x14ac:dyDescent="0.25">
      <c r="J527" s="83"/>
    </row>
    <row r="528" spans="10:10" x14ac:dyDescent="0.25">
      <c r="J528" s="83"/>
    </row>
    <row r="529" spans="10:10" x14ac:dyDescent="0.25">
      <c r="J529" s="83"/>
    </row>
    <row r="530" spans="10:10" x14ac:dyDescent="0.25">
      <c r="J530" s="83"/>
    </row>
    <row r="531" spans="10:10" x14ac:dyDescent="0.25">
      <c r="J531" s="83"/>
    </row>
    <row r="532" spans="10:10" x14ac:dyDescent="0.25">
      <c r="J532" s="83"/>
    </row>
    <row r="533" spans="10:10" x14ac:dyDescent="0.25">
      <c r="J533" s="83"/>
    </row>
    <row r="534" spans="10:10" x14ac:dyDescent="0.25">
      <c r="J534" s="83"/>
    </row>
    <row r="535" spans="10:10" x14ac:dyDescent="0.25">
      <c r="J535" s="83"/>
    </row>
    <row r="536" spans="10:10" x14ac:dyDescent="0.25">
      <c r="J536" s="83"/>
    </row>
    <row r="537" spans="10:10" x14ac:dyDescent="0.25">
      <c r="J537" s="83"/>
    </row>
    <row r="538" spans="10:10" x14ac:dyDescent="0.25">
      <c r="J538" s="83"/>
    </row>
    <row r="539" spans="10:10" x14ac:dyDescent="0.25">
      <c r="J539" s="83"/>
    </row>
    <row r="540" spans="10:10" x14ac:dyDescent="0.25">
      <c r="J540" s="83"/>
    </row>
    <row r="541" spans="10:10" x14ac:dyDescent="0.25">
      <c r="J541" s="83"/>
    </row>
    <row r="542" spans="10:10" x14ac:dyDescent="0.25">
      <c r="J542" s="83"/>
    </row>
    <row r="543" spans="10:10" x14ac:dyDescent="0.25">
      <c r="J543" s="83"/>
    </row>
    <row r="544" spans="10:10" x14ac:dyDescent="0.25">
      <c r="J544" s="83"/>
    </row>
    <row r="545" spans="10:10" x14ac:dyDescent="0.25">
      <c r="J545" s="83"/>
    </row>
    <row r="546" spans="10:10" x14ac:dyDescent="0.25">
      <c r="J546" s="83"/>
    </row>
    <row r="547" spans="10:10" x14ac:dyDescent="0.25">
      <c r="J547" s="83"/>
    </row>
    <row r="548" spans="10:10" x14ac:dyDescent="0.25">
      <c r="J548" s="83"/>
    </row>
    <row r="549" spans="10:10" x14ac:dyDescent="0.25">
      <c r="J549" s="83"/>
    </row>
    <row r="550" spans="10:10" x14ac:dyDescent="0.25">
      <c r="J550" s="83"/>
    </row>
    <row r="551" spans="10:10" x14ac:dyDescent="0.25">
      <c r="J551" s="83"/>
    </row>
    <row r="552" spans="10:10" x14ac:dyDescent="0.25">
      <c r="J552" s="83"/>
    </row>
    <row r="553" spans="10:10" x14ac:dyDescent="0.25">
      <c r="J553" s="83"/>
    </row>
    <row r="554" spans="10:10" x14ac:dyDescent="0.25">
      <c r="J554" s="83"/>
    </row>
    <row r="555" spans="10:10" x14ac:dyDescent="0.25">
      <c r="J555" s="83"/>
    </row>
    <row r="556" spans="10:10" x14ac:dyDescent="0.25">
      <c r="J556" s="83"/>
    </row>
    <row r="557" spans="10:10" x14ac:dyDescent="0.25">
      <c r="J557" s="83"/>
    </row>
    <row r="558" spans="10:10" x14ac:dyDescent="0.25">
      <c r="J558" s="83"/>
    </row>
    <row r="559" spans="10:10" x14ac:dyDescent="0.25">
      <c r="J559" s="83"/>
    </row>
    <row r="560" spans="10:10" x14ac:dyDescent="0.25">
      <c r="J560" s="83"/>
    </row>
    <row r="561" spans="10:10" x14ac:dyDescent="0.25">
      <c r="J561" s="83"/>
    </row>
    <row r="562" spans="10:10" x14ac:dyDescent="0.25">
      <c r="J562" s="83"/>
    </row>
    <row r="563" spans="10:10" x14ac:dyDescent="0.25">
      <c r="J563" s="83"/>
    </row>
    <row r="564" spans="10:10" x14ac:dyDescent="0.25">
      <c r="J564" s="83"/>
    </row>
    <row r="565" spans="10:10" x14ac:dyDescent="0.25">
      <c r="J565" s="83"/>
    </row>
    <row r="566" spans="10:10" x14ac:dyDescent="0.25">
      <c r="J566" s="83"/>
    </row>
    <row r="567" spans="10:10" x14ac:dyDescent="0.25">
      <c r="J567" s="83"/>
    </row>
    <row r="568" spans="10:10" x14ac:dyDescent="0.25">
      <c r="J568" s="83"/>
    </row>
    <row r="569" spans="10:10" x14ac:dyDescent="0.25">
      <c r="J569" s="83"/>
    </row>
    <row r="570" spans="10:10" x14ac:dyDescent="0.25">
      <c r="J570" s="83"/>
    </row>
    <row r="571" spans="10:10" x14ac:dyDescent="0.25">
      <c r="J571" s="83"/>
    </row>
    <row r="572" spans="10:10" x14ac:dyDescent="0.25">
      <c r="J572" s="83"/>
    </row>
    <row r="573" spans="10:10" x14ac:dyDescent="0.25">
      <c r="J573" s="83"/>
    </row>
    <row r="574" spans="10:10" x14ac:dyDescent="0.25">
      <c r="J574" s="83"/>
    </row>
    <row r="575" spans="10:10" x14ac:dyDescent="0.25">
      <c r="J575" s="83"/>
    </row>
    <row r="576" spans="10:10" x14ac:dyDescent="0.25">
      <c r="J576" s="83"/>
    </row>
    <row r="577" spans="10:10" x14ac:dyDescent="0.25">
      <c r="J577" s="83"/>
    </row>
    <row r="578" spans="10:10" x14ac:dyDescent="0.25">
      <c r="J578" s="83"/>
    </row>
    <row r="579" spans="10:10" x14ac:dyDescent="0.25">
      <c r="J579" s="83"/>
    </row>
    <row r="580" spans="10:10" x14ac:dyDescent="0.25">
      <c r="J580" s="83"/>
    </row>
    <row r="581" spans="10:10" x14ac:dyDescent="0.25">
      <c r="J581" s="83"/>
    </row>
    <row r="582" spans="10:10" x14ac:dyDescent="0.25">
      <c r="J582" s="83"/>
    </row>
    <row r="583" spans="10:10" x14ac:dyDescent="0.25">
      <c r="J583" s="83"/>
    </row>
    <row r="584" spans="10:10" x14ac:dyDescent="0.25">
      <c r="J584" s="83"/>
    </row>
    <row r="585" spans="10:10" x14ac:dyDescent="0.25">
      <c r="J585" s="83"/>
    </row>
    <row r="586" spans="10:10" x14ac:dyDescent="0.25">
      <c r="J586" s="83"/>
    </row>
    <row r="587" spans="10:10" x14ac:dyDescent="0.25">
      <c r="J587" s="83"/>
    </row>
    <row r="588" spans="10:10" x14ac:dyDescent="0.25">
      <c r="J588" s="83"/>
    </row>
    <row r="589" spans="10:10" x14ac:dyDescent="0.25">
      <c r="J589" s="83"/>
    </row>
    <row r="590" spans="10:10" x14ac:dyDescent="0.25">
      <c r="J590" s="83"/>
    </row>
    <row r="591" spans="10:10" x14ac:dyDescent="0.25">
      <c r="J591" s="83"/>
    </row>
    <row r="592" spans="10:10" x14ac:dyDescent="0.25">
      <c r="J592" s="83"/>
    </row>
    <row r="593" spans="10:10" x14ac:dyDescent="0.25">
      <c r="J593" s="83"/>
    </row>
    <row r="594" spans="10:10" x14ac:dyDescent="0.25">
      <c r="J594" s="83"/>
    </row>
    <row r="595" spans="10:10" x14ac:dyDescent="0.25">
      <c r="J595" s="83"/>
    </row>
    <row r="596" spans="10:10" x14ac:dyDescent="0.25">
      <c r="J596" s="83"/>
    </row>
    <row r="597" spans="10:10" x14ac:dyDescent="0.25">
      <c r="J597" s="83"/>
    </row>
    <row r="598" spans="10:10" x14ac:dyDescent="0.25">
      <c r="J598" s="83"/>
    </row>
    <row r="599" spans="10:10" x14ac:dyDescent="0.25">
      <c r="J599" s="83"/>
    </row>
    <row r="600" spans="10:10" x14ac:dyDescent="0.25">
      <c r="J600" s="83"/>
    </row>
    <row r="601" spans="10:10" x14ac:dyDescent="0.25">
      <c r="J601" s="83"/>
    </row>
    <row r="602" spans="10:10" x14ac:dyDescent="0.25">
      <c r="J602" s="83"/>
    </row>
    <row r="603" spans="10:10" x14ac:dyDescent="0.25">
      <c r="J603" s="83"/>
    </row>
    <row r="604" spans="10:10" x14ac:dyDescent="0.25">
      <c r="J604" s="83"/>
    </row>
    <row r="605" spans="10:10" x14ac:dyDescent="0.25">
      <c r="J605" s="83"/>
    </row>
    <row r="606" spans="10:10" x14ac:dyDescent="0.25">
      <c r="J606" s="83"/>
    </row>
    <row r="607" spans="10:10" x14ac:dyDescent="0.25">
      <c r="J607" s="83"/>
    </row>
    <row r="608" spans="10:10" x14ac:dyDescent="0.25">
      <c r="J608" s="83"/>
    </row>
    <row r="609" spans="10:10" x14ac:dyDescent="0.25">
      <c r="J609" s="83"/>
    </row>
    <row r="610" spans="10:10" x14ac:dyDescent="0.25">
      <c r="J610" s="83"/>
    </row>
    <row r="611" spans="10:10" x14ac:dyDescent="0.25">
      <c r="J611" s="83"/>
    </row>
    <row r="612" spans="10:10" x14ac:dyDescent="0.25">
      <c r="J612" s="83"/>
    </row>
    <row r="613" spans="10:10" x14ac:dyDescent="0.25">
      <c r="J613" s="83"/>
    </row>
    <row r="614" spans="10:10" x14ac:dyDescent="0.25">
      <c r="J614" s="83"/>
    </row>
    <row r="615" spans="10:10" x14ac:dyDescent="0.25">
      <c r="J615" s="83"/>
    </row>
    <row r="616" spans="10:10" x14ac:dyDescent="0.25">
      <c r="J616" s="83"/>
    </row>
    <row r="617" spans="10:10" x14ac:dyDescent="0.25">
      <c r="J617" s="83"/>
    </row>
    <row r="618" spans="10:10" x14ac:dyDescent="0.25">
      <c r="J618" s="83"/>
    </row>
    <row r="619" spans="10:10" x14ac:dyDescent="0.25">
      <c r="J619" s="83"/>
    </row>
    <row r="620" spans="10:10" x14ac:dyDescent="0.25">
      <c r="J620" s="83"/>
    </row>
    <row r="621" spans="10:10" x14ac:dyDescent="0.25">
      <c r="J621" s="83"/>
    </row>
    <row r="622" spans="10:10" x14ac:dyDescent="0.25">
      <c r="J622" s="83"/>
    </row>
    <row r="623" spans="10:10" x14ac:dyDescent="0.25">
      <c r="J623" s="83"/>
    </row>
    <row r="624" spans="10:10" x14ac:dyDescent="0.25">
      <c r="J624" s="83"/>
    </row>
    <row r="625" spans="10:10" x14ac:dyDescent="0.25">
      <c r="J625" s="83"/>
    </row>
    <row r="626" spans="10:10" x14ac:dyDescent="0.25">
      <c r="J626" s="83"/>
    </row>
    <row r="627" spans="10:10" x14ac:dyDescent="0.25">
      <c r="J627" s="83"/>
    </row>
    <row r="628" spans="10:10" x14ac:dyDescent="0.25">
      <c r="J628" s="83"/>
    </row>
    <row r="629" spans="10:10" x14ac:dyDescent="0.25">
      <c r="J629" s="83"/>
    </row>
    <row r="630" spans="10:10" x14ac:dyDescent="0.25">
      <c r="J630" s="83"/>
    </row>
    <row r="631" spans="10:10" x14ac:dyDescent="0.25">
      <c r="J631" s="83"/>
    </row>
    <row r="632" spans="10:10" x14ac:dyDescent="0.25">
      <c r="J632" s="83"/>
    </row>
    <row r="633" spans="10:10" x14ac:dyDescent="0.25">
      <c r="J633" s="83"/>
    </row>
    <row r="634" spans="10:10" x14ac:dyDescent="0.25">
      <c r="J634" s="83"/>
    </row>
    <row r="635" spans="10:10" x14ac:dyDescent="0.25">
      <c r="J635" s="83"/>
    </row>
    <row r="636" spans="10:10" x14ac:dyDescent="0.25">
      <c r="J636" s="83"/>
    </row>
    <row r="637" spans="10:10" x14ac:dyDescent="0.25">
      <c r="J637" s="83"/>
    </row>
    <row r="638" spans="10:10" x14ac:dyDescent="0.25">
      <c r="J638" s="83"/>
    </row>
    <row r="639" spans="10:10" x14ac:dyDescent="0.25">
      <c r="J639" s="83"/>
    </row>
    <row r="640" spans="10:10" x14ac:dyDescent="0.25">
      <c r="J640" s="83"/>
    </row>
    <row r="641" spans="10:10" x14ac:dyDescent="0.25">
      <c r="J641" s="83"/>
    </row>
    <row r="642" spans="10:10" x14ac:dyDescent="0.25">
      <c r="J642" s="83"/>
    </row>
    <row r="643" spans="10:10" x14ac:dyDescent="0.25">
      <c r="J643" s="83"/>
    </row>
    <row r="644" spans="10:10" x14ac:dyDescent="0.25">
      <c r="J644" s="83"/>
    </row>
    <row r="645" spans="10:10" x14ac:dyDescent="0.25">
      <c r="J645" s="83"/>
    </row>
    <row r="646" spans="10:10" x14ac:dyDescent="0.25">
      <c r="J646" s="83"/>
    </row>
    <row r="647" spans="10:10" x14ac:dyDescent="0.25">
      <c r="J647" s="83"/>
    </row>
    <row r="648" spans="10:10" x14ac:dyDescent="0.25">
      <c r="J648" s="83"/>
    </row>
    <row r="649" spans="10:10" x14ac:dyDescent="0.25">
      <c r="J649" s="83"/>
    </row>
    <row r="650" spans="10:10" x14ac:dyDescent="0.25">
      <c r="J650" s="83"/>
    </row>
    <row r="651" spans="10:10" x14ac:dyDescent="0.25">
      <c r="J651" s="83"/>
    </row>
    <row r="652" spans="10:10" x14ac:dyDescent="0.25">
      <c r="J652" s="83"/>
    </row>
    <row r="653" spans="10:10" x14ac:dyDescent="0.25">
      <c r="J653" s="83"/>
    </row>
    <row r="654" spans="10:10" x14ac:dyDescent="0.25">
      <c r="J654" s="83"/>
    </row>
    <row r="655" spans="10:10" x14ac:dyDescent="0.25">
      <c r="J655" s="83"/>
    </row>
    <row r="656" spans="10:10" x14ac:dyDescent="0.25">
      <c r="J656" s="83"/>
    </row>
    <row r="657" spans="10:10" x14ac:dyDescent="0.25">
      <c r="J657" s="83"/>
    </row>
    <row r="658" spans="10:10" x14ac:dyDescent="0.25">
      <c r="J658" s="83"/>
    </row>
    <row r="659" spans="10:10" x14ac:dyDescent="0.25">
      <c r="J659" s="83"/>
    </row>
    <row r="660" spans="10:10" x14ac:dyDescent="0.25">
      <c r="J660" s="83"/>
    </row>
    <row r="661" spans="10:10" x14ac:dyDescent="0.25">
      <c r="J661" s="83"/>
    </row>
    <row r="662" spans="10:10" x14ac:dyDescent="0.25">
      <c r="J662" s="83"/>
    </row>
    <row r="663" spans="10:10" x14ac:dyDescent="0.25">
      <c r="J663" s="83"/>
    </row>
    <row r="664" spans="10:10" x14ac:dyDescent="0.25">
      <c r="J664" s="83"/>
    </row>
    <row r="665" spans="10:10" x14ac:dyDescent="0.25">
      <c r="J665" s="83"/>
    </row>
    <row r="666" spans="10:10" x14ac:dyDescent="0.25">
      <c r="J666" s="83"/>
    </row>
    <row r="667" spans="10:10" x14ac:dyDescent="0.25">
      <c r="J667" s="83"/>
    </row>
    <row r="668" spans="10:10" x14ac:dyDescent="0.25">
      <c r="J668" s="83"/>
    </row>
    <row r="669" spans="10:10" x14ac:dyDescent="0.25">
      <c r="J669" s="83"/>
    </row>
    <row r="670" spans="10:10" x14ac:dyDescent="0.25">
      <c r="J670" s="83"/>
    </row>
    <row r="671" spans="10:10" x14ac:dyDescent="0.25">
      <c r="J671" s="83"/>
    </row>
    <row r="672" spans="10:10" x14ac:dyDescent="0.25">
      <c r="J672" s="83"/>
    </row>
    <row r="673" spans="10:10" x14ac:dyDescent="0.25">
      <c r="J673" s="83"/>
    </row>
    <row r="674" spans="10:10" x14ac:dyDescent="0.25">
      <c r="J674" s="83"/>
    </row>
    <row r="675" spans="10:10" x14ac:dyDescent="0.25">
      <c r="J675" s="83"/>
    </row>
    <row r="676" spans="10:10" x14ac:dyDescent="0.25">
      <c r="J676" s="83"/>
    </row>
    <row r="677" spans="10:10" x14ac:dyDescent="0.25">
      <c r="J677" s="83"/>
    </row>
    <row r="678" spans="10:10" x14ac:dyDescent="0.25">
      <c r="J678" s="83"/>
    </row>
    <row r="679" spans="10:10" x14ac:dyDescent="0.25">
      <c r="J679" s="83"/>
    </row>
    <row r="680" spans="10:10" x14ac:dyDescent="0.25">
      <c r="J680" s="83"/>
    </row>
    <row r="681" spans="10:10" x14ac:dyDescent="0.25">
      <c r="J681" s="83"/>
    </row>
    <row r="682" spans="10:10" x14ac:dyDescent="0.25">
      <c r="J682" s="83"/>
    </row>
    <row r="683" spans="10:10" x14ac:dyDescent="0.25">
      <c r="J683" s="83"/>
    </row>
    <row r="684" spans="10:10" x14ac:dyDescent="0.25">
      <c r="J684" s="83"/>
    </row>
    <row r="685" spans="10:10" x14ac:dyDescent="0.25">
      <c r="J685" s="83"/>
    </row>
    <row r="686" spans="10:10" x14ac:dyDescent="0.25">
      <c r="J686" s="83"/>
    </row>
    <row r="687" spans="10:10" x14ac:dyDescent="0.25">
      <c r="J687" s="83"/>
    </row>
    <row r="688" spans="10:10" x14ac:dyDescent="0.25">
      <c r="J688" s="83"/>
    </row>
    <row r="689" spans="10:10" x14ac:dyDescent="0.25">
      <c r="J689" s="83"/>
    </row>
    <row r="690" spans="10:10" x14ac:dyDescent="0.25">
      <c r="J690" s="83"/>
    </row>
    <row r="691" spans="10:10" x14ac:dyDescent="0.25">
      <c r="J691" s="83"/>
    </row>
    <row r="692" spans="10:10" x14ac:dyDescent="0.25">
      <c r="J692" s="83"/>
    </row>
    <row r="693" spans="10:10" x14ac:dyDescent="0.25">
      <c r="J693" s="83"/>
    </row>
    <row r="694" spans="10:10" x14ac:dyDescent="0.25">
      <c r="J694" s="83"/>
    </row>
    <row r="695" spans="10:10" x14ac:dyDescent="0.25">
      <c r="J695" s="83"/>
    </row>
    <row r="696" spans="10:10" x14ac:dyDescent="0.25">
      <c r="J696" s="83"/>
    </row>
    <row r="697" spans="10:10" x14ac:dyDescent="0.25">
      <c r="J697" s="83"/>
    </row>
    <row r="698" spans="10:10" x14ac:dyDescent="0.25">
      <c r="J698" s="83"/>
    </row>
    <row r="699" spans="10:10" x14ac:dyDescent="0.25">
      <c r="J699" s="83"/>
    </row>
    <row r="700" spans="10:10" x14ac:dyDescent="0.25">
      <c r="J700" s="83"/>
    </row>
    <row r="701" spans="10:10" x14ac:dyDescent="0.25">
      <c r="J701" s="83"/>
    </row>
    <row r="702" spans="10:10" x14ac:dyDescent="0.25">
      <c r="J702" s="83"/>
    </row>
    <row r="703" spans="10:10" x14ac:dyDescent="0.25">
      <c r="J703" s="83"/>
    </row>
    <row r="704" spans="10:10" x14ac:dyDescent="0.25">
      <c r="J704" s="83"/>
    </row>
    <row r="705" spans="10:10" x14ac:dyDescent="0.25">
      <c r="J705" s="83"/>
    </row>
    <row r="706" spans="10:10" x14ac:dyDescent="0.25">
      <c r="J706" s="83"/>
    </row>
    <row r="707" spans="10:10" x14ac:dyDescent="0.25">
      <c r="J707" s="83"/>
    </row>
    <row r="708" spans="10:10" x14ac:dyDescent="0.25">
      <c r="J708" s="83"/>
    </row>
    <row r="709" spans="10:10" x14ac:dyDescent="0.25">
      <c r="J709" s="83"/>
    </row>
    <row r="710" spans="10:10" x14ac:dyDescent="0.25">
      <c r="J710" s="83"/>
    </row>
    <row r="711" spans="10:10" x14ac:dyDescent="0.25">
      <c r="J711" s="83"/>
    </row>
    <row r="712" spans="10:10" x14ac:dyDescent="0.25">
      <c r="J712" s="83"/>
    </row>
    <row r="713" spans="10:10" x14ac:dyDescent="0.25">
      <c r="J713" s="83"/>
    </row>
    <row r="714" spans="10:10" x14ac:dyDescent="0.25">
      <c r="J714" s="83"/>
    </row>
    <row r="715" spans="10:10" x14ac:dyDescent="0.25">
      <c r="J715" s="83"/>
    </row>
    <row r="716" spans="10:10" x14ac:dyDescent="0.25">
      <c r="J716" s="83"/>
    </row>
    <row r="717" spans="10:10" x14ac:dyDescent="0.25">
      <c r="J717" s="83"/>
    </row>
    <row r="718" spans="10:10" x14ac:dyDescent="0.25">
      <c r="J718" s="83"/>
    </row>
    <row r="719" spans="10:10" x14ac:dyDescent="0.25">
      <c r="J719" s="83"/>
    </row>
    <row r="720" spans="10:10" x14ac:dyDescent="0.25">
      <c r="J720" s="83"/>
    </row>
    <row r="721" spans="10:10" x14ac:dyDescent="0.25">
      <c r="J721" s="83"/>
    </row>
    <row r="722" spans="10:10" x14ac:dyDescent="0.25">
      <c r="J722" s="83"/>
    </row>
    <row r="723" spans="10:10" x14ac:dyDescent="0.25">
      <c r="J723" s="83"/>
    </row>
    <row r="724" spans="10:10" x14ac:dyDescent="0.25">
      <c r="J724" s="83"/>
    </row>
    <row r="725" spans="10:10" x14ac:dyDescent="0.25">
      <c r="J725" s="83"/>
    </row>
    <row r="726" spans="10:10" x14ac:dyDescent="0.25">
      <c r="J726" s="83"/>
    </row>
    <row r="727" spans="10:10" x14ac:dyDescent="0.25">
      <c r="J727" s="83"/>
    </row>
    <row r="728" spans="10:10" x14ac:dyDescent="0.25">
      <c r="J728" s="83"/>
    </row>
    <row r="729" spans="10:10" x14ac:dyDescent="0.25">
      <c r="J729" s="83"/>
    </row>
    <row r="730" spans="10:10" x14ac:dyDescent="0.25">
      <c r="J730" s="83"/>
    </row>
    <row r="731" spans="10:10" x14ac:dyDescent="0.25">
      <c r="J731" s="83"/>
    </row>
    <row r="732" spans="10:10" x14ac:dyDescent="0.25">
      <c r="J732" s="83"/>
    </row>
    <row r="733" spans="10:10" x14ac:dyDescent="0.25">
      <c r="J733" s="83"/>
    </row>
    <row r="734" spans="10:10" x14ac:dyDescent="0.25">
      <c r="J734" s="83"/>
    </row>
    <row r="735" spans="10:10" x14ac:dyDescent="0.25">
      <c r="J735" s="83"/>
    </row>
    <row r="736" spans="10:10" x14ac:dyDescent="0.25">
      <c r="J736" s="83"/>
    </row>
    <row r="737" spans="10:10" x14ac:dyDescent="0.25">
      <c r="J737" s="83"/>
    </row>
    <row r="738" spans="10:10" x14ac:dyDescent="0.25">
      <c r="J738" s="83"/>
    </row>
    <row r="739" spans="10:10" x14ac:dyDescent="0.25">
      <c r="J739" s="83"/>
    </row>
    <row r="740" spans="10:10" x14ac:dyDescent="0.25">
      <c r="J740" s="83"/>
    </row>
    <row r="741" spans="10:10" x14ac:dyDescent="0.25">
      <c r="J741" s="83"/>
    </row>
    <row r="742" spans="10:10" x14ac:dyDescent="0.25">
      <c r="J742" s="83"/>
    </row>
    <row r="743" spans="10:10" x14ac:dyDescent="0.25">
      <c r="J743" s="83"/>
    </row>
    <row r="744" spans="10:10" x14ac:dyDescent="0.25">
      <c r="J744" s="83"/>
    </row>
    <row r="745" spans="10:10" x14ac:dyDescent="0.25">
      <c r="J745" s="83"/>
    </row>
    <row r="746" spans="10:10" x14ac:dyDescent="0.25">
      <c r="J746" s="83"/>
    </row>
    <row r="747" spans="10:10" x14ac:dyDescent="0.25">
      <c r="J747" s="83"/>
    </row>
    <row r="748" spans="10:10" x14ac:dyDescent="0.25">
      <c r="J748" s="83"/>
    </row>
    <row r="749" spans="10:10" x14ac:dyDescent="0.25">
      <c r="J749" s="83"/>
    </row>
    <row r="750" spans="10:10" x14ac:dyDescent="0.25">
      <c r="J750" s="83"/>
    </row>
    <row r="751" spans="10:10" x14ac:dyDescent="0.25">
      <c r="J751" s="83"/>
    </row>
    <row r="752" spans="10:10" x14ac:dyDescent="0.25">
      <c r="J752" s="83"/>
    </row>
    <row r="753" spans="10:10" x14ac:dyDescent="0.25">
      <c r="J753" s="83"/>
    </row>
    <row r="754" spans="10:10" x14ac:dyDescent="0.25">
      <c r="J754" s="83"/>
    </row>
    <row r="755" spans="10:10" x14ac:dyDescent="0.25">
      <c r="J755" s="83"/>
    </row>
    <row r="756" spans="10:10" x14ac:dyDescent="0.25">
      <c r="J756" s="83"/>
    </row>
    <row r="757" spans="10:10" x14ac:dyDescent="0.25">
      <c r="J757" s="83"/>
    </row>
    <row r="758" spans="10:10" x14ac:dyDescent="0.25">
      <c r="J758" s="83"/>
    </row>
    <row r="759" spans="10:10" x14ac:dyDescent="0.25">
      <c r="J759" s="83"/>
    </row>
    <row r="760" spans="10:10" x14ac:dyDescent="0.25">
      <c r="J760" s="83"/>
    </row>
    <row r="761" spans="10:10" x14ac:dyDescent="0.25">
      <c r="J761" s="83"/>
    </row>
    <row r="762" spans="10:10" x14ac:dyDescent="0.25">
      <c r="J762" s="83"/>
    </row>
    <row r="763" spans="10:10" x14ac:dyDescent="0.25">
      <c r="J763" s="83"/>
    </row>
    <row r="764" spans="10:10" x14ac:dyDescent="0.25">
      <c r="J764" s="83"/>
    </row>
    <row r="765" spans="10:10" x14ac:dyDescent="0.25">
      <c r="J765" s="83"/>
    </row>
    <row r="766" spans="10:10" x14ac:dyDescent="0.25">
      <c r="J766" s="83"/>
    </row>
    <row r="767" spans="10:10" x14ac:dyDescent="0.25">
      <c r="J767" s="83"/>
    </row>
    <row r="768" spans="10:10" x14ac:dyDescent="0.25">
      <c r="J768" s="83"/>
    </row>
    <row r="769" spans="10:10" x14ac:dyDescent="0.25">
      <c r="J769" s="83"/>
    </row>
    <row r="770" spans="10:10" x14ac:dyDescent="0.25">
      <c r="J770" s="83"/>
    </row>
    <row r="771" spans="10:10" x14ac:dyDescent="0.25">
      <c r="J771" s="83"/>
    </row>
    <row r="772" spans="10:10" x14ac:dyDescent="0.25">
      <c r="J772" s="83"/>
    </row>
    <row r="773" spans="10:10" x14ac:dyDescent="0.25">
      <c r="J773" s="83"/>
    </row>
    <row r="774" spans="10:10" x14ac:dyDescent="0.25">
      <c r="J774" s="83"/>
    </row>
    <row r="775" spans="10:10" x14ac:dyDescent="0.25">
      <c r="J775" s="83"/>
    </row>
    <row r="776" spans="10:10" x14ac:dyDescent="0.25">
      <c r="J776" s="83"/>
    </row>
    <row r="777" spans="10:10" x14ac:dyDescent="0.25">
      <c r="J777" s="83"/>
    </row>
    <row r="778" spans="10:10" x14ac:dyDescent="0.25">
      <c r="J778" s="83"/>
    </row>
    <row r="779" spans="10:10" x14ac:dyDescent="0.25">
      <c r="J779" s="83"/>
    </row>
    <row r="780" spans="10:10" x14ac:dyDescent="0.25">
      <c r="J780" s="83"/>
    </row>
    <row r="781" spans="10:10" x14ac:dyDescent="0.25">
      <c r="J781" s="83"/>
    </row>
    <row r="782" spans="10:10" x14ac:dyDescent="0.25">
      <c r="J782" s="83"/>
    </row>
    <row r="783" spans="10:10" x14ac:dyDescent="0.25">
      <c r="J783" s="83"/>
    </row>
    <row r="784" spans="10:10" x14ac:dyDescent="0.25">
      <c r="J784" s="83"/>
    </row>
    <row r="785" spans="10:10" x14ac:dyDescent="0.25">
      <c r="J785" s="83"/>
    </row>
    <row r="786" spans="10:10" x14ac:dyDescent="0.25">
      <c r="J786" s="83"/>
    </row>
    <row r="787" spans="10:10" x14ac:dyDescent="0.25">
      <c r="J787" s="83"/>
    </row>
    <row r="788" spans="10:10" x14ac:dyDescent="0.25">
      <c r="J788" s="83"/>
    </row>
    <row r="789" spans="10:10" x14ac:dyDescent="0.25">
      <c r="J789" s="83"/>
    </row>
    <row r="790" spans="10:10" x14ac:dyDescent="0.25">
      <c r="J790" s="83"/>
    </row>
    <row r="791" spans="10:10" x14ac:dyDescent="0.25">
      <c r="J791" s="83"/>
    </row>
    <row r="792" spans="10:10" x14ac:dyDescent="0.25">
      <c r="J792" s="83"/>
    </row>
    <row r="793" spans="10:10" x14ac:dyDescent="0.25">
      <c r="J793" s="83"/>
    </row>
    <row r="794" spans="10:10" x14ac:dyDescent="0.25">
      <c r="J794" s="83"/>
    </row>
    <row r="795" spans="10:10" x14ac:dyDescent="0.25">
      <c r="J795" s="83"/>
    </row>
    <row r="796" spans="10:10" x14ac:dyDescent="0.25">
      <c r="J796" s="83"/>
    </row>
    <row r="797" spans="10:10" x14ac:dyDescent="0.25">
      <c r="J797" s="83"/>
    </row>
    <row r="798" spans="10:10" x14ac:dyDescent="0.25">
      <c r="J798" s="83"/>
    </row>
    <row r="799" spans="10:10" x14ac:dyDescent="0.25">
      <c r="J799" s="83"/>
    </row>
    <row r="800" spans="10:10" x14ac:dyDescent="0.25">
      <c r="J800" s="83"/>
    </row>
    <row r="801" spans="10:10" x14ac:dyDescent="0.25">
      <c r="J801" s="83"/>
    </row>
    <row r="802" spans="10:10" x14ac:dyDescent="0.25">
      <c r="J802" s="83"/>
    </row>
    <row r="803" spans="10:10" x14ac:dyDescent="0.25">
      <c r="J803" s="83"/>
    </row>
    <row r="804" spans="10:10" x14ac:dyDescent="0.25">
      <c r="J804" s="83"/>
    </row>
    <row r="805" spans="10:10" x14ac:dyDescent="0.25">
      <c r="J805" s="83"/>
    </row>
    <row r="806" spans="10:10" x14ac:dyDescent="0.25">
      <c r="J806" s="83"/>
    </row>
    <row r="807" spans="10:10" x14ac:dyDescent="0.25">
      <c r="J807" s="83"/>
    </row>
    <row r="808" spans="10:10" x14ac:dyDescent="0.25">
      <c r="J808" s="83"/>
    </row>
    <row r="809" spans="10:10" x14ac:dyDescent="0.25">
      <c r="J809" s="83"/>
    </row>
    <row r="810" spans="10:10" x14ac:dyDescent="0.25">
      <c r="J810" s="83"/>
    </row>
    <row r="811" spans="10:10" x14ac:dyDescent="0.25">
      <c r="J811" s="83"/>
    </row>
    <row r="812" spans="10:10" x14ac:dyDescent="0.25">
      <c r="J812" s="83"/>
    </row>
    <row r="813" spans="10:10" x14ac:dyDescent="0.25">
      <c r="J813" s="83"/>
    </row>
    <row r="814" spans="10:10" x14ac:dyDescent="0.25">
      <c r="J814" s="83"/>
    </row>
    <row r="815" spans="10:10" x14ac:dyDescent="0.25">
      <c r="J815" s="83"/>
    </row>
    <row r="816" spans="10:10" x14ac:dyDescent="0.25">
      <c r="J816" s="83"/>
    </row>
    <row r="817" spans="10:10" x14ac:dyDescent="0.25">
      <c r="J817" s="83"/>
    </row>
    <row r="818" spans="10:10" x14ac:dyDescent="0.25">
      <c r="J818" s="83"/>
    </row>
    <row r="819" spans="10:10" x14ac:dyDescent="0.25">
      <c r="J819" s="83"/>
    </row>
    <row r="820" spans="10:10" x14ac:dyDescent="0.25">
      <c r="J820" s="83"/>
    </row>
    <row r="821" spans="10:10" x14ac:dyDescent="0.25">
      <c r="J821" s="83"/>
    </row>
    <row r="822" spans="10:10" x14ac:dyDescent="0.25">
      <c r="J822" s="83"/>
    </row>
    <row r="823" spans="10:10" x14ac:dyDescent="0.25">
      <c r="J823" s="83"/>
    </row>
    <row r="824" spans="10:10" x14ac:dyDescent="0.25">
      <c r="J824" s="83"/>
    </row>
    <row r="825" spans="10:10" x14ac:dyDescent="0.25">
      <c r="J825" s="83"/>
    </row>
    <row r="826" spans="10:10" x14ac:dyDescent="0.25">
      <c r="J826" s="83"/>
    </row>
    <row r="827" spans="10:10" x14ac:dyDescent="0.25">
      <c r="J827" s="83"/>
    </row>
    <row r="828" spans="10:10" x14ac:dyDescent="0.25">
      <c r="J828" s="83"/>
    </row>
    <row r="829" spans="10:10" x14ac:dyDescent="0.25">
      <c r="J829" s="83"/>
    </row>
    <row r="830" spans="10:10" x14ac:dyDescent="0.25">
      <c r="J830" s="83"/>
    </row>
    <row r="831" spans="10:10" x14ac:dyDescent="0.25">
      <c r="J831" s="83"/>
    </row>
    <row r="832" spans="10:10" x14ac:dyDescent="0.25">
      <c r="J832" s="83"/>
    </row>
    <row r="833" spans="10:10" x14ac:dyDescent="0.25">
      <c r="J833" s="83"/>
    </row>
    <row r="834" spans="10:10" x14ac:dyDescent="0.25">
      <c r="J834" s="83"/>
    </row>
    <row r="835" spans="10:10" x14ac:dyDescent="0.25">
      <c r="J835" s="83"/>
    </row>
    <row r="836" spans="10:10" x14ac:dyDescent="0.25">
      <c r="J836" s="83"/>
    </row>
    <row r="837" spans="10:10" x14ac:dyDescent="0.25">
      <c r="J837" s="83"/>
    </row>
    <row r="838" spans="10:10" x14ac:dyDescent="0.25">
      <c r="J838" s="83"/>
    </row>
    <row r="839" spans="10:10" x14ac:dyDescent="0.25">
      <c r="J839" s="83"/>
    </row>
    <row r="840" spans="10:10" x14ac:dyDescent="0.25">
      <c r="J840" s="83"/>
    </row>
    <row r="841" spans="10:10" x14ac:dyDescent="0.25">
      <c r="J841" s="83"/>
    </row>
    <row r="842" spans="10:10" x14ac:dyDescent="0.25">
      <c r="J842" s="83"/>
    </row>
    <row r="843" spans="10:10" x14ac:dyDescent="0.25">
      <c r="J843" s="83"/>
    </row>
    <row r="844" spans="10:10" x14ac:dyDescent="0.25">
      <c r="J844" s="83"/>
    </row>
    <row r="845" spans="10:10" x14ac:dyDescent="0.25">
      <c r="J845" s="83"/>
    </row>
    <row r="846" spans="10:10" x14ac:dyDescent="0.25">
      <c r="J846" s="83"/>
    </row>
    <row r="847" spans="10:10" x14ac:dyDescent="0.25">
      <c r="J847" s="83"/>
    </row>
    <row r="848" spans="10:10" x14ac:dyDescent="0.25">
      <c r="J848" s="83"/>
    </row>
    <row r="849" spans="10:10" x14ac:dyDescent="0.25">
      <c r="J849" s="83"/>
    </row>
    <row r="850" spans="10:10" x14ac:dyDescent="0.25">
      <c r="J850" s="83"/>
    </row>
    <row r="851" spans="10:10" x14ac:dyDescent="0.25">
      <c r="J851" s="83"/>
    </row>
    <row r="852" spans="10:10" x14ac:dyDescent="0.25">
      <c r="J852" s="83"/>
    </row>
    <row r="853" spans="10:10" x14ac:dyDescent="0.25">
      <c r="J853" s="83"/>
    </row>
    <row r="854" spans="10:10" x14ac:dyDescent="0.25">
      <c r="J854" s="83"/>
    </row>
    <row r="855" spans="10:10" x14ac:dyDescent="0.25">
      <c r="J855" s="83"/>
    </row>
    <row r="856" spans="10:10" x14ac:dyDescent="0.25">
      <c r="J856" s="83"/>
    </row>
    <row r="857" spans="10:10" x14ac:dyDescent="0.25">
      <c r="J857" s="83"/>
    </row>
    <row r="858" spans="10:10" x14ac:dyDescent="0.25">
      <c r="J858" s="83"/>
    </row>
    <row r="859" spans="10:10" x14ac:dyDescent="0.25">
      <c r="J859" s="83"/>
    </row>
    <row r="860" spans="10:10" x14ac:dyDescent="0.25">
      <c r="J860" s="83"/>
    </row>
    <row r="861" spans="10:10" x14ac:dyDescent="0.25">
      <c r="J861" s="83"/>
    </row>
    <row r="862" spans="10:10" x14ac:dyDescent="0.25">
      <c r="J862" s="83"/>
    </row>
    <row r="863" spans="10:10" x14ac:dyDescent="0.25">
      <c r="J863" s="83"/>
    </row>
    <row r="864" spans="10:10" x14ac:dyDescent="0.25">
      <c r="J864" s="83"/>
    </row>
    <row r="865" spans="10:10" x14ac:dyDescent="0.25">
      <c r="J865" s="83"/>
    </row>
    <row r="866" spans="10:10" x14ac:dyDescent="0.25">
      <c r="J866" s="83"/>
    </row>
    <row r="867" spans="10:10" x14ac:dyDescent="0.25">
      <c r="J867" s="83"/>
    </row>
    <row r="868" spans="10:10" x14ac:dyDescent="0.25">
      <c r="J868" s="83"/>
    </row>
    <row r="869" spans="10:10" x14ac:dyDescent="0.25">
      <c r="J869" s="83"/>
    </row>
    <row r="870" spans="10:10" x14ac:dyDescent="0.25">
      <c r="J870" s="83"/>
    </row>
    <row r="871" spans="10:10" x14ac:dyDescent="0.25">
      <c r="J871" s="83"/>
    </row>
    <row r="872" spans="10:10" x14ac:dyDescent="0.25">
      <c r="J872" s="83"/>
    </row>
    <row r="873" spans="10:10" x14ac:dyDescent="0.25">
      <c r="J873" s="83"/>
    </row>
    <row r="874" spans="10:10" x14ac:dyDescent="0.25">
      <c r="J874" s="83"/>
    </row>
    <row r="875" spans="10:10" x14ac:dyDescent="0.25">
      <c r="J875" s="83"/>
    </row>
    <row r="876" spans="10:10" x14ac:dyDescent="0.25">
      <c r="J876" s="83"/>
    </row>
    <row r="877" spans="10:10" x14ac:dyDescent="0.25">
      <c r="J877" s="83"/>
    </row>
    <row r="878" spans="10:10" x14ac:dyDescent="0.25">
      <c r="J878" s="83"/>
    </row>
    <row r="879" spans="10:10" x14ac:dyDescent="0.25">
      <c r="J879" s="83"/>
    </row>
    <row r="880" spans="10:10" x14ac:dyDescent="0.25">
      <c r="J880" s="83"/>
    </row>
    <row r="881" spans="10:10" x14ac:dyDescent="0.25">
      <c r="J881" s="83"/>
    </row>
    <row r="882" spans="10:10" x14ac:dyDescent="0.25">
      <c r="J882" s="83"/>
    </row>
    <row r="883" spans="10:10" x14ac:dyDescent="0.25">
      <c r="J883" s="83"/>
    </row>
    <row r="884" spans="10:10" x14ac:dyDescent="0.25">
      <c r="J884" s="83"/>
    </row>
    <row r="885" spans="10:10" x14ac:dyDescent="0.25">
      <c r="J885" s="83"/>
    </row>
    <row r="886" spans="10:10" x14ac:dyDescent="0.25">
      <c r="J886" s="83"/>
    </row>
    <row r="887" spans="10:10" x14ac:dyDescent="0.25">
      <c r="J887" s="83"/>
    </row>
    <row r="888" spans="10:10" x14ac:dyDescent="0.25">
      <c r="J888" s="83"/>
    </row>
    <row r="889" spans="10:10" x14ac:dyDescent="0.25">
      <c r="J889" s="83"/>
    </row>
    <row r="890" spans="10:10" x14ac:dyDescent="0.25">
      <c r="J890" s="83"/>
    </row>
    <row r="891" spans="10:10" x14ac:dyDescent="0.25">
      <c r="J891" s="83"/>
    </row>
    <row r="892" spans="10:10" x14ac:dyDescent="0.25">
      <c r="J892" s="83"/>
    </row>
    <row r="893" spans="10:10" x14ac:dyDescent="0.25">
      <c r="J893" s="83"/>
    </row>
    <row r="894" spans="10:10" x14ac:dyDescent="0.25">
      <c r="J894" s="83"/>
    </row>
    <row r="895" spans="10:10" x14ac:dyDescent="0.25">
      <c r="J895" s="83"/>
    </row>
    <row r="896" spans="10:10" x14ac:dyDescent="0.25">
      <c r="J896" s="83"/>
    </row>
    <row r="897" spans="10:10" x14ac:dyDescent="0.25">
      <c r="J897" s="83"/>
    </row>
    <row r="898" spans="10:10" x14ac:dyDescent="0.25">
      <c r="J898" s="83"/>
    </row>
    <row r="899" spans="10:10" x14ac:dyDescent="0.25">
      <c r="J899" s="83"/>
    </row>
    <row r="900" spans="10:10" x14ac:dyDescent="0.25">
      <c r="J900" s="83"/>
    </row>
    <row r="901" spans="10:10" x14ac:dyDescent="0.25">
      <c r="J901" s="83"/>
    </row>
    <row r="902" spans="10:10" x14ac:dyDescent="0.25">
      <c r="J902" s="83"/>
    </row>
    <row r="903" spans="10:10" x14ac:dyDescent="0.25">
      <c r="J903" s="83"/>
    </row>
    <row r="904" spans="10:10" x14ac:dyDescent="0.25">
      <c r="J904" s="83"/>
    </row>
    <row r="905" spans="10:10" x14ac:dyDescent="0.25">
      <c r="J905" s="83"/>
    </row>
    <row r="906" spans="10:10" x14ac:dyDescent="0.25">
      <c r="J906" s="83"/>
    </row>
    <row r="907" spans="10:10" x14ac:dyDescent="0.25">
      <c r="J907" s="83"/>
    </row>
    <row r="908" spans="10:10" x14ac:dyDescent="0.25">
      <c r="J908" s="83"/>
    </row>
    <row r="909" spans="10:10" x14ac:dyDescent="0.25">
      <c r="J909" s="83"/>
    </row>
    <row r="910" spans="10:10" x14ac:dyDescent="0.25">
      <c r="J910" s="83"/>
    </row>
    <row r="911" spans="10:10" x14ac:dyDescent="0.25">
      <c r="J911" s="83"/>
    </row>
    <row r="912" spans="10:10" x14ac:dyDescent="0.25">
      <c r="J912" s="83"/>
    </row>
    <row r="913" spans="10:10" x14ac:dyDescent="0.25">
      <c r="J913" s="83"/>
    </row>
    <row r="914" spans="10:10" x14ac:dyDescent="0.25">
      <c r="J914" s="83"/>
    </row>
    <row r="915" spans="10:10" x14ac:dyDescent="0.25">
      <c r="J915" s="83"/>
    </row>
    <row r="916" spans="10:10" x14ac:dyDescent="0.25">
      <c r="J916" s="83"/>
    </row>
    <row r="917" spans="10:10" x14ac:dyDescent="0.25">
      <c r="J917" s="83"/>
    </row>
    <row r="918" spans="10:10" x14ac:dyDescent="0.25">
      <c r="J918" s="83"/>
    </row>
    <row r="919" spans="10:10" x14ac:dyDescent="0.25">
      <c r="J919" s="83"/>
    </row>
    <row r="920" spans="10:10" x14ac:dyDescent="0.25">
      <c r="J920" s="83"/>
    </row>
    <row r="921" spans="10:10" x14ac:dyDescent="0.25">
      <c r="J921" s="83"/>
    </row>
    <row r="922" spans="10:10" x14ac:dyDescent="0.25">
      <c r="J922" s="83"/>
    </row>
    <row r="923" spans="10:10" x14ac:dyDescent="0.25">
      <c r="J923" s="83"/>
    </row>
    <row r="924" spans="10:10" x14ac:dyDescent="0.25">
      <c r="J924" s="83"/>
    </row>
    <row r="925" spans="10:10" x14ac:dyDescent="0.25">
      <c r="J925" s="83"/>
    </row>
    <row r="926" spans="10:10" x14ac:dyDescent="0.25">
      <c r="J926" s="83"/>
    </row>
    <row r="927" spans="10:10" x14ac:dyDescent="0.25">
      <c r="J927" s="83"/>
    </row>
    <row r="928" spans="10:10" x14ac:dyDescent="0.25">
      <c r="J928" s="83"/>
    </row>
    <row r="929" spans="10:10" x14ac:dyDescent="0.25">
      <c r="J929" s="83"/>
    </row>
    <row r="930" spans="10:10" x14ac:dyDescent="0.25">
      <c r="J930" s="83"/>
    </row>
    <row r="931" spans="10:10" x14ac:dyDescent="0.25">
      <c r="J931" s="83"/>
    </row>
    <row r="932" spans="10:10" x14ac:dyDescent="0.25">
      <c r="J932" s="83"/>
    </row>
    <row r="933" spans="10:10" x14ac:dyDescent="0.25">
      <c r="J933" s="83"/>
    </row>
    <row r="934" spans="10:10" x14ac:dyDescent="0.25">
      <c r="J934" s="83"/>
    </row>
    <row r="935" spans="10:10" x14ac:dyDescent="0.25">
      <c r="J935" s="83"/>
    </row>
    <row r="936" spans="10:10" x14ac:dyDescent="0.25">
      <c r="J936" s="83"/>
    </row>
    <row r="937" spans="10:10" x14ac:dyDescent="0.25">
      <c r="J937" s="83"/>
    </row>
    <row r="938" spans="10:10" x14ac:dyDescent="0.25">
      <c r="J938" s="83"/>
    </row>
    <row r="939" spans="10:10" x14ac:dyDescent="0.25">
      <c r="J939" s="83"/>
    </row>
    <row r="940" spans="10:10" x14ac:dyDescent="0.25">
      <c r="J940" s="83"/>
    </row>
    <row r="941" spans="10:10" x14ac:dyDescent="0.25">
      <c r="J941" s="83"/>
    </row>
    <row r="942" spans="10:10" x14ac:dyDescent="0.25">
      <c r="J942" s="83"/>
    </row>
    <row r="943" spans="10:10" x14ac:dyDescent="0.25">
      <c r="J943" s="83"/>
    </row>
    <row r="944" spans="10:10" x14ac:dyDescent="0.25">
      <c r="J944" s="83"/>
    </row>
    <row r="945" spans="10:10" x14ac:dyDescent="0.25">
      <c r="J945" s="83"/>
    </row>
    <row r="946" spans="10:10" x14ac:dyDescent="0.25">
      <c r="J946" s="83"/>
    </row>
    <row r="947" spans="10:10" x14ac:dyDescent="0.25">
      <c r="J947" s="83"/>
    </row>
    <row r="948" spans="10:10" x14ac:dyDescent="0.25">
      <c r="J948" s="83"/>
    </row>
    <row r="949" spans="10:10" x14ac:dyDescent="0.25">
      <c r="J949" s="83"/>
    </row>
    <row r="950" spans="10:10" x14ac:dyDescent="0.25">
      <c r="J950" s="83"/>
    </row>
    <row r="951" spans="10:10" x14ac:dyDescent="0.25">
      <c r="J951" s="83"/>
    </row>
    <row r="952" spans="10:10" x14ac:dyDescent="0.25">
      <c r="J952" s="83"/>
    </row>
    <row r="953" spans="10:10" x14ac:dyDescent="0.25">
      <c r="J953" s="83"/>
    </row>
    <row r="954" spans="10:10" x14ac:dyDescent="0.25">
      <c r="J954" s="83"/>
    </row>
    <row r="955" spans="10:10" x14ac:dyDescent="0.25">
      <c r="J955" s="83"/>
    </row>
    <row r="956" spans="10:10" x14ac:dyDescent="0.25">
      <c r="J956" s="83"/>
    </row>
    <row r="957" spans="10:10" x14ac:dyDescent="0.25">
      <c r="J957" s="83"/>
    </row>
    <row r="958" spans="10:10" x14ac:dyDescent="0.25">
      <c r="J958" s="83"/>
    </row>
    <row r="959" spans="10:10" x14ac:dyDescent="0.25">
      <c r="J959" s="83"/>
    </row>
    <row r="960" spans="10:10" x14ac:dyDescent="0.25">
      <c r="J960" s="83"/>
    </row>
    <row r="961" spans="10:10" x14ac:dyDescent="0.25">
      <c r="J961" s="83"/>
    </row>
    <row r="962" spans="10:10" x14ac:dyDescent="0.25">
      <c r="J962" s="83"/>
    </row>
    <row r="963" spans="10:10" x14ac:dyDescent="0.25">
      <c r="J963" s="83"/>
    </row>
    <row r="964" spans="10:10" x14ac:dyDescent="0.25">
      <c r="J964" s="83"/>
    </row>
    <row r="965" spans="10:10" x14ac:dyDescent="0.25">
      <c r="J965" s="83"/>
    </row>
    <row r="966" spans="10:10" x14ac:dyDescent="0.25">
      <c r="J966" s="83"/>
    </row>
    <row r="967" spans="10:10" x14ac:dyDescent="0.25">
      <c r="J967" s="83"/>
    </row>
    <row r="968" spans="10:10" x14ac:dyDescent="0.25">
      <c r="J968" s="83"/>
    </row>
    <row r="969" spans="10:10" x14ac:dyDescent="0.25">
      <c r="J969" s="83"/>
    </row>
    <row r="970" spans="10:10" x14ac:dyDescent="0.25">
      <c r="J970" s="83"/>
    </row>
    <row r="971" spans="10:10" x14ac:dyDescent="0.25">
      <c r="J971" s="83"/>
    </row>
    <row r="972" spans="10:10" x14ac:dyDescent="0.25">
      <c r="J972" s="83"/>
    </row>
    <row r="973" spans="10:10" x14ac:dyDescent="0.25">
      <c r="J973" s="83"/>
    </row>
    <row r="974" spans="10:10" x14ac:dyDescent="0.25">
      <c r="J974" s="83"/>
    </row>
    <row r="975" spans="10:10" x14ac:dyDescent="0.25">
      <c r="J975" s="83"/>
    </row>
    <row r="976" spans="10:10" x14ac:dyDescent="0.25">
      <c r="J976" s="83"/>
    </row>
    <row r="977" spans="10:10" x14ac:dyDescent="0.25">
      <c r="J977" s="83"/>
    </row>
    <row r="978" spans="10:10" x14ac:dyDescent="0.25">
      <c r="J978" s="83"/>
    </row>
    <row r="979" spans="10:10" x14ac:dyDescent="0.25">
      <c r="J979" s="83"/>
    </row>
    <row r="980" spans="10:10" x14ac:dyDescent="0.25">
      <c r="J980" s="83"/>
    </row>
    <row r="981" spans="10:10" x14ac:dyDescent="0.25">
      <c r="J981" s="83"/>
    </row>
    <row r="982" spans="10:10" x14ac:dyDescent="0.25">
      <c r="J982" s="83"/>
    </row>
    <row r="983" spans="10:10" x14ac:dyDescent="0.25">
      <c r="J983" s="83"/>
    </row>
    <row r="984" spans="10:10" x14ac:dyDescent="0.25">
      <c r="J984" s="83"/>
    </row>
    <row r="985" spans="10:10" x14ac:dyDescent="0.25">
      <c r="J985" s="83"/>
    </row>
    <row r="986" spans="10:10" x14ac:dyDescent="0.25">
      <c r="J986" s="83"/>
    </row>
    <row r="987" spans="10:10" x14ac:dyDescent="0.25">
      <c r="J987" s="83"/>
    </row>
    <row r="988" spans="10:10" x14ac:dyDescent="0.25">
      <c r="J988" s="83"/>
    </row>
    <row r="989" spans="10:10" x14ac:dyDescent="0.25">
      <c r="J989" s="83"/>
    </row>
    <row r="990" spans="10:10" x14ac:dyDescent="0.25">
      <c r="J990" s="83"/>
    </row>
    <row r="991" spans="10:10" x14ac:dyDescent="0.25">
      <c r="J991" s="83"/>
    </row>
    <row r="992" spans="10:10" x14ac:dyDescent="0.25">
      <c r="J992" s="83"/>
    </row>
    <row r="993" spans="10:10" x14ac:dyDescent="0.25">
      <c r="J993" s="83"/>
    </row>
    <row r="994" spans="10:10" x14ac:dyDescent="0.25">
      <c r="J994" s="83"/>
    </row>
    <row r="995" spans="10:10" x14ac:dyDescent="0.25">
      <c r="J995" s="83"/>
    </row>
    <row r="996" spans="10:10" x14ac:dyDescent="0.25">
      <c r="J996" s="83"/>
    </row>
    <row r="997" spans="10:10" x14ac:dyDescent="0.25">
      <c r="J997" s="83"/>
    </row>
    <row r="998" spans="10:10" x14ac:dyDescent="0.25">
      <c r="J998" s="83"/>
    </row>
    <row r="999" spans="10:10" x14ac:dyDescent="0.25">
      <c r="J999" s="83"/>
    </row>
    <row r="1000" spans="10:10" x14ac:dyDescent="0.25">
      <c r="J1000" s="83"/>
    </row>
    <row r="1001" spans="10:10" x14ac:dyDescent="0.25">
      <c r="J1001" s="83"/>
    </row>
    <row r="1002" spans="10:10" x14ac:dyDescent="0.25">
      <c r="J1002" s="83"/>
    </row>
    <row r="1003" spans="10:10" x14ac:dyDescent="0.25">
      <c r="J1003" s="83"/>
    </row>
    <row r="1004" spans="10:10" x14ac:dyDescent="0.25">
      <c r="J1004" s="83"/>
    </row>
    <row r="1005" spans="10:10" x14ac:dyDescent="0.25">
      <c r="J1005" s="83"/>
    </row>
    <row r="1006" spans="10:10" x14ac:dyDescent="0.25">
      <c r="J1006" s="83"/>
    </row>
    <row r="1007" spans="10:10" x14ac:dyDescent="0.25">
      <c r="J1007" s="83"/>
    </row>
    <row r="1008" spans="10:10" x14ac:dyDescent="0.25">
      <c r="J1008" s="83"/>
    </row>
    <row r="1009" spans="10:10" x14ac:dyDescent="0.25">
      <c r="J1009" s="83"/>
    </row>
    <row r="1010" spans="10:10" x14ac:dyDescent="0.25">
      <c r="J1010" s="83"/>
    </row>
    <row r="1011" spans="10:10" x14ac:dyDescent="0.25">
      <c r="J1011" s="83"/>
    </row>
    <row r="1012" spans="10:10" x14ac:dyDescent="0.25">
      <c r="J1012" s="83"/>
    </row>
    <row r="1013" spans="10:10" x14ac:dyDescent="0.25">
      <c r="J1013" s="83"/>
    </row>
    <row r="1014" spans="10:10" x14ac:dyDescent="0.25">
      <c r="J1014" s="83"/>
    </row>
    <row r="1015" spans="10:10" x14ac:dyDescent="0.25">
      <c r="J1015" s="83"/>
    </row>
    <row r="1016" spans="10:10" x14ac:dyDescent="0.25">
      <c r="J1016" s="83"/>
    </row>
    <row r="1017" spans="10:10" x14ac:dyDescent="0.25">
      <c r="J1017" s="83"/>
    </row>
    <row r="1018" spans="10:10" x14ac:dyDescent="0.25">
      <c r="J1018" s="83"/>
    </row>
    <row r="1019" spans="10:10" x14ac:dyDescent="0.25">
      <c r="J1019" s="83"/>
    </row>
    <row r="1020" spans="10:10" x14ac:dyDescent="0.25">
      <c r="J1020" s="83"/>
    </row>
    <row r="1021" spans="10:10" x14ac:dyDescent="0.25">
      <c r="J1021" s="83"/>
    </row>
    <row r="1022" spans="10:10" x14ac:dyDescent="0.25">
      <c r="J1022" s="83"/>
    </row>
    <row r="1023" spans="10:10" x14ac:dyDescent="0.25">
      <c r="J1023" s="83"/>
    </row>
    <row r="1024" spans="10:10" x14ac:dyDescent="0.25">
      <c r="J1024" s="83"/>
    </row>
    <row r="1025" spans="10:10" x14ac:dyDescent="0.25">
      <c r="J1025" s="83"/>
    </row>
    <row r="1026" spans="10:10" x14ac:dyDescent="0.25">
      <c r="J1026" s="83"/>
    </row>
    <row r="1027" spans="10:10" x14ac:dyDescent="0.25">
      <c r="J1027" s="83"/>
    </row>
    <row r="1028" spans="10:10" x14ac:dyDescent="0.25">
      <c r="J1028" s="83"/>
    </row>
    <row r="1029" spans="10:10" x14ac:dyDescent="0.25">
      <c r="J1029" s="83"/>
    </row>
    <row r="1030" spans="10:10" x14ac:dyDescent="0.25">
      <c r="J1030" s="83"/>
    </row>
    <row r="1031" spans="10:10" x14ac:dyDescent="0.25">
      <c r="J1031" s="83"/>
    </row>
    <row r="1032" spans="10:10" x14ac:dyDescent="0.25">
      <c r="J1032" s="83"/>
    </row>
    <row r="1033" spans="10:10" x14ac:dyDescent="0.25">
      <c r="J1033" s="83"/>
    </row>
    <row r="1034" spans="10:10" x14ac:dyDescent="0.25">
      <c r="J1034" s="83"/>
    </row>
    <row r="1035" spans="10:10" x14ac:dyDescent="0.25">
      <c r="J1035" s="83"/>
    </row>
    <row r="1036" spans="10:10" x14ac:dyDescent="0.25">
      <c r="J1036" s="83"/>
    </row>
    <row r="1037" spans="10:10" x14ac:dyDescent="0.25">
      <c r="J1037" s="83"/>
    </row>
    <row r="1038" spans="10:10" x14ac:dyDescent="0.25">
      <c r="J1038" s="83"/>
    </row>
    <row r="1039" spans="10:10" x14ac:dyDescent="0.25">
      <c r="J1039" s="83"/>
    </row>
    <row r="1040" spans="10:10" x14ac:dyDescent="0.25">
      <c r="J1040" s="83"/>
    </row>
    <row r="1041" spans="10:10" x14ac:dyDescent="0.25">
      <c r="J1041" s="83"/>
    </row>
    <row r="1042" spans="10:10" x14ac:dyDescent="0.25">
      <c r="J1042" s="83"/>
    </row>
    <row r="1043" spans="10:10" x14ac:dyDescent="0.25">
      <c r="J1043" s="83"/>
    </row>
    <row r="1044" spans="10:10" x14ac:dyDescent="0.25">
      <c r="J1044" s="83"/>
    </row>
    <row r="1045" spans="10:10" x14ac:dyDescent="0.25">
      <c r="J1045" s="83"/>
    </row>
    <row r="1046" spans="10:10" x14ac:dyDescent="0.25">
      <c r="J1046" s="83"/>
    </row>
    <row r="1047" spans="10:10" x14ac:dyDescent="0.25">
      <c r="J1047" s="83"/>
    </row>
    <row r="1048" spans="10:10" x14ac:dyDescent="0.25">
      <c r="J1048" s="83"/>
    </row>
    <row r="1049" spans="10:10" x14ac:dyDescent="0.25">
      <c r="J1049" s="83"/>
    </row>
    <row r="1050" spans="10:10" x14ac:dyDescent="0.25">
      <c r="J1050" s="83"/>
    </row>
    <row r="1051" spans="10:10" x14ac:dyDescent="0.25">
      <c r="J1051" s="83"/>
    </row>
    <row r="1052" spans="10:10" x14ac:dyDescent="0.25">
      <c r="J1052" s="83"/>
    </row>
    <row r="1053" spans="10:10" x14ac:dyDescent="0.25">
      <c r="J1053" s="83"/>
    </row>
    <row r="1054" spans="10:10" x14ac:dyDescent="0.25">
      <c r="J1054" s="83"/>
    </row>
    <row r="1055" spans="10:10" x14ac:dyDescent="0.25">
      <c r="J1055" s="83"/>
    </row>
    <row r="1056" spans="10:10" x14ac:dyDescent="0.25">
      <c r="J1056" s="83"/>
    </row>
    <row r="1057" spans="10:10" x14ac:dyDescent="0.25">
      <c r="J1057" s="83"/>
    </row>
    <row r="1058" spans="10:10" x14ac:dyDescent="0.25">
      <c r="J1058" s="83"/>
    </row>
    <row r="1059" spans="10:10" x14ac:dyDescent="0.25">
      <c r="J1059" s="83"/>
    </row>
    <row r="1060" spans="10:10" x14ac:dyDescent="0.25">
      <c r="J1060" s="83"/>
    </row>
    <row r="1061" spans="10:10" x14ac:dyDescent="0.25">
      <c r="J1061" s="83"/>
    </row>
    <row r="1062" spans="10:10" x14ac:dyDescent="0.25">
      <c r="J1062" s="83"/>
    </row>
    <row r="1063" spans="10:10" x14ac:dyDescent="0.25">
      <c r="J1063" s="83"/>
    </row>
    <row r="1064" spans="10:10" x14ac:dyDescent="0.25">
      <c r="J1064" s="83"/>
    </row>
    <row r="1065" spans="10:10" x14ac:dyDescent="0.25">
      <c r="J1065" s="83"/>
    </row>
    <row r="1066" spans="10:10" x14ac:dyDescent="0.25">
      <c r="J1066" s="83"/>
    </row>
    <row r="1067" spans="10:10" x14ac:dyDescent="0.25">
      <c r="J1067" s="83"/>
    </row>
    <row r="1068" spans="10:10" x14ac:dyDescent="0.25">
      <c r="J1068" s="83"/>
    </row>
    <row r="1069" spans="10:10" x14ac:dyDescent="0.25">
      <c r="J1069" s="83"/>
    </row>
    <row r="1070" spans="10:10" x14ac:dyDescent="0.25">
      <c r="J1070" s="83"/>
    </row>
    <row r="1071" spans="10:10" x14ac:dyDescent="0.25">
      <c r="J1071" s="83"/>
    </row>
    <row r="1072" spans="10:10" x14ac:dyDescent="0.25">
      <c r="J1072" s="83"/>
    </row>
    <row r="1073" spans="10:10" x14ac:dyDescent="0.25">
      <c r="J1073" s="83"/>
    </row>
    <row r="1074" spans="10:10" x14ac:dyDescent="0.25">
      <c r="J1074" s="83"/>
    </row>
    <row r="1075" spans="10:10" x14ac:dyDescent="0.25">
      <c r="J1075" s="83"/>
    </row>
    <row r="1076" spans="10:10" x14ac:dyDescent="0.25">
      <c r="J1076" s="83"/>
    </row>
    <row r="1077" spans="10:10" x14ac:dyDescent="0.25">
      <c r="J1077" s="83"/>
    </row>
    <row r="1078" spans="10:10" x14ac:dyDescent="0.25">
      <c r="J1078" s="83"/>
    </row>
    <row r="1079" spans="10:10" x14ac:dyDescent="0.25">
      <c r="J1079" s="83"/>
    </row>
    <row r="1080" spans="10:10" x14ac:dyDescent="0.25">
      <c r="J1080" s="83"/>
    </row>
    <row r="1081" spans="10:10" x14ac:dyDescent="0.25">
      <c r="J1081" s="83"/>
    </row>
    <row r="1082" spans="10:10" x14ac:dyDescent="0.25">
      <c r="J1082" s="83"/>
    </row>
    <row r="1083" spans="10:10" x14ac:dyDescent="0.25">
      <c r="J1083" s="83"/>
    </row>
    <row r="1084" spans="10:10" x14ac:dyDescent="0.25">
      <c r="J1084" s="83"/>
    </row>
    <row r="1085" spans="10:10" x14ac:dyDescent="0.25">
      <c r="J1085" s="83"/>
    </row>
    <row r="1086" spans="10:10" x14ac:dyDescent="0.25">
      <c r="J1086" s="83"/>
    </row>
    <row r="1087" spans="10:10" x14ac:dyDescent="0.25">
      <c r="J1087" s="83"/>
    </row>
    <row r="1088" spans="10:10" x14ac:dyDescent="0.25">
      <c r="J1088" s="83"/>
    </row>
    <row r="1089" spans="10:10" x14ac:dyDescent="0.25">
      <c r="J1089" s="83"/>
    </row>
    <row r="1090" spans="10:10" x14ac:dyDescent="0.25">
      <c r="J1090" s="83"/>
    </row>
    <row r="1091" spans="10:10" x14ac:dyDescent="0.25">
      <c r="J1091" s="83"/>
    </row>
    <row r="1092" spans="10:10" x14ac:dyDescent="0.25">
      <c r="J1092" s="83"/>
    </row>
    <row r="1093" spans="10:10" x14ac:dyDescent="0.25">
      <c r="J1093" s="83"/>
    </row>
    <row r="1094" spans="10:10" x14ac:dyDescent="0.25">
      <c r="J1094" s="83"/>
    </row>
    <row r="1095" spans="10:10" x14ac:dyDescent="0.25">
      <c r="J1095" s="83"/>
    </row>
    <row r="1096" spans="10:10" x14ac:dyDescent="0.25">
      <c r="J1096" s="83"/>
    </row>
    <row r="1097" spans="10:10" x14ac:dyDescent="0.25">
      <c r="J1097" s="83"/>
    </row>
    <row r="1098" spans="10:10" x14ac:dyDescent="0.25">
      <c r="J1098" s="83"/>
    </row>
    <row r="1099" spans="10:10" x14ac:dyDescent="0.25">
      <c r="J1099" s="83"/>
    </row>
    <row r="1100" spans="10:10" x14ac:dyDescent="0.25">
      <c r="J1100" s="83"/>
    </row>
    <row r="1101" spans="10:10" x14ac:dyDescent="0.25">
      <c r="J1101" s="83"/>
    </row>
    <row r="1102" spans="10:10" x14ac:dyDescent="0.25">
      <c r="J1102" s="83"/>
    </row>
    <row r="1103" spans="10:10" x14ac:dyDescent="0.25">
      <c r="J1103" s="83"/>
    </row>
    <row r="1104" spans="10:10" x14ac:dyDescent="0.25">
      <c r="J1104" s="83"/>
    </row>
    <row r="1105" spans="10:10" x14ac:dyDescent="0.25">
      <c r="J1105" s="83"/>
    </row>
    <row r="1106" spans="10:10" x14ac:dyDescent="0.25">
      <c r="J1106" s="83"/>
    </row>
    <row r="1107" spans="10:10" x14ac:dyDescent="0.25">
      <c r="J1107" s="83"/>
    </row>
    <row r="1108" spans="10:10" x14ac:dyDescent="0.25">
      <c r="J1108" s="83"/>
    </row>
    <row r="1109" spans="10:10" x14ac:dyDescent="0.25">
      <c r="J1109" s="83"/>
    </row>
    <row r="1110" spans="10:10" x14ac:dyDescent="0.25">
      <c r="J1110" s="83"/>
    </row>
    <row r="1111" spans="10:10" x14ac:dyDescent="0.25">
      <c r="J1111" s="83"/>
    </row>
    <row r="1112" spans="10:10" x14ac:dyDescent="0.25">
      <c r="J1112" s="83"/>
    </row>
    <row r="1113" spans="10:10" x14ac:dyDescent="0.25">
      <c r="J1113" s="83"/>
    </row>
    <row r="1114" spans="10:10" x14ac:dyDescent="0.25">
      <c r="J1114" s="83"/>
    </row>
    <row r="1115" spans="10:10" x14ac:dyDescent="0.25">
      <c r="J1115" s="83"/>
    </row>
    <row r="1116" spans="10:10" x14ac:dyDescent="0.25">
      <c r="J1116" s="83"/>
    </row>
    <row r="1117" spans="10:10" x14ac:dyDescent="0.25">
      <c r="J1117" s="83"/>
    </row>
    <row r="1118" spans="10:10" x14ac:dyDescent="0.25">
      <c r="J1118" s="83"/>
    </row>
    <row r="1119" spans="10:10" x14ac:dyDescent="0.25">
      <c r="J1119" s="83"/>
    </row>
    <row r="1120" spans="10:10" x14ac:dyDescent="0.25">
      <c r="J1120" s="83"/>
    </row>
    <row r="1121" spans="10:10" x14ac:dyDescent="0.25">
      <c r="J1121" s="83"/>
    </row>
    <row r="1122" spans="10:10" x14ac:dyDescent="0.25">
      <c r="J1122" s="83"/>
    </row>
    <row r="1123" spans="10:10" x14ac:dyDescent="0.25">
      <c r="J1123" s="83"/>
    </row>
    <row r="1124" spans="10:10" x14ac:dyDescent="0.25">
      <c r="J1124" s="83"/>
    </row>
    <row r="1125" spans="10:10" x14ac:dyDescent="0.25">
      <c r="J1125" s="83"/>
    </row>
    <row r="1126" spans="10:10" x14ac:dyDescent="0.25">
      <c r="J1126" s="83"/>
    </row>
    <row r="1127" spans="10:10" x14ac:dyDescent="0.25">
      <c r="J1127" s="83"/>
    </row>
    <row r="1128" spans="10:10" x14ac:dyDescent="0.25">
      <c r="J1128" s="83"/>
    </row>
    <row r="1129" spans="10:10" x14ac:dyDescent="0.25">
      <c r="J1129" s="83"/>
    </row>
    <row r="1130" spans="10:10" x14ac:dyDescent="0.25">
      <c r="J1130" s="83"/>
    </row>
    <row r="1131" spans="10:10" x14ac:dyDescent="0.25">
      <c r="J1131" s="83"/>
    </row>
    <row r="1132" spans="10:10" x14ac:dyDescent="0.25">
      <c r="J1132" s="83"/>
    </row>
    <row r="1133" spans="10:10" x14ac:dyDescent="0.25">
      <c r="J1133" s="83"/>
    </row>
    <row r="1134" spans="10:10" x14ac:dyDescent="0.25">
      <c r="J1134" s="83"/>
    </row>
    <row r="1135" spans="10:10" x14ac:dyDescent="0.25">
      <c r="J1135" s="83"/>
    </row>
    <row r="1136" spans="10:10" x14ac:dyDescent="0.25">
      <c r="J1136" s="83"/>
    </row>
    <row r="1137" spans="10:10" x14ac:dyDescent="0.25">
      <c r="J1137" s="83"/>
    </row>
    <row r="1138" spans="10:10" x14ac:dyDescent="0.25">
      <c r="J1138" s="83"/>
    </row>
    <row r="1139" spans="10:10" x14ac:dyDescent="0.25">
      <c r="J1139" s="83"/>
    </row>
    <row r="1140" spans="10:10" x14ac:dyDescent="0.25">
      <c r="J1140" s="83"/>
    </row>
    <row r="1141" spans="10:10" x14ac:dyDescent="0.25">
      <c r="J1141" s="83"/>
    </row>
    <row r="1142" spans="10:10" x14ac:dyDescent="0.25">
      <c r="J1142" s="83"/>
    </row>
    <row r="1143" spans="10:10" x14ac:dyDescent="0.25">
      <c r="J1143" s="83"/>
    </row>
    <row r="1144" spans="10:10" x14ac:dyDescent="0.25">
      <c r="J1144" s="83"/>
    </row>
    <row r="1145" spans="10:10" x14ac:dyDescent="0.25">
      <c r="J1145" s="83"/>
    </row>
    <row r="1146" spans="10:10" x14ac:dyDescent="0.25">
      <c r="J1146" s="83"/>
    </row>
    <row r="1147" spans="10:10" x14ac:dyDescent="0.25">
      <c r="J1147" s="83"/>
    </row>
    <row r="1148" spans="10:10" x14ac:dyDescent="0.25">
      <c r="J1148" s="83"/>
    </row>
    <row r="1149" spans="10:10" x14ac:dyDescent="0.25">
      <c r="J1149" s="83"/>
    </row>
    <row r="1150" spans="10:10" x14ac:dyDescent="0.25">
      <c r="J1150" s="83"/>
    </row>
    <row r="1151" spans="10:10" x14ac:dyDescent="0.25">
      <c r="J1151" s="83"/>
    </row>
    <row r="1152" spans="10:10" x14ac:dyDescent="0.25">
      <c r="J1152" s="83"/>
    </row>
    <row r="1153" spans="10:10" x14ac:dyDescent="0.25">
      <c r="J1153" s="83"/>
    </row>
    <row r="1154" spans="10:10" x14ac:dyDescent="0.25">
      <c r="J1154" s="83"/>
    </row>
    <row r="1155" spans="10:10" x14ac:dyDescent="0.25">
      <c r="J1155" s="83"/>
    </row>
    <row r="1156" spans="10:10" x14ac:dyDescent="0.25">
      <c r="J1156" s="83"/>
    </row>
    <row r="1157" spans="10:10" x14ac:dyDescent="0.25">
      <c r="J1157" s="83"/>
    </row>
    <row r="1158" spans="10:10" x14ac:dyDescent="0.25">
      <c r="J1158" s="83"/>
    </row>
    <row r="1159" spans="10:10" x14ac:dyDescent="0.25">
      <c r="J1159" s="83"/>
    </row>
    <row r="1160" spans="10:10" x14ac:dyDescent="0.25">
      <c r="J1160" s="83"/>
    </row>
    <row r="1161" spans="10:10" x14ac:dyDescent="0.25">
      <c r="J1161" s="83"/>
    </row>
    <row r="1162" spans="10:10" x14ac:dyDescent="0.25">
      <c r="J1162" s="83"/>
    </row>
    <row r="1163" spans="10:10" x14ac:dyDescent="0.25">
      <c r="J1163" s="83"/>
    </row>
    <row r="1164" spans="10:10" x14ac:dyDescent="0.25">
      <c r="J1164" s="83"/>
    </row>
    <row r="1165" spans="10:10" x14ac:dyDescent="0.25">
      <c r="J1165" s="83"/>
    </row>
    <row r="1166" spans="10:10" x14ac:dyDescent="0.25">
      <c r="J1166" s="83"/>
    </row>
    <row r="1167" spans="10:10" x14ac:dyDescent="0.25">
      <c r="J1167" s="83"/>
    </row>
    <row r="1168" spans="10:10" x14ac:dyDescent="0.25">
      <c r="J1168" s="83"/>
    </row>
    <row r="1169" spans="10:10" x14ac:dyDescent="0.25">
      <c r="J1169" s="83"/>
    </row>
    <row r="1170" spans="10:10" x14ac:dyDescent="0.25">
      <c r="J1170" s="83"/>
    </row>
    <row r="1171" spans="10:10" x14ac:dyDescent="0.25">
      <c r="J1171" s="83"/>
    </row>
    <row r="1172" spans="10:10" x14ac:dyDescent="0.25">
      <c r="J1172" s="83"/>
    </row>
    <row r="1173" spans="10:10" x14ac:dyDescent="0.25">
      <c r="J1173" s="83"/>
    </row>
    <row r="1174" spans="10:10" x14ac:dyDescent="0.25">
      <c r="J1174" s="83"/>
    </row>
    <row r="1175" spans="10:10" x14ac:dyDescent="0.25">
      <c r="J1175" s="83"/>
    </row>
    <row r="1176" spans="10:10" x14ac:dyDescent="0.25">
      <c r="J1176" s="83"/>
    </row>
    <row r="1177" spans="10:10" x14ac:dyDescent="0.25">
      <c r="J1177" s="83"/>
    </row>
    <row r="1178" spans="10:10" x14ac:dyDescent="0.25">
      <c r="J1178" s="83"/>
    </row>
    <row r="1179" spans="10:10" x14ac:dyDescent="0.25">
      <c r="J1179" s="83"/>
    </row>
    <row r="1180" spans="10:10" x14ac:dyDescent="0.25">
      <c r="J1180" s="83"/>
    </row>
    <row r="1181" spans="10:10" x14ac:dyDescent="0.25">
      <c r="J1181" s="83"/>
    </row>
    <row r="1182" spans="10:10" x14ac:dyDescent="0.25">
      <c r="J1182" s="83"/>
    </row>
    <row r="1183" spans="10:10" x14ac:dyDescent="0.25">
      <c r="J1183" s="83"/>
    </row>
    <row r="1184" spans="10:10" x14ac:dyDescent="0.25">
      <c r="J1184" s="83"/>
    </row>
    <row r="1185" spans="10:10" x14ac:dyDescent="0.25">
      <c r="J1185" s="83"/>
    </row>
    <row r="1186" spans="10:10" x14ac:dyDescent="0.25">
      <c r="J1186" s="83"/>
    </row>
    <row r="1187" spans="10:10" x14ac:dyDescent="0.25">
      <c r="J1187" s="83"/>
    </row>
    <row r="1188" spans="10:10" x14ac:dyDescent="0.25">
      <c r="J1188" s="83"/>
    </row>
    <row r="1189" spans="10:10" x14ac:dyDescent="0.25">
      <c r="J1189" s="83"/>
    </row>
    <row r="1190" spans="10:10" x14ac:dyDescent="0.25">
      <c r="J1190" s="83"/>
    </row>
    <row r="1191" spans="10:10" x14ac:dyDescent="0.25">
      <c r="J1191" s="83"/>
    </row>
    <row r="1192" spans="10:10" x14ac:dyDescent="0.25">
      <c r="J1192" s="83"/>
    </row>
    <row r="1193" spans="10:10" x14ac:dyDescent="0.25">
      <c r="J1193" s="83"/>
    </row>
    <row r="1194" spans="10:10" x14ac:dyDescent="0.25">
      <c r="J1194" s="83"/>
    </row>
    <row r="1195" spans="10:10" x14ac:dyDescent="0.25">
      <c r="J1195" s="83"/>
    </row>
    <row r="1196" spans="10:10" x14ac:dyDescent="0.25">
      <c r="J1196" s="83"/>
    </row>
    <row r="1197" spans="10:10" x14ac:dyDescent="0.25">
      <c r="J1197" s="83"/>
    </row>
    <row r="1198" spans="10:10" x14ac:dyDescent="0.25">
      <c r="J1198" s="83"/>
    </row>
    <row r="1199" spans="10:10" x14ac:dyDescent="0.25">
      <c r="J1199" s="83"/>
    </row>
    <row r="1200" spans="10:10" x14ac:dyDescent="0.25">
      <c r="J1200" s="83"/>
    </row>
    <row r="1201" spans="10:10" x14ac:dyDescent="0.25">
      <c r="J1201" s="83"/>
    </row>
    <row r="1202" spans="10:10" x14ac:dyDescent="0.25">
      <c r="J1202" s="83"/>
    </row>
    <row r="1203" spans="10:10" x14ac:dyDescent="0.25">
      <c r="J1203" s="83"/>
    </row>
    <row r="1204" spans="10:10" x14ac:dyDescent="0.25">
      <c r="J1204" s="83"/>
    </row>
    <row r="1205" spans="10:10" x14ac:dyDescent="0.25">
      <c r="J1205" s="83"/>
    </row>
    <row r="1206" spans="10:10" x14ac:dyDescent="0.25">
      <c r="J1206" s="83"/>
    </row>
    <row r="1207" spans="10:10" x14ac:dyDescent="0.25">
      <c r="J1207" s="83"/>
    </row>
    <row r="1208" spans="10:10" x14ac:dyDescent="0.25">
      <c r="J1208" s="83"/>
    </row>
    <row r="1209" spans="10:10" x14ac:dyDescent="0.25">
      <c r="J1209" s="83"/>
    </row>
    <row r="1210" spans="10:10" x14ac:dyDescent="0.25">
      <c r="J1210" s="83"/>
    </row>
    <row r="1211" spans="10:10" x14ac:dyDescent="0.25">
      <c r="J1211" s="83"/>
    </row>
    <row r="1212" spans="10:10" x14ac:dyDescent="0.25">
      <c r="J1212" s="83"/>
    </row>
    <row r="1213" spans="10:10" x14ac:dyDescent="0.25">
      <c r="J1213" s="83"/>
    </row>
    <row r="1214" spans="10:10" x14ac:dyDescent="0.25">
      <c r="J1214" s="83"/>
    </row>
    <row r="1215" spans="10:10" x14ac:dyDescent="0.25">
      <c r="J1215" s="83"/>
    </row>
    <row r="1216" spans="10:10" x14ac:dyDescent="0.25">
      <c r="J1216" s="83"/>
    </row>
    <row r="1217" spans="10:10" x14ac:dyDescent="0.25">
      <c r="J1217" s="83"/>
    </row>
    <row r="1218" spans="10:10" x14ac:dyDescent="0.25">
      <c r="J1218" s="83"/>
    </row>
    <row r="1219" spans="10:10" x14ac:dyDescent="0.25">
      <c r="J1219" s="83"/>
    </row>
    <row r="1220" spans="10:10" x14ac:dyDescent="0.25">
      <c r="J1220" s="83"/>
    </row>
    <row r="1221" spans="10:10" x14ac:dyDescent="0.25">
      <c r="J1221" s="83"/>
    </row>
    <row r="1222" spans="10:10" x14ac:dyDescent="0.25">
      <c r="J1222" s="83"/>
    </row>
    <row r="1223" spans="10:10" x14ac:dyDescent="0.25">
      <c r="J1223" s="83"/>
    </row>
    <row r="1224" spans="10:10" x14ac:dyDescent="0.25">
      <c r="J1224" s="83"/>
    </row>
    <row r="1225" spans="10:10" x14ac:dyDescent="0.25">
      <c r="J1225" s="83"/>
    </row>
    <row r="1226" spans="10:10" x14ac:dyDescent="0.25">
      <c r="J1226" s="83"/>
    </row>
    <row r="1227" spans="10:10" x14ac:dyDescent="0.25">
      <c r="J1227" s="83"/>
    </row>
    <row r="1228" spans="10:10" x14ac:dyDescent="0.25">
      <c r="J1228" s="83"/>
    </row>
    <row r="1229" spans="10:10" x14ac:dyDescent="0.25">
      <c r="J1229" s="83"/>
    </row>
    <row r="1230" spans="10:10" x14ac:dyDescent="0.25">
      <c r="J1230" s="83"/>
    </row>
    <row r="1231" spans="10:10" x14ac:dyDescent="0.25">
      <c r="J1231" s="83"/>
    </row>
    <row r="1232" spans="10:10" x14ac:dyDescent="0.25">
      <c r="J1232" s="83"/>
    </row>
    <row r="1233" spans="10:10" x14ac:dyDescent="0.25">
      <c r="J1233" s="83"/>
    </row>
    <row r="1234" spans="10:10" x14ac:dyDescent="0.25">
      <c r="J1234" s="83"/>
    </row>
    <row r="1235" spans="10:10" x14ac:dyDescent="0.25">
      <c r="J1235" s="83"/>
    </row>
    <row r="1236" spans="10:10" x14ac:dyDescent="0.25">
      <c r="J1236" s="83"/>
    </row>
    <row r="1237" spans="10:10" x14ac:dyDescent="0.25">
      <c r="J1237" s="83"/>
    </row>
    <row r="1238" spans="10:10" x14ac:dyDescent="0.25">
      <c r="J1238" s="83"/>
    </row>
    <row r="1239" spans="10:10" x14ac:dyDescent="0.25">
      <c r="J1239" s="83"/>
    </row>
    <row r="1240" spans="10:10" x14ac:dyDescent="0.25">
      <c r="J1240" s="83"/>
    </row>
    <row r="1241" spans="10:10" x14ac:dyDescent="0.25">
      <c r="J1241" s="83"/>
    </row>
    <row r="1242" spans="10:10" x14ac:dyDescent="0.25">
      <c r="J1242" s="83"/>
    </row>
    <row r="1243" spans="10:10" x14ac:dyDescent="0.25">
      <c r="J1243" s="83"/>
    </row>
    <row r="1244" spans="10:10" x14ac:dyDescent="0.25">
      <c r="J1244" s="83"/>
    </row>
    <row r="1245" spans="10:10" x14ac:dyDescent="0.25">
      <c r="J1245" s="83"/>
    </row>
    <row r="1246" spans="10:10" x14ac:dyDescent="0.25">
      <c r="J1246" s="83"/>
    </row>
    <row r="1247" spans="10:10" x14ac:dyDescent="0.25">
      <c r="J1247" s="83"/>
    </row>
    <row r="1248" spans="10:10" x14ac:dyDescent="0.25">
      <c r="J1248" s="83"/>
    </row>
    <row r="1249" spans="10:10" x14ac:dyDescent="0.25">
      <c r="J1249" s="83"/>
    </row>
    <row r="1250" spans="10:10" x14ac:dyDescent="0.25">
      <c r="J1250" s="83"/>
    </row>
    <row r="1251" spans="10:10" x14ac:dyDescent="0.25">
      <c r="J1251" s="83"/>
    </row>
    <row r="1252" spans="10:10" x14ac:dyDescent="0.25">
      <c r="J1252" s="83"/>
    </row>
    <row r="1253" spans="10:10" x14ac:dyDescent="0.25">
      <c r="J1253" s="83"/>
    </row>
    <row r="1254" spans="10:10" x14ac:dyDescent="0.25">
      <c r="J1254" s="83"/>
    </row>
    <row r="1255" spans="10:10" x14ac:dyDescent="0.25">
      <c r="J1255" s="83"/>
    </row>
    <row r="1256" spans="10:10" x14ac:dyDescent="0.25">
      <c r="J1256" s="83"/>
    </row>
    <row r="1257" spans="10:10" x14ac:dyDescent="0.25">
      <c r="J1257" s="83"/>
    </row>
    <row r="1258" spans="10:10" x14ac:dyDescent="0.25">
      <c r="J1258" s="83"/>
    </row>
    <row r="1259" spans="10:10" x14ac:dyDescent="0.25">
      <c r="J1259" s="83"/>
    </row>
    <row r="1260" spans="10:10" x14ac:dyDescent="0.25">
      <c r="J1260" s="83"/>
    </row>
    <row r="1261" spans="10:10" x14ac:dyDescent="0.25">
      <c r="J1261" s="83"/>
    </row>
    <row r="1262" spans="10:10" x14ac:dyDescent="0.25">
      <c r="J1262" s="83"/>
    </row>
    <row r="1263" spans="10:10" x14ac:dyDescent="0.25">
      <c r="J1263" s="83"/>
    </row>
    <row r="1264" spans="10:10" x14ac:dyDescent="0.25">
      <c r="J1264" s="83"/>
    </row>
    <row r="1265" spans="10:10" x14ac:dyDescent="0.25">
      <c r="J1265" s="83"/>
    </row>
    <row r="1266" spans="10:10" x14ac:dyDescent="0.25">
      <c r="J1266" s="83"/>
    </row>
    <row r="1267" spans="10:10" x14ac:dyDescent="0.25">
      <c r="J1267" s="83"/>
    </row>
    <row r="1268" spans="10:10" x14ac:dyDescent="0.25">
      <c r="J1268" s="83"/>
    </row>
    <row r="1269" spans="10:10" x14ac:dyDescent="0.25">
      <c r="J1269" s="83"/>
    </row>
    <row r="1270" spans="10:10" x14ac:dyDescent="0.25">
      <c r="J1270" s="83"/>
    </row>
    <row r="1271" spans="10:10" x14ac:dyDescent="0.25">
      <c r="J1271" s="83"/>
    </row>
    <row r="1272" spans="10:10" x14ac:dyDescent="0.25">
      <c r="J1272" s="83"/>
    </row>
    <row r="1273" spans="10:10" x14ac:dyDescent="0.25">
      <c r="J1273" s="83"/>
    </row>
    <row r="1274" spans="10:10" x14ac:dyDescent="0.25">
      <c r="J1274" s="83"/>
    </row>
    <row r="1275" spans="10:10" x14ac:dyDescent="0.25">
      <c r="J1275" s="83"/>
    </row>
    <row r="1276" spans="10:10" x14ac:dyDescent="0.25">
      <c r="J1276" s="83"/>
    </row>
    <row r="1277" spans="10:10" x14ac:dyDescent="0.25">
      <c r="J1277" s="83"/>
    </row>
    <row r="1278" spans="10:10" x14ac:dyDescent="0.25">
      <c r="J1278" s="83"/>
    </row>
    <row r="1279" spans="10:10" x14ac:dyDescent="0.25">
      <c r="J1279" s="83"/>
    </row>
    <row r="1280" spans="10:10" x14ac:dyDescent="0.25">
      <c r="J1280" s="83"/>
    </row>
    <row r="1281" spans="10:10" x14ac:dyDescent="0.25">
      <c r="J1281" s="83"/>
    </row>
    <row r="1282" spans="10:10" x14ac:dyDescent="0.25">
      <c r="J1282" s="83"/>
    </row>
    <row r="1283" spans="10:10" x14ac:dyDescent="0.25">
      <c r="J1283" s="83"/>
    </row>
    <row r="1284" spans="10:10" x14ac:dyDescent="0.25">
      <c r="J1284" s="83"/>
    </row>
    <row r="1285" spans="10:10" x14ac:dyDescent="0.25">
      <c r="J1285" s="83"/>
    </row>
    <row r="1286" spans="10:10" x14ac:dyDescent="0.25">
      <c r="J1286" s="83"/>
    </row>
    <row r="1287" spans="10:10" x14ac:dyDescent="0.25">
      <c r="J1287" s="83"/>
    </row>
    <row r="1288" spans="10:10" x14ac:dyDescent="0.25">
      <c r="J1288" s="83"/>
    </row>
    <row r="1289" spans="10:10" x14ac:dyDescent="0.25">
      <c r="J1289" s="83"/>
    </row>
    <row r="1290" spans="10:10" x14ac:dyDescent="0.25">
      <c r="J1290" s="83"/>
    </row>
    <row r="1291" spans="10:10" x14ac:dyDescent="0.25">
      <c r="J1291" s="83"/>
    </row>
    <row r="1292" spans="10:10" x14ac:dyDescent="0.25">
      <c r="J1292" s="83"/>
    </row>
    <row r="1293" spans="10:10" x14ac:dyDescent="0.25">
      <c r="J1293" s="83"/>
    </row>
    <row r="1294" spans="10:10" x14ac:dyDescent="0.25">
      <c r="J1294" s="83"/>
    </row>
    <row r="1295" spans="10:10" x14ac:dyDescent="0.25">
      <c r="J1295" s="83"/>
    </row>
    <row r="1296" spans="10:10" x14ac:dyDescent="0.25">
      <c r="J1296" s="83"/>
    </row>
    <row r="1297" spans="10:10" x14ac:dyDescent="0.25">
      <c r="J1297" s="83"/>
    </row>
    <row r="1298" spans="10:10" x14ac:dyDescent="0.25">
      <c r="J1298" s="83"/>
    </row>
    <row r="1299" spans="10:10" x14ac:dyDescent="0.25">
      <c r="J1299" s="83"/>
    </row>
    <row r="1300" spans="10:10" x14ac:dyDescent="0.25">
      <c r="J1300" s="83"/>
    </row>
    <row r="1301" spans="10:10" x14ac:dyDescent="0.25">
      <c r="J1301" s="83"/>
    </row>
    <row r="1302" spans="10:10" x14ac:dyDescent="0.25">
      <c r="J1302" s="83"/>
    </row>
    <row r="1303" spans="10:10" x14ac:dyDescent="0.25">
      <c r="J1303" s="83"/>
    </row>
    <row r="1304" spans="10:10" x14ac:dyDescent="0.25">
      <c r="J1304" s="83"/>
    </row>
    <row r="1305" spans="10:10" x14ac:dyDescent="0.25">
      <c r="J1305" s="83"/>
    </row>
    <row r="1306" spans="10:10" x14ac:dyDescent="0.25">
      <c r="J1306" s="83"/>
    </row>
    <row r="1307" spans="10:10" x14ac:dyDescent="0.25">
      <c r="J1307" s="83"/>
    </row>
    <row r="1308" spans="10:10" x14ac:dyDescent="0.25">
      <c r="J1308" s="83"/>
    </row>
    <row r="1309" spans="10:10" x14ac:dyDescent="0.25">
      <c r="J1309" s="83"/>
    </row>
    <row r="1310" spans="10:10" x14ac:dyDescent="0.25">
      <c r="J1310" s="83"/>
    </row>
    <row r="1311" spans="10:10" x14ac:dyDescent="0.25">
      <c r="J1311" s="83"/>
    </row>
    <row r="1312" spans="10:10" x14ac:dyDescent="0.25">
      <c r="J1312" s="83"/>
    </row>
    <row r="1313" spans="10:10" x14ac:dyDescent="0.25">
      <c r="J1313" s="83"/>
    </row>
    <row r="1314" spans="10:10" x14ac:dyDescent="0.25">
      <c r="J1314" s="83"/>
    </row>
    <row r="1315" spans="10:10" x14ac:dyDescent="0.25">
      <c r="J1315" s="83"/>
    </row>
    <row r="1316" spans="10:10" x14ac:dyDescent="0.25">
      <c r="J1316" s="83"/>
    </row>
    <row r="1317" spans="10:10" x14ac:dyDescent="0.25">
      <c r="J1317" s="83"/>
    </row>
    <row r="1318" spans="10:10" x14ac:dyDescent="0.25">
      <c r="J1318" s="83"/>
    </row>
    <row r="1319" spans="10:10" x14ac:dyDescent="0.25">
      <c r="J1319" s="83"/>
    </row>
    <row r="1320" spans="10:10" x14ac:dyDescent="0.25">
      <c r="J1320" s="83"/>
    </row>
    <row r="1321" spans="10:10" x14ac:dyDescent="0.25">
      <c r="J1321" s="83"/>
    </row>
    <row r="1322" spans="10:10" x14ac:dyDescent="0.25">
      <c r="J1322" s="83"/>
    </row>
    <row r="1323" spans="10:10" x14ac:dyDescent="0.25">
      <c r="J1323" s="83"/>
    </row>
    <row r="1324" spans="10:10" x14ac:dyDescent="0.25">
      <c r="J1324" s="83"/>
    </row>
    <row r="1325" spans="10:10" x14ac:dyDescent="0.25">
      <c r="J1325" s="83"/>
    </row>
    <row r="1326" spans="10:10" x14ac:dyDescent="0.25">
      <c r="J1326" s="83"/>
    </row>
    <row r="1327" spans="10:10" x14ac:dyDescent="0.25">
      <c r="J1327" s="83"/>
    </row>
    <row r="1328" spans="10:10" x14ac:dyDescent="0.25">
      <c r="J1328" s="83"/>
    </row>
    <row r="1329" spans="10:10" x14ac:dyDescent="0.25">
      <c r="J1329" s="83"/>
    </row>
    <row r="1330" spans="10:10" x14ac:dyDescent="0.25">
      <c r="J1330" s="83"/>
    </row>
    <row r="1331" spans="10:10" x14ac:dyDescent="0.25">
      <c r="J1331" s="83"/>
    </row>
    <row r="1332" spans="10:10" x14ac:dyDescent="0.25">
      <c r="J1332" s="83"/>
    </row>
    <row r="1333" spans="10:10" x14ac:dyDescent="0.25">
      <c r="J1333" s="83"/>
    </row>
    <row r="1334" spans="10:10" x14ac:dyDescent="0.25">
      <c r="J1334" s="83"/>
    </row>
    <row r="1335" spans="10:10" x14ac:dyDescent="0.25">
      <c r="J1335" s="83"/>
    </row>
    <row r="1336" spans="10:10" x14ac:dyDescent="0.25">
      <c r="J1336" s="83"/>
    </row>
    <row r="1337" spans="10:10" x14ac:dyDescent="0.25">
      <c r="J1337" s="83"/>
    </row>
    <row r="1338" spans="10:10" x14ac:dyDescent="0.25">
      <c r="J1338" s="83"/>
    </row>
    <row r="1339" spans="10:10" x14ac:dyDescent="0.25">
      <c r="J1339" s="83"/>
    </row>
    <row r="1340" spans="10:10" x14ac:dyDescent="0.25">
      <c r="J1340" s="83"/>
    </row>
    <row r="1341" spans="10:10" x14ac:dyDescent="0.25">
      <c r="J1341" s="83"/>
    </row>
    <row r="1342" spans="10:10" x14ac:dyDescent="0.25">
      <c r="J1342" s="83"/>
    </row>
    <row r="1343" spans="10:10" x14ac:dyDescent="0.25">
      <c r="J1343" s="83"/>
    </row>
    <row r="1344" spans="10:10" x14ac:dyDescent="0.25">
      <c r="J1344" s="83"/>
    </row>
    <row r="1345" spans="10:10" x14ac:dyDescent="0.25">
      <c r="J1345" s="83"/>
    </row>
    <row r="1346" spans="10:10" x14ac:dyDescent="0.25">
      <c r="J1346" s="83"/>
    </row>
    <row r="1347" spans="10:10" x14ac:dyDescent="0.25">
      <c r="J1347" s="83"/>
    </row>
    <row r="1348" spans="10:10" x14ac:dyDescent="0.25">
      <c r="J1348" s="83"/>
    </row>
    <row r="1349" spans="10:10" x14ac:dyDescent="0.25">
      <c r="J1349" s="83"/>
    </row>
    <row r="1350" spans="10:10" x14ac:dyDescent="0.25">
      <c r="J1350" s="83"/>
    </row>
    <row r="1351" spans="10:10" x14ac:dyDescent="0.25">
      <c r="J1351" s="83"/>
    </row>
    <row r="1352" spans="10:10" x14ac:dyDescent="0.25">
      <c r="J1352" s="83"/>
    </row>
    <row r="1353" spans="10:10" x14ac:dyDescent="0.25">
      <c r="J1353" s="83"/>
    </row>
    <row r="1354" spans="10:10" x14ac:dyDescent="0.25">
      <c r="J1354" s="83"/>
    </row>
    <row r="1355" spans="10:10" x14ac:dyDescent="0.25">
      <c r="J1355" s="83"/>
    </row>
    <row r="1356" spans="10:10" x14ac:dyDescent="0.25">
      <c r="J1356" s="83"/>
    </row>
    <row r="1357" spans="10:10" x14ac:dyDescent="0.25">
      <c r="J1357" s="83"/>
    </row>
    <row r="1358" spans="10:10" x14ac:dyDescent="0.25">
      <c r="J1358" s="83"/>
    </row>
    <row r="1359" spans="10:10" x14ac:dyDescent="0.25">
      <c r="J1359" s="83"/>
    </row>
    <row r="1360" spans="10:10" x14ac:dyDescent="0.25">
      <c r="J1360" s="83"/>
    </row>
    <row r="1361" spans="10:10" x14ac:dyDescent="0.25">
      <c r="J1361" s="83"/>
    </row>
    <row r="1362" spans="10:10" x14ac:dyDescent="0.25">
      <c r="J1362" s="83"/>
    </row>
    <row r="1363" spans="10:10" x14ac:dyDescent="0.25">
      <c r="J1363" s="83"/>
    </row>
    <row r="1364" spans="10:10" x14ac:dyDescent="0.25">
      <c r="J1364" s="83"/>
    </row>
    <row r="1365" spans="10:10" x14ac:dyDescent="0.25">
      <c r="J1365" s="83"/>
    </row>
    <row r="1366" spans="10:10" x14ac:dyDescent="0.25">
      <c r="J1366" s="83"/>
    </row>
    <row r="1367" spans="10:10" x14ac:dyDescent="0.25">
      <c r="J1367" s="83"/>
    </row>
    <row r="1368" spans="10:10" x14ac:dyDescent="0.25">
      <c r="J1368" s="83"/>
    </row>
    <row r="1369" spans="10:10" x14ac:dyDescent="0.25">
      <c r="J1369" s="83"/>
    </row>
    <row r="1370" spans="10:10" x14ac:dyDescent="0.25">
      <c r="J1370" s="83"/>
    </row>
    <row r="1371" spans="10:10" x14ac:dyDescent="0.25">
      <c r="J1371" s="83"/>
    </row>
    <row r="1372" spans="10:10" x14ac:dyDescent="0.25">
      <c r="J1372" s="83"/>
    </row>
    <row r="1373" spans="10:10" x14ac:dyDescent="0.25">
      <c r="J1373" s="83"/>
    </row>
    <row r="1374" spans="10:10" x14ac:dyDescent="0.25">
      <c r="J1374" s="83"/>
    </row>
    <row r="1375" spans="10:10" x14ac:dyDescent="0.25">
      <c r="J1375" s="83"/>
    </row>
    <row r="1376" spans="10:10" x14ac:dyDescent="0.25">
      <c r="J1376" s="83"/>
    </row>
    <row r="1377" spans="10:10" x14ac:dyDescent="0.25">
      <c r="J1377" s="83"/>
    </row>
    <row r="1378" spans="10:10" x14ac:dyDescent="0.25">
      <c r="J1378" s="83"/>
    </row>
    <row r="1379" spans="10:10" x14ac:dyDescent="0.25">
      <c r="J1379" s="83"/>
    </row>
    <row r="1380" spans="10:10" x14ac:dyDescent="0.25">
      <c r="J1380" s="83"/>
    </row>
    <row r="1381" spans="10:10" x14ac:dyDescent="0.25">
      <c r="J1381" s="83"/>
    </row>
    <row r="1382" spans="10:10" x14ac:dyDescent="0.25">
      <c r="J1382" s="83"/>
    </row>
    <row r="1383" spans="10:10" x14ac:dyDescent="0.25">
      <c r="J1383" s="83"/>
    </row>
    <row r="1384" spans="10:10" x14ac:dyDescent="0.25">
      <c r="J1384" s="83"/>
    </row>
    <row r="1385" spans="10:10" x14ac:dyDescent="0.25">
      <c r="J1385" s="83"/>
    </row>
    <row r="1386" spans="10:10" x14ac:dyDescent="0.25">
      <c r="J1386" s="83"/>
    </row>
    <row r="1387" spans="10:10" x14ac:dyDescent="0.25">
      <c r="J1387" s="83"/>
    </row>
    <row r="1388" spans="10:10" x14ac:dyDescent="0.25">
      <c r="J1388" s="83"/>
    </row>
    <row r="1389" spans="10:10" x14ac:dyDescent="0.25">
      <c r="J1389" s="83"/>
    </row>
    <row r="1390" spans="10:10" x14ac:dyDescent="0.25">
      <c r="J1390" s="83"/>
    </row>
    <row r="1391" spans="10:10" x14ac:dyDescent="0.25">
      <c r="J1391" s="83"/>
    </row>
    <row r="1392" spans="10:10" x14ac:dyDescent="0.25">
      <c r="J1392" s="83"/>
    </row>
    <row r="1393" spans="10:10" x14ac:dyDescent="0.25">
      <c r="J1393" s="83"/>
    </row>
    <row r="1394" spans="10:10" x14ac:dyDescent="0.25">
      <c r="J1394" s="83"/>
    </row>
    <row r="1395" spans="10:10" x14ac:dyDescent="0.25">
      <c r="J1395" s="83"/>
    </row>
    <row r="1396" spans="10:10" x14ac:dyDescent="0.25">
      <c r="J1396" s="83"/>
    </row>
    <row r="1397" spans="10:10" x14ac:dyDescent="0.25">
      <c r="J1397" s="83"/>
    </row>
    <row r="1398" spans="10:10" x14ac:dyDescent="0.25">
      <c r="J1398" s="83"/>
    </row>
    <row r="1399" spans="10:10" x14ac:dyDescent="0.25">
      <c r="J1399" s="83"/>
    </row>
    <row r="1400" spans="10:10" x14ac:dyDescent="0.25">
      <c r="J1400" s="83"/>
    </row>
    <row r="1401" spans="10:10" x14ac:dyDescent="0.25">
      <c r="J1401" s="83"/>
    </row>
    <row r="1402" spans="10:10" x14ac:dyDescent="0.25">
      <c r="J1402" s="83"/>
    </row>
    <row r="1403" spans="10:10" x14ac:dyDescent="0.25">
      <c r="J1403" s="83"/>
    </row>
    <row r="1404" spans="10:10" x14ac:dyDescent="0.25">
      <c r="J1404" s="83"/>
    </row>
    <row r="1405" spans="10:10" x14ac:dyDescent="0.25">
      <c r="J1405" s="83"/>
    </row>
    <row r="1406" spans="10:10" x14ac:dyDescent="0.25">
      <c r="J1406" s="83"/>
    </row>
    <row r="1407" spans="10:10" x14ac:dyDescent="0.25">
      <c r="J1407" s="83"/>
    </row>
    <row r="1408" spans="10:10" x14ac:dyDescent="0.25">
      <c r="J1408" s="83"/>
    </row>
    <row r="1409" spans="10:10" x14ac:dyDescent="0.25">
      <c r="J1409" s="83"/>
    </row>
    <row r="1410" spans="10:10" x14ac:dyDescent="0.25">
      <c r="J1410" s="83"/>
    </row>
    <row r="1411" spans="10:10" x14ac:dyDescent="0.25">
      <c r="J1411" s="83"/>
    </row>
    <row r="1412" spans="10:10" x14ac:dyDescent="0.25">
      <c r="J1412" s="83"/>
    </row>
    <row r="1413" spans="10:10" x14ac:dyDescent="0.25">
      <c r="J1413" s="83"/>
    </row>
    <row r="1414" spans="10:10" x14ac:dyDescent="0.25">
      <c r="J1414" s="83"/>
    </row>
    <row r="1415" spans="10:10" x14ac:dyDescent="0.25">
      <c r="J1415" s="83"/>
    </row>
    <row r="1416" spans="10:10" x14ac:dyDescent="0.25">
      <c r="J1416" s="83"/>
    </row>
    <row r="1417" spans="10:10" x14ac:dyDescent="0.25">
      <c r="J1417" s="83"/>
    </row>
    <row r="1418" spans="10:10" x14ac:dyDescent="0.25">
      <c r="J1418" s="83"/>
    </row>
    <row r="1419" spans="10:10" x14ac:dyDescent="0.25">
      <c r="J1419" s="83"/>
    </row>
    <row r="1420" spans="10:10" x14ac:dyDescent="0.25">
      <c r="J1420" s="83"/>
    </row>
    <row r="1421" spans="10:10" x14ac:dyDescent="0.25">
      <c r="J1421" s="83"/>
    </row>
    <row r="1422" spans="10:10" x14ac:dyDescent="0.25">
      <c r="J1422" s="83"/>
    </row>
    <row r="1423" spans="10:10" x14ac:dyDescent="0.25">
      <c r="J1423" s="83"/>
    </row>
    <row r="1424" spans="10:10" x14ac:dyDescent="0.25">
      <c r="J1424" s="83"/>
    </row>
    <row r="1425" spans="10:10" x14ac:dyDescent="0.25">
      <c r="J1425" s="83"/>
    </row>
    <row r="1426" spans="10:10" x14ac:dyDescent="0.25">
      <c r="J1426" s="83"/>
    </row>
    <row r="1427" spans="10:10" x14ac:dyDescent="0.25">
      <c r="J1427" s="83"/>
    </row>
    <row r="1428" spans="10:10" x14ac:dyDescent="0.25">
      <c r="J1428" s="83"/>
    </row>
    <row r="1429" spans="10:10" x14ac:dyDescent="0.25">
      <c r="J1429" s="83"/>
    </row>
    <row r="1430" spans="10:10" x14ac:dyDescent="0.25">
      <c r="J1430" s="83"/>
    </row>
    <row r="1431" spans="10:10" x14ac:dyDescent="0.25">
      <c r="J1431" s="83"/>
    </row>
    <row r="1432" spans="10:10" x14ac:dyDescent="0.25">
      <c r="J1432" s="83"/>
    </row>
    <row r="1433" spans="10:10" x14ac:dyDescent="0.25">
      <c r="J1433" s="83"/>
    </row>
    <row r="1434" spans="10:10" x14ac:dyDescent="0.25">
      <c r="J1434" s="83"/>
    </row>
    <row r="1435" spans="10:10" x14ac:dyDescent="0.25">
      <c r="J1435" s="83"/>
    </row>
    <row r="1436" spans="10:10" x14ac:dyDescent="0.25">
      <c r="J1436" s="83"/>
    </row>
    <row r="1437" spans="10:10" x14ac:dyDescent="0.25">
      <c r="J1437" s="83"/>
    </row>
    <row r="1438" spans="10:10" x14ac:dyDescent="0.25">
      <c r="J1438" s="83"/>
    </row>
    <row r="1439" spans="10:10" x14ac:dyDescent="0.25">
      <c r="J1439" s="83"/>
    </row>
    <row r="1440" spans="10:10" x14ac:dyDescent="0.25">
      <c r="J1440" s="83"/>
    </row>
    <row r="1441" spans="10:10" x14ac:dyDescent="0.25">
      <c r="J1441" s="83"/>
    </row>
    <row r="1442" spans="10:10" x14ac:dyDescent="0.25">
      <c r="J1442" s="83"/>
    </row>
    <row r="1443" spans="10:10" x14ac:dyDescent="0.25">
      <c r="J1443" s="83"/>
    </row>
    <row r="1444" spans="10:10" x14ac:dyDescent="0.25">
      <c r="J1444" s="83"/>
    </row>
    <row r="1445" spans="10:10" x14ac:dyDescent="0.25">
      <c r="J1445" s="83"/>
    </row>
    <row r="1446" spans="10:10" x14ac:dyDescent="0.25">
      <c r="J1446" s="83"/>
    </row>
    <row r="1447" spans="10:10" x14ac:dyDescent="0.25">
      <c r="J1447" s="83"/>
    </row>
    <row r="1448" spans="10:10" x14ac:dyDescent="0.25">
      <c r="J1448" s="83"/>
    </row>
    <row r="1449" spans="10:10" x14ac:dyDescent="0.25">
      <c r="J1449" s="83"/>
    </row>
    <row r="1450" spans="10:10" x14ac:dyDescent="0.25">
      <c r="J1450" s="83"/>
    </row>
    <row r="1451" spans="10:10" x14ac:dyDescent="0.25">
      <c r="J1451" s="83"/>
    </row>
    <row r="1452" spans="10:10" x14ac:dyDescent="0.25">
      <c r="J1452" s="83"/>
    </row>
    <row r="1453" spans="10:10" x14ac:dyDescent="0.25">
      <c r="J1453" s="83"/>
    </row>
    <row r="1454" spans="10:10" x14ac:dyDescent="0.25">
      <c r="J1454" s="83"/>
    </row>
    <row r="1455" spans="10:10" x14ac:dyDescent="0.25">
      <c r="J1455" s="83"/>
    </row>
    <row r="1456" spans="10:10" x14ac:dyDescent="0.25">
      <c r="J1456" s="83"/>
    </row>
    <row r="1457" spans="10:10" x14ac:dyDescent="0.25">
      <c r="J1457" s="83"/>
    </row>
    <row r="1458" spans="10:10" x14ac:dyDescent="0.25">
      <c r="J1458" s="83"/>
    </row>
    <row r="1459" spans="10:10" x14ac:dyDescent="0.25">
      <c r="J1459" s="83"/>
    </row>
    <row r="1460" spans="10:10" x14ac:dyDescent="0.25">
      <c r="J1460" s="83"/>
    </row>
    <row r="1461" spans="10:10" x14ac:dyDescent="0.25">
      <c r="J1461" s="83"/>
    </row>
    <row r="1462" spans="10:10" x14ac:dyDescent="0.25">
      <c r="J1462" s="83"/>
    </row>
    <row r="1463" spans="10:10" x14ac:dyDescent="0.25">
      <c r="J1463" s="83"/>
    </row>
    <row r="1464" spans="10:10" x14ac:dyDescent="0.25">
      <c r="J1464" s="83"/>
    </row>
    <row r="1465" spans="10:10" x14ac:dyDescent="0.25">
      <c r="J1465" s="83"/>
    </row>
    <row r="1466" spans="10:10" x14ac:dyDescent="0.25">
      <c r="J1466" s="83"/>
    </row>
    <row r="1467" spans="10:10" x14ac:dyDescent="0.25">
      <c r="J1467" s="83"/>
    </row>
    <row r="1468" spans="10:10" x14ac:dyDescent="0.25">
      <c r="J1468" s="83"/>
    </row>
    <row r="1469" spans="10:10" x14ac:dyDescent="0.25">
      <c r="J1469" s="83"/>
    </row>
    <row r="1470" spans="10:10" x14ac:dyDescent="0.25">
      <c r="J1470" s="83"/>
    </row>
    <row r="1471" spans="10:10" x14ac:dyDescent="0.25">
      <c r="J1471" s="83"/>
    </row>
    <row r="1472" spans="10:10" x14ac:dyDescent="0.25">
      <c r="J1472" s="83"/>
    </row>
    <row r="1473" spans="10:10" x14ac:dyDescent="0.25">
      <c r="J1473" s="83"/>
    </row>
    <row r="1474" spans="10:10" x14ac:dyDescent="0.25">
      <c r="J1474" s="83"/>
    </row>
    <row r="1475" spans="10:10" x14ac:dyDescent="0.25">
      <c r="J1475" s="83"/>
    </row>
    <row r="1476" spans="10:10" x14ac:dyDescent="0.25">
      <c r="J1476" s="83"/>
    </row>
    <row r="1477" spans="10:10" x14ac:dyDescent="0.25">
      <c r="J1477" s="83"/>
    </row>
    <row r="1478" spans="10:10" x14ac:dyDescent="0.25">
      <c r="J1478" s="83"/>
    </row>
    <row r="1479" spans="10:10" x14ac:dyDescent="0.25">
      <c r="J1479" s="83"/>
    </row>
    <row r="1480" spans="10:10" x14ac:dyDescent="0.25">
      <c r="J1480" s="83"/>
    </row>
    <row r="1481" spans="10:10" x14ac:dyDescent="0.25">
      <c r="J1481" s="83"/>
    </row>
    <row r="1482" spans="10:10" x14ac:dyDescent="0.25">
      <c r="J1482" s="83"/>
    </row>
    <row r="1483" spans="10:10" x14ac:dyDescent="0.25">
      <c r="J1483" s="83"/>
    </row>
    <row r="1484" spans="10:10" x14ac:dyDescent="0.25">
      <c r="J1484" s="83"/>
    </row>
    <row r="1485" spans="10:10" x14ac:dyDescent="0.25">
      <c r="J1485" s="83"/>
    </row>
    <row r="1486" spans="10:10" x14ac:dyDescent="0.25">
      <c r="J1486" s="83"/>
    </row>
    <row r="1487" spans="10:10" x14ac:dyDescent="0.25">
      <c r="J1487" s="83"/>
    </row>
    <row r="1488" spans="10:10" x14ac:dyDescent="0.25">
      <c r="J1488" s="83"/>
    </row>
    <row r="1489" spans="10:10" x14ac:dyDescent="0.25">
      <c r="J1489" s="83"/>
    </row>
    <row r="1490" spans="10:10" x14ac:dyDescent="0.25">
      <c r="J1490" s="83"/>
    </row>
    <row r="1491" spans="10:10" x14ac:dyDescent="0.25">
      <c r="J1491" s="83"/>
    </row>
    <row r="1492" spans="10:10" x14ac:dyDescent="0.25">
      <c r="J1492" s="83"/>
    </row>
    <row r="1493" spans="10:10" x14ac:dyDescent="0.25">
      <c r="J1493" s="83"/>
    </row>
    <row r="1494" spans="10:10" x14ac:dyDescent="0.25">
      <c r="J1494" s="83"/>
    </row>
    <row r="1495" spans="10:10" x14ac:dyDescent="0.25">
      <c r="J1495" s="83"/>
    </row>
    <row r="1496" spans="10:10" x14ac:dyDescent="0.25">
      <c r="J1496" s="83"/>
    </row>
    <row r="1497" spans="10:10" x14ac:dyDescent="0.25">
      <c r="J1497" s="83"/>
    </row>
    <row r="1498" spans="10:10" x14ac:dyDescent="0.25">
      <c r="J1498" s="83"/>
    </row>
    <row r="1499" spans="10:10" x14ac:dyDescent="0.25">
      <c r="J1499" s="83"/>
    </row>
    <row r="1500" spans="10:10" x14ac:dyDescent="0.25">
      <c r="J1500" s="83"/>
    </row>
    <row r="1501" spans="10:10" x14ac:dyDescent="0.25">
      <c r="J1501" s="83"/>
    </row>
    <row r="1502" spans="10:10" x14ac:dyDescent="0.25">
      <c r="J1502" s="83"/>
    </row>
    <row r="1503" spans="10:10" x14ac:dyDescent="0.25">
      <c r="J1503" s="83"/>
    </row>
    <row r="1504" spans="10:10" x14ac:dyDescent="0.25">
      <c r="J1504" s="83"/>
    </row>
    <row r="1505" spans="10:10" x14ac:dyDescent="0.25">
      <c r="J1505" s="83"/>
    </row>
    <row r="1506" spans="10:10" x14ac:dyDescent="0.25">
      <c r="J1506" s="83"/>
    </row>
    <row r="1507" spans="10:10" x14ac:dyDescent="0.25">
      <c r="J1507" s="83"/>
    </row>
    <row r="1508" spans="10:10" x14ac:dyDescent="0.25">
      <c r="J1508" s="83"/>
    </row>
    <row r="1509" spans="10:10" x14ac:dyDescent="0.25">
      <c r="J1509" s="83"/>
    </row>
    <row r="1510" spans="10:10" x14ac:dyDescent="0.25">
      <c r="J1510" s="83"/>
    </row>
    <row r="1511" spans="10:10" x14ac:dyDescent="0.25">
      <c r="J1511" s="83"/>
    </row>
    <row r="1512" spans="10:10" x14ac:dyDescent="0.25">
      <c r="J1512" s="83"/>
    </row>
    <row r="1513" spans="10:10" x14ac:dyDescent="0.25">
      <c r="J1513" s="83"/>
    </row>
    <row r="1514" spans="10:10" x14ac:dyDescent="0.25">
      <c r="J1514" s="83"/>
    </row>
    <row r="1515" spans="10:10" x14ac:dyDescent="0.25">
      <c r="J1515" s="83"/>
    </row>
    <row r="1516" spans="10:10" x14ac:dyDescent="0.25">
      <c r="J1516" s="83"/>
    </row>
    <row r="1517" spans="10:10" x14ac:dyDescent="0.25">
      <c r="J1517" s="83"/>
    </row>
    <row r="1518" spans="10:10" x14ac:dyDescent="0.25">
      <c r="J1518" s="83"/>
    </row>
    <row r="1519" spans="10:10" x14ac:dyDescent="0.25">
      <c r="J1519" s="83"/>
    </row>
    <row r="1520" spans="10:10" x14ac:dyDescent="0.25">
      <c r="J1520" s="83"/>
    </row>
    <row r="1521" spans="10:10" x14ac:dyDescent="0.25">
      <c r="J1521" s="83"/>
    </row>
    <row r="1522" spans="10:10" x14ac:dyDescent="0.25">
      <c r="J1522" s="83"/>
    </row>
    <row r="1523" spans="10:10" x14ac:dyDescent="0.25">
      <c r="J1523" s="83"/>
    </row>
    <row r="1524" spans="10:10" x14ac:dyDescent="0.25">
      <c r="J1524" s="83"/>
    </row>
    <row r="1525" spans="10:10" x14ac:dyDescent="0.25">
      <c r="J1525" s="83"/>
    </row>
    <row r="1526" spans="10:10" x14ac:dyDescent="0.25">
      <c r="J1526" s="83"/>
    </row>
    <row r="1527" spans="10:10" x14ac:dyDescent="0.25">
      <c r="J1527" s="83"/>
    </row>
    <row r="1528" spans="10:10" x14ac:dyDescent="0.25">
      <c r="J1528" s="83"/>
    </row>
    <row r="1529" spans="10:10" x14ac:dyDescent="0.25">
      <c r="J1529" s="83"/>
    </row>
    <row r="1530" spans="10:10" x14ac:dyDescent="0.25">
      <c r="J1530" s="83"/>
    </row>
    <row r="1531" spans="10:10" x14ac:dyDescent="0.25">
      <c r="J1531" s="83"/>
    </row>
    <row r="1532" spans="10:10" x14ac:dyDescent="0.25">
      <c r="J1532" s="83"/>
    </row>
    <row r="1533" spans="10:10" x14ac:dyDescent="0.25">
      <c r="J1533" s="83"/>
    </row>
    <row r="1534" spans="10:10" x14ac:dyDescent="0.25">
      <c r="J1534" s="83"/>
    </row>
    <row r="1535" spans="10:10" x14ac:dyDescent="0.25">
      <c r="J1535" s="83"/>
    </row>
    <row r="1536" spans="10:10" x14ac:dyDescent="0.25">
      <c r="J1536" s="83"/>
    </row>
    <row r="1537" spans="10:10" x14ac:dyDescent="0.25">
      <c r="J1537" s="83"/>
    </row>
    <row r="1538" spans="10:10" x14ac:dyDescent="0.25">
      <c r="J1538" s="83"/>
    </row>
    <row r="1539" spans="10:10" x14ac:dyDescent="0.25">
      <c r="J1539" s="83"/>
    </row>
    <row r="1540" spans="10:10" x14ac:dyDescent="0.25">
      <c r="J1540" s="83"/>
    </row>
    <row r="1541" spans="10:10" x14ac:dyDescent="0.25">
      <c r="J1541" s="83"/>
    </row>
    <row r="1542" spans="10:10" x14ac:dyDescent="0.25">
      <c r="J1542" s="83"/>
    </row>
    <row r="1543" spans="10:10" x14ac:dyDescent="0.25">
      <c r="J1543" s="83"/>
    </row>
    <row r="1544" spans="10:10" x14ac:dyDescent="0.25">
      <c r="J1544" s="83"/>
    </row>
    <row r="1545" spans="10:10" x14ac:dyDescent="0.25">
      <c r="J1545" s="83"/>
    </row>
    <row r="1546" spans="10:10" x14ac:dyDescent="0.25">
      <c r="J1546" s="83"/>
    </row>
    <row r="1547" spans="10:10" x14ac:dyDescent="0.25">
      <c r="J1547" s="83"/>
    </row>
    <row r="1548" spans="10:10" x14ac:dyDescent="0.25">
      <c r="J1548" s="83"/>
    </row>
    <row r="1549" spans="10:10" x14ac:dyDescent="0.25">
      <c r="J1549" s="83"/>
    </row>
    <row r="1550" spans="10:10" x14ac:dyDescent="0.25">
      <c r="J1550" s="83"/>
    </row>
    <row r="1551" spans="10:10" x14ac:dyDescent="0.25">
      <c r="J1551" s="83"/>
    </row>
    <row r="1552" spans="10:10" x14ac:dyDescent="0.25">
      <c r="J1552" s="83"/>
    </row>
    <row r="1553" spans="10:10" x14ac:dyDescent="0.25">
      <c r="J1553" s="83"/>
    </row>
    <row r="1554" spans="10:10" x14ac:dyDescent="0.25">
      <c r="J1554" s="83"/>
    </row>
    <row r="1555" spans="10:10" x14ac:dyDescent="0.25">
      <c r="J1555" s="83"/>
    </row>
    <row r="1556" spans="10:10" x14ac:dyDescent="0.25">
      <c r="J1556" s="83"/>
    </row>
    <row r="1557" spans="10:10" x14ac:dyDescent="0.25">
      <c r="J1557" s="83"/>
    </row>
    <row r="1558" spans="10:10" x14ac:dyDescent="0.25">
      <c r="J1558" s="83"/>
    </row>
    <row r="1559" spans="10:10" x14ac:dyDescent="0.25">
      <c r="J1559" s="83"/>
    </row>
    <row r="1560" spans="10:10" x14ac:dyDescent="0.25">
      <c r="J1560" s="83"/>
    </row>
    <row r="1561" spans="10:10" x14ac:dyDescent="0.25">
      <c r="J1561" s="83"/>
    </row>
    <row r="1562" spans="10:10" x14ac:dyDescent="0.25">
      <c r="J1562" s="83"/>
    </row>
    <row r="1563" spans="10:10" x14ac:dyDescent="0.25">
      <c r="J1563" s="83"/>
    </row>
    <row r="1564" spans="10:10" x14ac:dyDescent="0.25">
      <c r="J1564" s="83"/>
    </row>
    <row r="1565" spans="10:10" x14ac:dyDescent="0.25">
      <c r="J1565" s="83"/>
    </row>
    <row r="1566" spans="10:10" x14ac:dyDescent="0.25">
      <c r="J1566" s="83"/>
    </row>
    <row r="1567" spans="10:10" x14ac:dyDescent="0.25">
      <c r="J1567" s="83"/>
    </row>
    <row r="1568" spans="10:10" x14ac:dyDescent="0.25">
      <c r="J1568" s="83"/>
    </row>
    <row r="1569" spans="10:10" x14ac:dyDescent="0.25">
      <c r="J1569" s="83"/>
    </row>
    <row r="1570" spans="10:10" x14ac:dyDescent="0.25">
      <c r="J1570" s="83"/>
    </row>
    <row r="1571" spans="10:10" x14ac:dyDescent="0.25">
      <c r="J1571" s="83"/>
    </row>
    <row r="1572" spans="10:10" x14ac:dyDescent="0.25">
      <c r="J1572" s="83"/>
    </row>
    <row r="1573" spans="10:10" x14ac:dyDescent="0.25">
      <c r="J1573" s="83"/>
    </row>
    <row r="1574" spans="10:10" x14ac:dyDescent="0.25">
      <c r="J1574" s="83"/>
    </row>
    <row r="1575" spans="10:10" x14ac:dyDescent="0.25">
      <c r="J1575" s="83"/>
    </row>
    <row r="1576" spans="10:10" x14ac:dyDescent="0.25">
      <c r="J1576" s="83"/>
    </row>
    <row r="1577" spans="10:10" x14ac:dyDescent="0.25">
      <c r="J1577" s="83"/>
    </row>
    <row r="1578" spans="10:10" x14ac:dyDescent="0.25">
      <c r="J1578" s="83"/>
    </row>
    <row r="1579" spans="10:10" x14ac:dyDescent="0.25">
      <c r="J1579" s="83"/>
    </row>
    <row r="1580" spans="10:10" x14ac:dyDescent="0.25">
      <c r="J1580" s="83"/>
    </row>
    <row r="1581" spans="10:10" x14ac:dyDescent="0.25">
      <c r="J1581" s="83"/>
    </row>
    <row r="1582" spans="10:10" x14ac:dyDescent="0.25">
      <c r="J1582" s="83"/>
    </row>
    <row r="1583" spans="10:10" x14ac:dyDescent="0.25">
      <c r="J1583" s="83"/>
    </row>
    <row r="1584" spans="10:10" x14ac:dyDescent="0.25">
      <c r="J1584" s="83"/>
    </row>
    <row r="1585" spans="10:10" x14ac:dyDescent="0.25">
      <c r="J1585" s="83"/>
    </row>
    <row r="1586" spans="10:10" x14ac:dyDescent="0.25">
      <c r="J1586" s="83"/>
    </row>
    <row r="1587" spans="10:10" x14ac:dyDescent="0.25">
      <c r="J1587" s="83"/>
    </row>
    <row r="1588" spans="10:10" x14ac:dyDescent="0.25">
      <c r="J1588" s="83"/>
    </row>
    <row r="1589" spans="10:10" x14ac:dyDescent="0.25">
      <c r="J1589" s="83"/>
    </row>
    <row r="1590" spans="10:10" x14ac:dyDescent="0.25">
      <c r="J1590" s="83"/>
    </row>
    <row r="1591" spans="10:10" x14ac:dyDescent="0.25">
      <c r="J1591" s="83"/>
    </row>
    <row r="1592" spans="10:10" x14ac:dyDescent="0.25">
      <c r="J1592" s="83"/>
    </row>
    <row r="1593" spans="10:10" x14ac:dyDescent="0.25">
      <c r="J1593" s="83"/>
    </row>
    <row r="1594" spans="10:10" x14ac:dyDescent="0.25">
      <c r="J1594" s="83"/>
    </row>
    <row r="1595" spans="10:10" x14ac:dyDescent="0.25">
      <c r="J1595" s="83"/>
    </row>
    <row r="1596" spans="10:10" x14ac:dyDescent="0.25">
      <c r="J1596" s="83"/>
    </row>
    <row r="1597" spans="10:10" x14ac:dyDescent="0.25">
      <c r="J1597" s="83"/>
    </row>
    <row r="1598" spans="10:10" x14ac:dyDescent="0.25">
      <c r="J1598" s="83"/>
    </row>
    <row r="1599" spans="10:10" x14ac:dyDescent="0.25">
      <c r="J1599" s="83"/>
    </row>
    <row r="1600" spans="10:10" x14ac:dyDescent="0.25">
      <c r="J1600" s="83"/>
    </row>
    <row r="1601" spans="10:10" x14ac:dyDescent="0.25">
      <c r="J1601" s="83"/>
    </row>
    <row r="1602" spans="10:10" x14ac:dyDescent="0.25">
      <c r="J1602" s="83"/>
    </row>
    <row r="1603" spans="10:10" x14ac:dyDescent="0.25">
      <c r="J1603" s="83"/>
    </row>
    <row r="1604" spans="10:10" x14ac:dyDescent="0.25">
      <c r="J1604" s="83"/>
    </row>
    <row r="1605" spans="10:10" x14ac:dyDescent="0.25">
      <c r="J1605" s="83"/>
    </row>
    <row r="1606" spans="10:10" x14ac:dyDescent="0.25">
      <c r="J1606" s="83"/>
    </row>
    <row r="1607" spans="10:10" x14ac:dyDescent="0.25">
      <c r="J1607" s="83"/>
    </row>
    <row r="1608" spans="10:10" x14ac:dyDescent="0.25">
      <c r="J1608" s="83"/>
    </row>
    <row r="1609" spans="10:10" x14ac:dyDescent="0.25">
      <c r="J1609" s="83"/>
    </row>
    <row r="1610" spans="10:10" x14ac:dyDescent="0.25">
      <c r="J1610" s="83"/>
    </row>
    <row r="1611" spans="10:10" x14ac:dyDescent="0.25">
      <c r="J1611" s="83"/>
    </row>
    <row r="1612" spans="10:10" x14ac:dyDescent="0.25">
      <c r="J1612" s="83"/>
    </row>
    <row r="1613" spans="10:10" x14ac:dyDescent="0.25">
      <c r="J1613" s="83"/>
    </row>
    <row r="1614" spans="10:10" x14ac:dyDescent="0.25">
      <c r="J1614" s="83"/>
    </row>
    <row r="1615" spans="10:10" x14ac:dyDescent="0.25">
      <c r="J1615" s="83"/>
    </row>
    <row r="1616" spans="10:10" x14ac:dyDescent="0.25">
      <c r="J1616" s="83"/>
    </row>
    <row r="1617" spans="10:10" x14ac:dyDescent="0.25">
      <c r="J1617" s="83"/>
    </row>
    <row r="1618" spans="10:10" x14ac:dyDescent="0.25">
      <c r="J1618" s="83"/>
    </row>
    <row r="1619" spans="10:10" x14ac:dyDescent="0.25">
      <c r="J1619" s="83"/>
    </row>
    <row r="1620" spans="10:10" x14ac:dyDescent="0.25">
      <c r="J1620" s="83"/>
    </row>
    <row r="1621" spans="10:10" x14ac:dyDescent="0.25">
      <c r="J1621" s="83"/>
    </row>
    <row r="1622" spans="10:10" x14ac:dyDescent="0.25">
      <c r="J1622" s="83"/>
    </row>
    <row r="1623" spans="10:10" x14ac:dyDescent="0.25">
      <c r="J1623" s="83"/>
    </row>
    <row r="1624" spans="10:10" x14ac:dyDescent="0.25">
      <c r="J1624" s="83"/>
    </row>
    <row r="1625" spans="10:10" x14ac:dyDescent="0.25">
      <c r="J1625" s="83"/>
    </row>
    <row r="1626" spans="10:10" x14ac:dyDescent="0.25">
      <c r="J1626" s="83"/>
    </row>
    <row r="1627" spans="10:10" x14ac:dyDescent="0.25">
      <c r="J1627" s="83"/>
    </row>
    <row r="1628" spans="10:10" x14ac:dyDescent="0.25">
      <c r="J1628" s="83"/>
    </row>
    <row r="1629" spans="10:10" x14ac:dyDescent="0.25">
      <c r="J1629" s="83"/>
    </row>
    <row r="1630" spans="10:10" x14ac:dyDescent="0.25">
      <c r="J1630" s="83"/>
    </row>
    <row r="1631" spans="10:10" x14ac:dyDescent="0.25">
      <c r="J1631" s="83"/>
    </row>
    <row r="1632" spans="10:10" x14ac:dyDescent="0.25">
      <c r="J1632" s="83"/>
    </row>
    <row r="1633" spans="10:10" x14ac:dyDescent="0.25">
      <c r="J1633" s="83"/>
    </row>
    <row r="1634" spans="10:10" x14ac:dyDescent="0.25">
      <c r="J1634" s="83"/>
    </row>
    <row r="1635" spans="10:10" x14ac:dyDescent="0.25">
      <c r="J1635" s="83"/>
    </row>
    <row r="1636" spans="10:10" x14ac:dyDescent="0.25">
      <c r="J1636" s="83"/>
    </row>
    <row r="1637" spans="10:10" x14ac:dyDescent="0.25">
      <c r="J1637" s="83"/>
    </row>
    <row r="1638" spans="10:10" x14ac:dyDescent="0.25">
      <c r="J1638" s="83"/>
    </row>
    <row r="1639" spans="10:10" x14ac:dyDescent="0.25">
      <c r="J1639" s="83"/>
    </row>
    <row r="1640" spans="10:10" x14ac:dyDescent="0.25">
      <c r="J1640" s="83"/>
    </row>
    <row r="1641" spans="10:10" x14ac:dyDescent="0.25">
      <c r="J1641" s="83"/>
    </row>
    <row r="1642" spans="10:10" x14ac:dyDescent="0.25">
      <c r="J1642" s="83"/>
    </row>
    <row r="1643" spans="10:10" x14ac:dyDescent="0.25">
      <c r="J1643" s="83"/>
    </row>
    <row r="1644" spans="10:10" x14ac:dyDescent="0.25">
      <c r="J1644" s="83"/>
    </row>
    <row r="1645" spans="10:10" x14ac:dyDescent="0.25">
      <c r="J1645" s="83"/>
    </row>
    <row r="1646" spans="10:10" x14ac:dyDescent="0.25">
      <c r="J1646" s="83"/>
    </row>
    <row r="1647" spans="10:10" x14ac:dyDescent="0.25">
      <c r="J1647" s="83"/>
    </row>
    <row r="1648" spans="10:10" x14ac:dyDescent="0.25">
      <c r="J1648" s="83"/>
    </row>
    <row r="1649" spans="10:10" x14ac:dyDescent="0.25">
      <c r="J1649" s="83"/>
    </row>
    <row r="1650" spans="10:10" x14ac:dyDescent="0.25">
      <c r="J1650" s="83"/>
    </row>
    <row r="1651" spans="10:10" x14ac:dyDescent="0.25">
      <c r="J1651" s="83"/>
    </row>
    <row r="1652" spans="10:10" x14ac:dyDescent="0.25">
      <c r="J1652" s="83"/>
    </row>
    <row r="1653" spans="10:10" x14ac:dyDescent="0.25">
      <c r="J1653" s="83"/>
    </row>
    <row r="1654" spans="10:10" x14ac:dyDescent="0.25">
      <c r="J1654" s="83"/>
    </row>
    <row r="1655" spans="10:10" x14ac:dyDescent="0.25">
      <c r="J1655" s="83"/>
    </row>
    <row r="1656" spans="10:10" x14ac:dyDescent="0.25">
      <c r="J1656" s="83"/>
    </row>
    <row r="1657" spans="10:10" x14ac:dyDescent="0.25">
      <c r="J1657" s="83"/>
    </row>
    <row r="1658" spans="10:10" x14ac:dyDescent="0.25">
      <c r="J1658" s="83"/>
    </row>
    <row r="1659" spans="10:10" x14ac:dyDescent="0.25">
      <c r="J1659" s="83"/>
    </row>
    <row r="1660" spans="10:10" x14ac:dyDescent="0.25">
      <c r="J1660" s="83"/>
    </row>
    <row r="1661" spans="10:10" x14ac:dyDescent="0.25">
      <c r="J1661" s="83"/>
    </row>
    <row r="1662" spans="10:10" x14ac:dyDescent="0.25">
      <c r="J1662" s="83"/>
    </row>
    <row r="1663" spans="10:10" x14ac:dyDescent="0.25">
      <c r="J1663" s="83"/>
    </row>
    <row r="1664" spans="10:10" x14ac:dyDescent="0.25">
      <c r="J1664" s="83"/>
    </row>
    <row r="1665" spans="10:10" x14ac:dyDescent="0.25">
      <c r="J1665" s="83"/>
    </row>
    <row r="1666" spans="10:10" x14ac:dyDescent="0.25">
      <c r="J1666" s="83"/>
    </row>
    <row r="1667" spans="10:10" x14ac:dyDescent="0.25">
      <c r="J1667" s="83"/>
    </row>
    <row r="1668" spans="10:10" x14ac:dyDescent="0.25">
      <c r="J1668" s="83"/>
    </row>
    <row r="1669" spans="10:10" x14ac:dyDescent="0.25">
      <c r="J1669" s="83"/>
    </row>
    <row r="1670" spans="10:10" x14ac:dyDescent="0.25">
      <c r="J1670" s="83"/>
    </row>
    <row r="1671" spans="10:10" x14ac:dyDescent="0.25">
      <c r="J1671" s="83"/>
    </row>
    <row r="1672" spans="10:10" x14ac:dyDescent="0.25">
      <c r="J1672" s="83"/>
    </row>
    <row r="1673" spans="10:10" x14ac:dyDescent="0.25">
      <c r="J1673" s="83"/>
    </row>
    <row r="1674" spans="10:10" x14ac:dyDescent="0.25">
      <c r="J1674" s="83"/>
    </row>
    <row r="1675" spans="10:10" x14ac:dyDescent="0.25">
      <c r="J1675" s="83"/>
    </row>
    <row r="1676" spans="10:10" x14ac:dyDescent="0.25">
      <c r="J1676" s="83"/>
    </row>
    <row r="1677" spans="10:10" x14ac:dyDescent="0.25">
      <c r="J1677" s="83"/>
    </row>
    <row r="1678" spans="10:10" x14ac:dyDescent="0.25">
      <c r="J1678" s="83"/>
    </row>
    <row r="1679" spans="10:10" x14ac:dyDescent="0.25">
      <c r="J1679" s="83"/>
    </row>
    <row r="1680" spans="10:10" x14ac:dyDescent="0.25">
      <c r="J1680" s="83"/>
    </row>
    <row r="1681" spans="10:10" x14ac:dyDescent="0.25">
      <c r="J1681" s="83"/>
    </row>
    <row r="1682" spans="10:10" x14ac:dyDescent="0.25">
      <c r="J1682" s="83"/>
    </row>
    <row r="1683" spans="10:10" x14ac:dyDescent="0.25">
      <c r="J1683" s="83"/>
    </row>
    <row r="1684" spans="10:10" x14ac:dyDescent="0.25">
      <c r="J1684" s="83"/>
    </row>
    <row r="1685" spans="10:10" x14ac:dyDescent="0.25">
      <c r="J1685" s="83"/>
    </row>
    <row r="1686" spans="10:10" x14ac:dyDescent="0.25">
      <c r="J1686" s="83"/>
    </row>
    <row r="1687" spans="10:10" x14ac:dyDescent="0.25">
      <c r="J1687" s="83"/>
    </row>
    <row r="1688" spans="10:10" x14ac:dyDescent="0.25">
      <c r="J1688" s="83"/>
    </row>
    <row r="1689" spans="10:10" x14ac:dyDescent="0.25">
      <c r="J1689" s="83"/>
    </row>
    <row r="1690" spans="10:10" x14ac:dyDescent="0.25">
      <c r="J1690" s="83"/>
    </row>
    <row r="1691" spans="10:10" x14ac:dyDescent="0.25">
      <c r="J1691" s="83"/>
    </row>
    <row r="1692" spans="10:10" x14ac:dyDescent="0.25">
      <c r="J1692" s="83"/>
    </row>
    <row r="1693" spans="10:10" x14ac:dyDescent="0.25">
      <c r="J1693" s="83"/>
    </row>
    <row r="1694" spans="10:10" x14ac:dyDescent="0.25">
      <c r="J1694" s="83"/>
    </row>
    <row r="1695" spans="10:10" x14ac:dyDescent="0.25">
      <c r="J1695" s="83"/>
    </row>
    <row r="1696" spans="10:10" x14ac:dyDescent="0.25">
      <c r="J1696" s="83"/>
    </row>
    <row r="1697" spans="10:10" x14ac:dyDescent="0.25">
      <c r="J1697" s="83"/>
    </row>
    <row r="1698" spans="10:10" x14ac:dyDescent="0.25">
      <c r="J1698" s="83"/>
    </row>
    <row r="1699" spans="10:10" x14ac:dyDescent="0.25">
      <c r="J1699" s="83"/>
    </row>
    <row r="1700" spans="10:10" x14ac:dyDescent="0.25">
      <c r="J1700" s="83"/>
    </row>
    <row r="1701" spans="10:10" x14ac:dyDescent="0.25">
      <c r="J1701" s="83"/>
    </row>
    <row r="1702" spans="10:10" x14ac:dyDescent="0.25">
      <c r="J1702" s="83"/>
    </row>
    <row r="1703" spans="10:10" x14ac:dyDescent="0.25">
      <c r="J1703" s="83"/>
    </row>
    <row r="1704" spans="10:10" x14ac:dyDescent="0.25">
      <c r="J1704" s="83"/>
    </row>
    <row r="1705" spans="10:10" x14ac:dyDescent="0.25">
      <c r="J1705" s="83"/>
    </row>
    <row r="1706" spans="10:10" x14ac:dyDescent="0.25">
      <c r="J1706" s="83"/>
    </row>
    <row r="1707" spans="10:10" x14ac:dyDescent="0.25">
      <c r="J1707" s="83"/>
    </row>
    <row r="1708" spans="10:10" x14ac:dyDescent="0.25">
      <c r="J1708" s="83"/>
    </row>
    <row r="1709" spans="10:10" x14ac:dyDescent="0.25">
      <c r="J1709" s="83"/>
    </row>
    <row r="1710" spans="10:10" x14ac:dyDescent="0.25">
      <c r="J1710" s="83"/>
    </row>
    <row r="1711" spans="10:10" x14ac:dyDescent="0.25">
      <c r="J1711" s="83"/>
    </row>
    <row r="1712" spans="10:10" x14ac:dyDescent="0.25">
      <c r="J1712" s="83"/>
    </row>
    <row r="1713" spans="10:10" x14ac:dyDescent="0.25">
      <c r="J1713" s="83"/>
    </row>
    <row r="1714" spans="10:10" x14ac:dyDescent="0.25">
      <c r="J1714" s="83"/>
    </row>
    <row r="1715" spans="10:10" x14ac:dyDescent="0.25">
      <c r="J1715" s="83"/>
    </row>
    <row r="1716" spans="10:10" x14ac:dyDescent="0.25">
      <c r="J1716" s="83"/>
    </row>
    <row r="1717" spans="10:10" x14ac:dyDescent="0.25">
      <c r="J1717" s="83"/>
    </row>
    <row r="1718" spans="10:10" x14ac:dyDescent="0.25">
      <c r="J1718" s="83"/>
    </row>
    <row r="1719" spans="10:10" x14ac:dyDescent="0.25">
      <c r="J1719" s="83"/>
    </row>
    <row r="1720" spans="10:10" x14ac:dyDescent="0.25">
      <c r="J1720" s="83"/>
    </row>
    <row r="1721" spans="10:10" x14ac:dyDescent="0.25">
      <c r="J1721" s="83"/>
    </row>
    <row r="1722" spans="10:10" x14ac:dyDescent="0.25">
      <c r="J1722" s="83"/>
    </row>
    <row r="1723" spans="10:10" x14ac:dyDescent="0.25">
      <c r="J1723" s="83"/>
    </row>
    <row r="1724" spans="10:10" x14ac:dyDescent="0.25">
      <c r="J1724" s="83"/>
    </row>
    <row r="1725" spans="10:10" x14ac:dyDescent="0.25">
      <c r="J1725" s="83"/>
    </row>
    <row r="1726" spans="10:10" x14ac:dyDescent="0.25">
      <c r="J1726" s="83"/>
    </row>
    <row r="1727" spans="10:10" x14ac:dyDescent="0.25">
      <c r="J1727" s="83"/>
    </row>
    <row r="1728" spans="10:10" x14ac:dyDescent="0.25">
      <c r="J1728" s="83"/>
    </row>
    <row r="1729" spans="10:10" x14ac:dyDescent="0.25">
      <c r="J1729" s="83"/>
    </row>
    <row r="1730" spans="10:10" x14ac:dyDescent="0.25">
      <c r="J1730" s="83"/>
    </row>
    <row r="1731" spans="10:10" x14ac:dyDescent="0.25">
      <c r="J1731" s="83"/>
    </row>
    <row r="1732" spans="10:10" x14ac:dyDescent="0.25">
      <c r="J1732" s="83"/>
    </row>
    <row r="1733" spans="10:10" x14ac:dyDescent="0.25">
      <c r="J1733" s="83"/>
    </row>
    <row r="1734" spans="10:10" x14ac:dyDescent="0.25">
      <c r="J1734" s="83"/>
    </row>
    <row r="1735" spans="10:10" x14ac:dyDescent="0.25">
      <c r="J1735" s="83"/>
    </row>
    <row r="1736" spans="10:10" x14ac:dyDescent="0.25">
      <c r="J1736" s="83"/>
    </row>
    <row r="1737" spans="10:10" x14ac:dyDescent="0.25">
      <c r="J1737" s="83"/>
    </row>
    <row r="1738" spans="10:10" x14ac:dyDescent="0.25">
      <c r="J1738" s="83"/>
    </row>
    <row r="1739" spans="10:10" x14ac:dyDescent="0.25">
      <c r="J1739" s="83"/>
    </row>
    <row r="1740" spans="10:10" x14ac:dyDescent="0.25">
      <c r="J1740" s="83"/>
    </row>
    <row r="1741" spans="10:10" x14ac:dyDescent="0.25">
      <c r="J1741" s="83"/>
    </row>
    <row r="1742" spans="10:10" x14ac:dyDescent="0.25">
      <c r="J1742" s="83"/>
    </row>
    <row r="1743" spans="10:10" x14ac:dyDescent="0.25">
      <c r="J1743" s="83"/>
    </row>
    <row r="1744" spans="10:10" x14ac:dyDescent="0.25">
      <c r="J1744" s="83"/>
    </row>
    <row r="1745" spans="10:10" x14ac:dyDescent="0.25">
      <c r="J1745" s="83"/>
    </row>
    <row r="1746" spans="10:10" x14ac:dyDescent="0.25">
      <c r="J1746" s="83"/>
    </row>
    <row r="1747" spans="10:10" x14ac:dyDescent="0.25">
      <c r="J1747" s="83"/>
    </row>
    <row r="1748" spans="10:10" x14ac:dyDescent="0.25">
      <c r="J1748" s="83"/>
    </row>
    <row r="1749" spans="10:10" x14ac:dyDescent="0.25">
      <c r="J1749" s="83"/>
    </row>
    <row r="1750" spans="10:10" x14ac:dyDescent="0.25">
      <c r="J1750" s="83"/>
    </row>
    <row r="1751" spans="10:10" x14ac:dyDescent="0.25">
      <c r="J1751" s="83"/>
    </row>
    <row r="1752" spans="10:10" x14ac:dyDescent="0.25">
      <c r="J1752" s="83"/>
    </row>
    <row r="1753" spans="10:10" x14ac:dyDescent="0.25">
      <c r="J1753" s="83"/>
    </row>
    <row r="1754" spans="10:10" x14ac:dyDescent="0.25">
      <c r="J1754" s="83"/>
    </row>
    <row r="1755" spans="10:10" x14ac:dyDescent="0.25">
      <c r="J1755" s="83"/>
    </row>
    <row r="1756" spans="10:10" x14ac:dyDescent="0.25">
      <c r="J1756" s="83"/>
    </row>
    <row r="1757" spans="10:10" x14ac:dyDescent="0.25">
      <c r="J1757" s="83"/>
    </row>
    <row r="1758" spans="10:10" x14ac:dyDescent="0.25">
      <c r="J1758" s="83"/>
    </row>
    <row r="1759" spans="10:10" x14ac:dyDescent="0.25">
      <c r="J1759" s="83"/>
    </row>
    <row r="1760" spans="10:10" x14ac:dyDescent="0.25">
      <c r="J1760" s="83"/>
    </row>
    <row r="1761" spans="10:10" x14ac:dyDescent="0.25">
      <c r="J1761" s="83"/>
    </row>
    <row r="1762" spans="10:10" x14ac:dyDescent="0.25">
      <c r="J1762" s="83"/>
    </row>
    <row r="1763" spans="10:10" x14ac:dyDescent="0.25">
      <c r="J1763" s="83"/>
    </row>
    <row r="1764" spans="10:10" x14ac:dyDescent="0.25">
      <c r="J1764" s="83"/>
    </row>
    <row r="1765" spans="10:10" x14ac:dyDescent="0.25">
      <c r="J1765" s="83"/>
    </row>
    <row r="1766" spans="10:10" x14ac:dyDescent="0.25">
      <c r="J1766" s="83"/>
    </row>
    <row r="1767" spans="10:10" x14ac:dyDescent="0.25">
      <c r="J1767" s="83"/>
    </row>
    <row r="1768" spans="10:10" x14ac:dyDescent="0.25">
      <c r="J1768" s="83"/>
    </row>
    <row r="1769" spans="10:10" x14ac:dyDescent="0.25">
      <c r="J1769" s="83"/>
    </row>
    <row r="1770" spans="10:10" x14ac:dyDescent="0.25">
      <c r="J1770" s="83"/>
    </row>
    <row r="1771" spans="10:10" x14ac:dyDescent="0.25">
      <c r="J1771" s="83"/>
    </row>
    <row r="1772" spans="10:10" x14ac:dyDescent="0.25">
      <c r="J1772" s="83"/>
    </row>
    <row r="1773" spans="10:10" x14ac:dyDescent="0.25">
      <c r="J1773" s="83"/>
    </row>
    <row r="1774" spans="10:10" x14ac:dyDescent="0.25">
      <c r="J1774" s="83"/>
    </row>
    <row r="1775" spans="10:10" x14ac:dyDescent="0.25">
      <c r="J1775" s="83"/>
    </row>
    <row r="1776" spans="10:10" x14ac:dyDescent="0.25">
      <c r="J1776" s="83"/>
    </row>
    <row r="1777" spans="10:10" x14ac:dyDescent="0.25">
      <c r="J1777" s="83"/>
    </row>
    <row r="1778" spans="10:10" x14ac:dyDescent="0.25">
      <c r="J1778" s="83"/>
    </row>
    <row r="1779" spans="10:10" x14ac:dyDescent="0.25">
      <c r="J1779" s="83"/>
    </row>
    <row r="1780" spans="10:10" x14ac:dyDescent="0.25">
      <c r="J1780" s="83"/>
    </row>
    <row r="1781" spans="10:10" x14ac:dyDescent="0.25">
      <c r="J1781" s="83"/>
    </row>
    <row r="1782" spans="10:10" x14ac:dyDescent="0.25">
      <c r="J1782" s="83"/>
    </row>
    <row r="1783" spans="10:10" x14ac:dyDescent="0.25">
      <c r="J1783" s="83"/>
    </row>
    <row r="1784" spans="10:10" x14ac:dyDescent="0.25">
      <c r="J1784" s="83"/>
    </row>
    <row r="1785" spans="10:10" x14ac:dyDescent="0.25">
      <c r="J1785" s="83"/>
    </row>
    <row r="1786" spans="10:10" x14ac:dyDescent="0.25">
      <c r="J1786" s="83"/>
    </row>
    <row r="1787" spans="10:10" x14ac:dyDescent="0.25">
      <c r="J1787" s="83"/>
    </row>
    <row r="1788" spans="10:10" x14ac:dyDescent="0.25">
      <c r="J1788" s="83"/>
    </row>
    <row r="1789" spans="10:10" x14ac:dyDescent="0.25">
      <c r="J1789" s="83"/>
    </row>
    <row r="1790" spans="10:10" x14ac:dyDescent="0.25">
      <c r="J1790" s="83"/>
    </row>
    <row r="1791" spans="10:10" x14ac:dyDescent="0.25">
      <c r="J1791" s="83"/>
    </row>
    <row r="1792" spans="10:10" x14ac:dyDescent="0.25">
      <c r="J1792" s="83"/>
    </row>
    <row r="1793" spans="10:10" x14ac:dyDescent="0.25">
      <c r="J1793" s="83"/>
    </row>
    <row r="1794" spans="10:10" x14ac:dyDescent="0.25">
      <c r="J1794" s="83"/>
    </row>
    <row r="1795" spans="10:10" x14ac:dyDescent="0.25">
      <c r="J1795" s="83"/>
    </row>
    <row r="1796" spans="10:10" x14ac:dyDescent="0.25">
      <c r="J1796" s="83"/>
    </row>
    <row r="1797" spans="10:10" x14ac:dyDescent="0.25">
      <c r="J1797" s="83"/>
    </row>
    <row r="1798" spans="10:10" x14ac:dyDescent="0.25">
      <c r="J1798" s="83"/>
    </row>
    <row r="1799" spans="10:10" x14ac:dyDescent="0.25">
      <c r="J1799" s="83"/>
    </row>
    <row r="1800" spans="10:10" x14ac:dyDescent="0.25">
      <c r="J1800" s="83"/>
    </row>
    <row r="1801" spans="10:10" x14ac:dyDescent="0.25">
      <c r="J1801" s="83"/>
    </row>
    <row r="1802" spans="10:10" x14ac:dyDescent="0.25">
      <c r="J1802" s="83"/>
    </row>
    <row r="1803" spans="10:10" x14ac:dyDescent="0.25">
      <c r="J1803" s="83"/>
    </row>
    <row r="1804" spans="10:10" x14ac:dyDescent="0.25">
      <c r="J1804" s="83"/>
    </row>
    <row r="1805" spans="10:10" x14ac:dyDescent="0.25">
      <c r="J1805" s="83"/>
    </row>
    <row r="1806" spans="10:10" x14ac:dyDescent="0.25">
      <c r="J1806" s="83"/>
    </row>
    <row r="1807" spans="10:10" x14ac:dyDescent="0.25">
      <c r="J1807" s="83"/>
    </row>
    <row r="1808" spans="10:10" x14ac:dyDescent="0.25">
      <c r="J1808" s="83"/>
    </row>
    <row r="1809" spans="10:10" x14ac:dyDescent="0.25">
      <c r="J1809" s="83"/>
    </row>
    <row r="1810" spans="10:10" x14ac:dyDescent="0.25">
      <c r="J1810" s="83"/>
    </row>
    <row r="1811" spans="10:10" x14ac:dyDescent="0.25">
      <c r="J1811" s="83"/>
    </row>
    <row r="1812" spans="10:10" x14ac:dyDescent="0.25">
      <c r="J1812" s="83"/>
    </row>
    <row r="1813" spans="10:10" x14ac:dyDescent="0.25">
      <c r="J1813" s="83"/>
    </row>
    <row r="1814" spans="10:10" x14ac:dyDescent="0.25">
      <c r="J1814" s="83"/>
    </row>
    <row r="1815" spans="10:10" x14ac:dyDescent="0.25">
      <c r="J1815" s="83"/>
    </row>
    <row r="1816" spans="10:10" x14ac:dyDescent="0.25">
      <c r="J1816" s="83"/>
    </row>
    <row r="1817" spans="10:10" x14ac:dyDescent="0.25">
      <c r="J1817" s="83"/>
    </row>
    <row r="1818" spans="10:10" x14ac:dyDescent="0.25">
      <c r="J1818" s="83"/>
    </row>
    <row r="1819" spans="10:10" x14ac:dyDescent="0.25">
      <c r="J1819" s="83"/>
    </row>
    <row r="1820" spans="10:10" x14ac:dyDescent="0.25">
      <c r="J1820" s="83"/>
    </row>
    <row r="1821" spans="10:10" x14ac:dyDescent="0.25">
      <c r="J1821" s="83"/>
    </row>
    <row r="1822" spans="10:10" x14ac:dyDescent="0.25">
      <c r="J1822" s="83"/>
    </row>
    <row r="1823" spans="10:10" x14ac:dyDescent="0.25">
      <c r="J1823" s="83"/>
    </row>
    <row r="1824" spans="10:10" x14ac:dyDescent="0.25">
      <c r="J1824" s="83"/>
    </row>
    <row r="1825" spans="10:10" x14ac:dyDescent="0.25">
      <c r="J1825" s="83"/>
    </row>
    <row r="1826" spans="10:10" x14ac:dyDescent="0.25">
      <c r="J1826" s="83"/>
    </row>
    <row r="1827" spans="10:10" x14ac:dyDescent="0.25">
      <c r="J1827" s="83"/>
    </row>
    <row r="1828" spans="10:10" x14ac:dyDescent="0.25">
      <c r="J1828" s="83"/>
    </row>
    <row r="1829" spans="10:10" x14ac:dyDescent="0.25">
      <c r="J1829" s="83"/>
    </row>
    <row r="1830" spans="10:10" x14ac:dyDescent="0.25">
      <c r="J1830" s="83"/>
    </row>
    <row r="1831" spans="10:10" x14ac:dyDescent="0.25">
      <c r="J1831" s="83"/>
    </row>
    <row r="1832" spans="10:10" x14ac:dyDescent="0.25">
      <c r="J1832" s="83"/>
    </row>
    <row r="1833" spans="10:10" x14ac:dyDescent="0.25">
      <c r="J1833" s="83"/>
    </row>
    <row r="1834" spans="10:10" x14ac:dyDescent="0.25">
      <c r="J1834" s="83"/>
    </row>
    <row r="1835" spans="10:10" x14ac:dyDescent="0.25">
      <c r="J1835" s="83"/>
    </row>
    <row r="1836" spans="10:10" x14ac:dyDescent="0.25">
      <c r="J1836" s="83"/>
    </row>
    <row r="1837" spans="10:10" x14ac:dyDescent="0.25">
      <c r="J1837" s="83"/>
    </row>
    <row r="1838" spans="10:10" x14ac:dyDescent="0.25">
      <c r="J1838" s="83"/>
    </row>
    <row r="1839" spans="10:10" x14ac:dyDescent="0.25">
      <c r="J1839" s="83"/>
    </row>
    <row r="1840" spans="10:10" x14ac:dyDescent="0.25">
      <c r="J1840" s="83"/>
    </row>
    <row r="1841" spans="10:10" x14ac:dyDescent="0.25">
      <c r="J1841" s="83"/>
    </row>
    <row r="1842" spans="10:10" x14ac:dyDescent="0.25">
      <c r="J1842" s="83"/>
    </row>
    <row r="1843" spans="10:10" x14ac:dyDescent="0.25">
      <c r="J1843" s="83"/>
    </row>
    <row r="1844" spans="10:10" x14ac:dyDescent="0.25">
      <c r="J1844" s="83"/>
    </row>
    <row r="1845" spans="10:10" x14ac:dyDescent="0.25">
      <c r="J1845" s="83"/>
    </row>
    <row r="1846" spans="10:10" x14ac:dyDescent="0.25">
      <c r="J1846" s="83"/>
    </row>
    <row r="1847" spans="10:10" x14ac:dyDescent="0.25">
      <c r="J1847" s="83"/>
    </row>
    <row r="1848" spans="10:10" x14ac:dyDescent="0.25">
      <c r="J1848" s="83"/>
    </row>
    <row r="1849" spans="10:10" x14ac:dyDescent="0.25">
      <c r="J1849" s="83"/>
    </row>
    <row r="1850" spans="10:10" x14ac:dyDescent="0.25">
      <c r="J1850" s="83"/>
    </row>
    <row r="1851" spans="10:10" x14ac:dyDescent="0.25">
      <c r="J1851" s="83"/>
    </row>
    <row r="1852" spans="10:10" x14ac:dyDescent="0.25">
      <c r="J1852" s="83"/>
    </row>
    <row r="1853" spans="10:10" x14ac:dyDescent="0.25">
      <c r="J1853" s="83"/>
    </row>
    <row r="1854" spans="10:10" x14ac:dyDescent="0.25">
      <c r="J1854" s="83"/>
    </row>
    <row r="1855" spans="10:10" x14ac:dyDescent="0.25">
      <c r="J1855" s="83"/>
    </row>
    <row r="1856" spans="10:10" x14ac:dyDescent="0.25">
      <c r="J1856" s="83"/>
    </row>
    <row r="1857" spans="10:10" x14ac:dyDescent="0.25">
      <c r="J1857" s="83"/>
    </row>
    <row r="1858" spans="10:10" x14ac:dyDescent="0.25">
      <c r="J1858" s="83"/>
    </row>
    <row r="1859" spans="10:10" x14ac:dyDescent="0.25">
      <c r="J1859" s="83"/>
    </row>
    <row r="1860" spans="10:10" x14ac:dyDescent="0.25">
      <c r="J1860" s="83"/>
    </row>
    <row r="1861" spans="10:10" x14ac:dyDescent="0.25">
      <c r="J1861" s="83"/>
    </row>
    <row r="1862" spans="10:10" x14ac:dyDescent="0.25">
      <c r="J1862" s="83"/>
    </row>
    <row r="1863" spans="10:10" x14ac:dyDescent="0.25">
      <c r="J1863" s="83"/>
    </row>
    <row r="1864" spans="10:10" x14ac:dyDescent="0.25">
      <c r="J1864" s="83"/>
    </row>
    <row r="1865" spans="10:10" x14ac:dyDescent="0.25">
      <c r="J1865" s="83"/>
    </row>
    <row r="1866" spans="10:10" x14ac:dyDescent="0.25">
      <c r="J1866" s="83"/>
    </row>
    <row r="1867" spans="10:10" x14ac:dyDescent="0.25">
      <c r="J1867" s="83"/>
    </row>
    <row r="1868" spans="10:10" x14ac:dyDescent="0.25">
      <c r="J1868" s="83"/>
    </row>
    <row r="1869" spans="10:10" x14ac:dyDescent="0.25">
      <c r="J1869" s="83"/>
    </row>
    <row r="1870" spans="10:10" x14ac:dyDescent="0.25">
      <c r="J1870" s="83"/>
    </row>
    <row r="1871" spans="10:10" x14ac:dyDescent="0.25">
      <c r="J1871" s="83"/>
    </row>
    <row r="1872" spans="10:10" x14ac:dyDescent="0.25">
      <c r="J1872" s="83"/>
    </row>
    <row r="1873" spans="10:10" x14ac:dyDescent="0.25">
      <c r="J1873" s="83"/>
    </row>
    <row r="1874" spans="10:10" x14ac:dyDescent="0.25">
      <c r="J1874" s="83"/>
    </row>
    <row r="1875" spans="10:10" x14ac:dyDescent="0.25">
      <c r="J1875" s="83"/>
    </row>
    <row r="1876" spans="10:10" x14ac:dyDescent="0.25">
      <c r="J1876" s="83"/>
    </row>
    <row r="1877" spans="10:10" x14ac:dyDescent="0.25">
      <c r="J1877" s="83"/>
    </row>
    <row r="1878" spans="10:10" x14ac:dyDescent="0.25">
      <c r="J1878" s="83"/>
    </row>
    <row r="1879" spans="10:10" x14ac:dyDescent="0.25">
      <c r="J1879" s="83"/>
    </row>
    <row r="1880" spans="10:10" x14ac:dyDescent="0.25">
      <c r="J1880" s="83"/>
    </row>
    <row r="1881" spans="10:10" x14ac:dyDescent="0.25">
      <c r="J1881" s="83"/>
    </row>
    <row r="1882" spans="10:10" x14ac:dyDescent="0.25">
      <c r="J1882" s="83"/>
    </row>
    <row r="1883" spans="10:10" x14ac:dyDescent="0.25">
      <c r="J1883" s="83"/>
    </row>
    <row r="1884" spans="10:10" x14ac:dyDescent="0.25">
      <c r="J1884" s="83"/>
    </row>
    <row r="1885" spans="10:10" x14ac:dyDescent="0.25">
      <c r="J1885" s="83"/>
    </row>
    <row r="1886" spans="10:10" x14ac:dyDescent="0.25">
      <c r="J1886" s="83"/>
    </row>
    <row r="1887" spans="10:10" x14ac:dyDescent="0.25">
      <c r="J1887" s="83"/>
    </row>
    <row r="1888" spans="10:10" x14ac:dyDescent="0.25">
      <c r="J1888" s="83"/>
    </row>
    <row r="1889" spans="10:10" x14ac:dyDescent="0.25">
      <c r="J1889" s="83"/>
    </row>
    <row r="1890" spans="10:10" x14ac:dyDescent="0.25">
      <c r="J1890" s="83"/>
    </row>
    <row r="1891" spans="10:10" x14ac:dyDescent="0.25">
      <c r="J1891" s="83"/>
    </row>
    <row r="1892" spans="10:10" x14ac:dyDescent="0.25">
      <c r="J1892" s="83"/>
    </row>
    <row r="1893" spans="10:10" x14ac:dyDescent="0.25">
      <c r="J1893" s="83"/>
    </row>
    <row r="1894" spans="10:10" x14ac:dyDescent="0.25">
      <c r="J1894" s="83"/>
    </row>
    <row r="1895" spans="10:10" x14ac:dyDescent="0.25">
      <c r="J1895" s="83"/>
    </row>
    <row r="1896" spans="10:10" x14ac:dyDescent="0.25">
      <c r="J1896" s="83"/>
    </row>
    <row r="1897" spans="10:10" x14ac:dyDescent="0.25">
      <c r="J1897" s="83"/>
    </row>
    <row r="1898" spans="10:10" x14ac:dyDescent="0.25">
      <c r="J1898" s="83"/>
    </row>
    <row r="1899" spans="10:10" x14ac:dyDescent="0.25">
      <c r="J1899" s="83"/>
    </row>
    <row r="1900" spans="10:10" x14ac:dyDescent="0.25">
      <c r="J1900" s="83"/>
    </row>
    <row r="1901" spans="10:10" x14ac:dyDescent="0.25">
      <c r="J1901" s="83"/>
    </row>
    <row r="1902" spans="10:10" x14ac:dyDescent="0.25">
      <c r="J1902" s="83"/>
    </row>
    <row r="1903" spans="10:10" x14ac:dyDescent="0.25">
      <c r="J1903" s="83"/>
    </row>
    <row r="1904" spans="10:10" x14ac:dyDescent="0.25">
      <c r="J1904" s="83"/>
    </row>
    <row r="1905" spans="10:10" x14ac:dyDescent="0.25">
      <c r="J1905" s="83"/>
    </row>
    <row r="1906" spans="10:10" x14ac:dyDescent="0.25">
      <c r="J1906" s="83"/>
    </row>
    <row r="1907" spans="10:10" x14ac:dyDescent="0.25">
      <c r="J1907" s="83"/>
    </row>
    <row r="1908" spans="10:10" x14ac:dyDescent="0.25">
      <c r="J1908" s="83"/>
    </row>
    <row r="1909" spans="10:10" x14ac:dyDescent="0.25">
      <c r="J1909" s="83"/>
    </row>
    <row r="1910" spans="10:10" x14ac:dyDescent="0.25">
      <c r="J1910" s="83"/>
    </row>
    <row r="1911" spans="10:10" x14ac:dyDescent="0.25">
      <c r="J1911" s="83"/>
    </row>
    <row r="1912" spans="10:10" x14ac:dyDescent="0.25">
      <c r="J1912" s="83"/>
    </row>
    <row r="1913" spans="10:10" x14ac:dyDescent="0.25">
      <c r="J1913" s="83"/>
    </row>
    <row r="1914" spans="10:10" x14ac:dyDescent="0.25">
      <c r="J1914" s="83"/>
    </row>
    <row r="1915" spans="10:10" x14ac:dyDescent="0.25">
      <c r="J1915" s="83"/>
    </row>
    <row r="1916" spans="10:10" x14ac:dyDescent="0.25">
      <c r="J1916" s="83"/>
    </row>
    <row r="1917" spans="10:10" x14ac:dyDescent="0.25">
      <c r="J1917" s="83"/>
    </row>
    <row r="1918" spans="10:10" x14ac:dyDescent="0.25">
      <c r="J1918" s="83"/>
    </row>
    <row r="1919" spans="10:10" x14ac:dyDescent="0.25">
      <c r="J1919" s="83"/>
    </row>
    <row r="1920" spans="10:10" x14ac:dyDescent="0.25">
      <c r="J1920" s="83"/>
    </row>
    <row r="1921" spans="10:10" x14ac:dyDescent="0.25">
      <c r="J1921" s="83"/>
    </row>
    <row r="1922" spans="10:10" x14ac:dyDescent="0.25">
      <c r="J1922" s="83"/>
    </row>
    <row r="1923" spans="10:10" x14ac:dyDescent="0.25">
      <c r="J1923" s="83"/>
    </row>
    <row r="1924" spans="10:10" x14ac:dyDescent="0.25">
      <c r="J1924" s="83"/>
    </row>
    <row r="1925" spans="10:10" x14ac:dyDescent="0.25">
      <c r="J1925" s="83"/>
    </row>
    <row r="1926" spans="10:10" x14ac:dyDescent="0.25">
      <c r="J1926" s="83"/>
    </row>
    <row r="1927" spans="10:10" x14ac:dyDescent="0.25">
      <c r="J1927" s="83"/>
    </row>
    <row r="1928" spans="10:10" x14ac:dyDescent="0.25">
      <c r="J1928" s="83"/>
    </row>
    <row r="1929" spans="10:10" x14ac:dyDescent="0.25">
      <c r="J1929" s="83"/>
    </row>
    <row r="1930" spans="10:10" x14ac:dyDescent="0.25">
      <c r="J1930" s="83"/>
    </row>
    <row r="1931" spans="10:10" x14ac:dyDescent="0.25">
      <c r="J1931" s="83"/>
    </row>
    <row r="1932" spans="10:10" x14ac:dyDescent="0.25">
      <c r="J1932" s="83"/>
    </row>
    <row r="1933" spans="10:10" x14ac:dyDescent="0.25">
      <c r="J1933" s="83"/>
    </row>
    <row r="1934" spans="10:10" x14ac:dyDescent="0.25">
      <c r="J1934" s="83"/>
    </row>
    <row r="1935" spans="10:10" x14ac:dyDescent="0.25">
      <c r="J1935" s="83"/>
    </row>
    <row r="1936" spans="10:10" x14ac:dyDescent="0.25">
      <c r="J1936" s="83"/>
    </row>
    <row r="1937" spans="10:10" x14ac:dyDescent="0.25">
      <c r="J1937" s="83"/>
    </row>
    <row r="1938" spans="10:10" x14ac:dyDescent="0.25">
      <c r="J1938" s="83"/>
    </row>
    <row r="1939" spans="10:10" x14ac:dyDescent="0.25">
      <c r="J1939" s="83"/>
    </row>
    <row r="1940" spans="10:10" x14ac:dyDescent="0.25">
      <c r="J1940" s="83"/>
    </row>
    <row r="1941" spans="10:10" x14ac:dyDescent="0.25">
      <c r="J1941" s="83"/>
    </row>
    <row r="1942" spans="10:10" x14ac:dyDescent="0.25">
      <c r="J1942" s="83"/>
    </row>
    <row r="1943" spans="10:10" x14ac:dyDescent="0.25">
      <c r="J1943" s="83"/>
    </row>
    <row r="1944" spans="10:10" x14ac:dyDescent="0.25">
      <c r="J1944" s="83"/>
    </row>
    <row r="1945" spans="10:10" x14ac:dyDescent="0.25">
      <c r="J1945" s="83"/>
    </row>
    <row r="1946" spans="10:10" x14ac:dyDescent="0.25">
      <c r="J1946" s="83"/>
    </row>
    <row r="1947" spans="10:10" x14ac:dyDescent="0.25">
      <c r="J1947" s="83"/>
    </row>
    <row r="1948" spans="10:10" x14ac:dyDescent="0.25">
      <c r="J1948" s="83"/>
    </row>
    <row r="1949" spans="10:10" x14ac:dyDescent="0.25">
      <c r="J1949" s="83"/>
    </row>
    <row r="1950" spans="10:10" x14ac:dyDescent="0.25">
      <c r="J1950" s="83"/>
    </row>
    <row r="1951" spans="10:10" x14ac:dyDescent="0.25">
      <c r="J1951" s="83"/>
    </row>
    <row r="1952" spans="10:10" x14ac:dyDescent="0.25">
      <c r="J1952" s="83"/>
    </row>
    <row r="1953" spans="10:10" x14ac:dyDescent="0.25">
      <c r="J1953" s="83"/>
    </row>
    <row r="1954" spans="10:10" x14ac:dyDescent="0.25">
      <c r="J1954" s="83"/>
    </row>
    <row r="1955" spans="10:10" x14ac:dyDescent="0.25">
      <c r="J1955" s="83"/>
    </row>
    <row r="1956" spans="10:10" x14ac:dyDescent="0.25">
      <c r="J1956" s="83"/>
    </row>
    <row r="1957" spans="10:10" x14ac:dyDescent="0.25">
      <c r="J1957" s="83"/>
    </row>
    <row r="1958" spans="10:10" x14ac:dyDescent="0.25">
      <c r="J1958" s="83"/>
    </row>
    <row r="1959" spans="10:10" x14ac:dyDescent="0.25">
      <c r="J1959" s="83"/>
    </row>
    <row r="1960" spans="10:10" x14ac:dyDescent="0.25">
      <c r="J1960" s="83"/>
    </row>
    <row r="1961" spans="10:10" x14ac:dyDescent="0.25">
      <c r="J1961" s="83"/>
    </row>
    <row r="1962" spans="10:10" x14ac:dyDescent="0.25">
      <c r="J1962" s="83"/>
    </row>
    <row r="1963" spans="10:10" x14ac:dyDescent="0.25">
      <c r="J1963" s="83"/>
    </row>
    <row r="1964" spans="10:10" x14ac:dyDescent="0.25">
      <c r="J1964" s="83"/>
    </row>
    <row r="1965" spans="10:10" x14ac:dyDescent="0.25">
      <c r="J1965" s="83"/>
    </row>
    <row r="1966" spans="10:10" x14ac:dyDescent="0.25">
      <c r="J1966" s="83"/>
    </row>
    <row r="1967" spans="10:10" x14ac:dyDescent="0.25">
      <c r="J1967" s="83"/>
    </row>
    <row r="1968" spans="10:10" x14ac:dyDescent="0.25">
      <c r="J1968" s="83"/>
    </row>
    <row r="1969" spans="10:10" x14ac:dyDescent="0.25">
      <c r="J1969" s="83"/>
    </row>
    <row r="1970" spans="10:10" x14ac:dyDescent="0.25">
      <c r="J1970" s="83"/>
    </row>
    <row r="1971" spans="10:10" x14ac:dyDescent="0.25">
      <c r="J1971" s="83"/>
    </row>
    <row r="1972" spans="10:10" x14ac:dyDescent="0.25">
      <c r="J1972" s="83"/>
    </row>
    <row r="1973" spans="10:10" x14ac:dyDescent="0.25">
      <c r="J1973" s="83"/>
    </row>
    <row r="1974" spans="10:10" x14ac:dyDescent="0.25">
      <c r="J1974" s="83"/>
    </row>
    <row r="1975" spans="10:10" x14ac:dyDescent="0.25">
      <c r="J1975" s="83"/>
    </row>
    <row r="1976" spans="10:10" x14ac:dyDescent="0.25">
      <c r="J1976" s="83"/>
    </row>
    <row r="1977" spans="10:10" x14ac:dyDescent="0.25">
      <c r="J1977" s="83"/>
    </row>
    <row r="1978" spans="10:10" x14ac:dyDescent="0.25">
      <c r="J1978" s="83"/>
    </row>
    <row r="1979" spans="10:10" x14ac:dyDescent="0.25">
      <c r="J1979" s="83"/>
    </row>
    <row r="1980" spans="10:10" x14ac:dyDescent="0.25">
      <c r="J1980" s="83"/>
    </row>
    <row r="1981" spans="10:10" x14ac:dyDescent="0.25">
      <c r="J1981" s="83"/>
    </row>
    <row r="1982" spans="10:10" x14ac:dyDescent="0.25">
      <c r="J1982" s="83"/>
    </row>
    <row r="1983" spans="10:10" x14ac:dyDescent="0.25">
      <c r="J1983" s="83"/>
    </row>
    <row r="1984" spans="10:10" x14ac:dyDescent="0.25">
      <c r="J1984" s="83"/>
    </row>
    <row r="1985" spans="10:10" x14ac:dyDescent="0.25">
      <c r="J1985" s="83"/>
    </row>
    <row r="1986" spans="10:10" x14ac:dyDescent="0.25">
      <c r="J1986" s="83"/>
    </row>
    <row r="1987" spans="10:10" x14ac:dyDescent="0.25">
      <c r="J1987" s="83"/>
    </row>
    <row r="1988" spans="10:10" x14ac:dyDescent="0.25">
      <c r="J1988" s="83"/>
    </row>
    <row r="1989" spans="10:10" x14ac:dyDescent="0.25">
      <c r="J1989" s="83"/>
    </row>
    <row r="1990" spans="10:10" x14ac:dyDescent="0.25">
      <c r="J1990" s="83"/>
    </row>
    <row r="1991" spans="10:10" x14ac:dyDescent="0.25">
      <c r="J1991" s="83"/>
    </row>
    <row r="1992" spans="10:10" x14ac:dyDescent="0.25">
      <c r="J1992" s="83"/>
    </row>
    <row r="1993" spans="10:10" x14ac:dyDescent="0.25">
      <c r="J1993" s="83"/>
    </row>
    <row r="1994" spans="10:10" x14ac:dyDescent="0.25">
      <c r="J1994" s="83"/>
    </row>
    <row r="1995" spans="10:10" x14ac:dyDescent="0.25">
      <c r="J1995" s="83"/>
    </row>
    <row r="1996" spans="10:10" x14ac:dyDescent="0.25">
      <c r="J1996" s="83"/>
    </row>
    <row r="1997" spans="10:10" x14ac:dyDescent="0.25">
      <c r="J1997" s="83"/>
    </row>
    <row r="1998" spans="10:10" x14ac:dyDescent="0.25">
      <c r="J1998" s="83"/>
    </row>
    <row r="1999" spans="10:10" x14ac:dyDescent="0.25">
      <c r="J1999" s="83"/>
    </row>
    <row r="2000" spans="10:10" x14ac:dyDescent="0.25">
      <c r="J2000" s="83"/>
    </row>
    <row r="2001" spans="10:10" x14ac:dyDescent="0.25">
      <c r="J2001" s="83"/>
    </row>
    <row r="2002" spans="10:10" x14ac:dyDescent="0.25">
      <c r="J2002" s="83"/>
    </row>
    <row r="2003" spans="10:10" x14ac:dyDescent="0.25">
      <c r="J2003" s="83"/>
    </row>
    <row r="2004" spans="10:10" x14ac:dyDescent="0.25">
      <c r="J2004" s="83"/>
    </row>
    <row r="2005" spans="10:10" x14ac:dyDescent="0.25">
      <c r="J2005" s="83"/>
    </row>
    <row r="2006" spans="10:10" x14ac:dyDescent="0.25">
      <c r="J2006" s="83"/>
    </row>
    <row r="2007" spans="10:10" x14ac:dyDescent="0.25">
      <c r="J2007" s="83"/>
    </row>
    <row r="2008" spans="10:10" x14ac:dyDescent="0.25">
      <c r="J2008" s="83"/>
    </row>
    <row r="2009" spans="10:10" x14ac:dyDescent="0.25">
      <c r="J2009" s="83"/>
    </row>
    <row r="2010" spans="10:10" x14ac:dyDescent="0.25">
      <c r="J2010" s="83"/>
    </row>
    <row r="2011" spans="10:10" x14ac:dyDescent="0.25">
      <c r="J2011" s="83"/>
    </row>
    <row r="2012" spans="10:10" x14ac:dyDescent="0.25">
      <c r="J2012" s="83"/>
    </row>
    <row r="2013" spans="10:10" x14ac:dyDescent="0.25">
      <c r="J2013" s="83"/>
    </row>
    <row r="2014" spans="10:10" x14ac:dyDescent="0.25">
      <c r="J2014" s="83"/>
    </row>
    <row r="2015" spans="10:10" x14ac:dyDescent="0.25">
      <c r="J2015" s="83"/>
    </row>
    <row r="2016" spans="10:10" x14ac:dyDescent="0.25">
      <c r="J2016" s="83"/>
    </row>
    <row r="2017" spans="10:10" x14ac:dyDescent="0.25">
      <c r="J2017" s="83"/>
    </row>
    <row r="2018" spans="10:10" x14ac:dyDescent="0.25">
      <c r="J2018" s="83"/>
    </row>
    <row r="2019" spans="10:10" x14ac:dyDescent="0.25">
      <c r="J2019" s="83"/>
    </row>
    <row r="2020" spans="10:10" x14ac:dyDescent="0.25">
      <c r="J2020" s="83"/>
    </row>
    <row r="2021" spans="10:10" x14ac:dyDescent="0.25">
      <c r="J2021" s="83"/>
    </row>
    <row r="2022" spans="10:10" x14ac:dyDescent="0.25">
      <c r="J2022" s="83"/>
    </row>
    <row r="2023" spans="10:10" x14ac:dyDescent="0.25">
      <c r="J2023" s="83"/>
    </row>
    <row r="2024" spans="10:10" x14ac:dyDescent="0.25">
      <c r="J2024" s="83"/>
    </row>
    <row r="2025" spans="10:10" x14ac:dyDescent="0.25">
      <c r="J2025" s="83"/>
    </row>
    <row r="2026" spans="10:10" x14ac:dyDescent="0.25">
      <c r="J2026" s="83"/>
    </row>
    <row r="2027" spans="10:10" x14ac:dyDescent="0.25">
      <c r="J2027" s="83"/>
    </row>
    <row r="2028" spans="10:10" x14ac:dyDescent="0.25">
      <c r="J2028" s="83"/>
    </row>
    <row r="2029" spans="10:10" x14ac:dyDescent="0.25">
      <c r="J2029" s="83"/>
    </row>
    <row r="2030" spans="10:10" x14ac:dyDescent="0.25">
      <c r="J2030" s="83"/>
    </row>
    <row r="2031" spans="10:10" x14ac:dyDescent="0.25">
      <c r="J2031" s="83"/>
    </row>
    <row r="2032" spans="10:10" x14ac:dyDescent="0.25">
      <c r="J2032" s="83"/>
    </row>
    <row r="2033" spans="10:10" x14ac:dyDescent="0.25">
      <c r="J2033" s="83"/>
    </row>
    <row r="2034" spans="10:10" x14ac:dyDescent="0.25">
      <c r="J2034" s="83"/>
    </row>
    <row r="2035" spans="10:10" x14ac:dyDescent="0.25">
      <c r="J2035" s="83"/>
    </row>
    <row r="2036" spans="10:10" x14ac:dyDescent="0.25">
      <c r="J2036" s="83"/>
    </row>
    <row r="2037" spans="10:10" x14ac:dyDescent="0.25">
      <c r="J2037" s="83"/>
    </row>
    <row r="2038" spans="10:10" x14ac:dyDescent="0.25">
      <c r="J2038" s="83"/>
    </row>
    <row r="2039" spans="10:10" x14ac:dyDescent="0.25">
      <c r="J2039" s="83"/>
    </row>
    <row r="2040" spans="10:10" x14ac:dyDescent="0.25">
      <c r="J2040" s="83"/>
    </row>
    <row r="2041" spans="10:10" x14ac:dyDescent="0.25">
      <c r="J2041" s="83"/>
    </row>
    <row r="2042" spans="10:10" x14ac:dyDescent="0.25">
      <c r="J2042" s="83"/>
    </row>
    <row r="2043" spans="10:10" x14ac:dyDescent="0.25">
      <c r="J2043" s="83"/>
    </row>
    <row r="2044" spans="10:10" x14ac:dyDescent="0.25">
      <c r="J2044" s="83"/>
    </row>
    <row r="2045" spans="10:10" x14ac:dyDescent="0.25">
      <c r="J2045" s="83"/>
    </row>
    <row r="2046" spans="10:10" x14ac:dyDescent="0.25">
      <c r="J2046" s="83"/>
    </row>
    <row r="2047" spans="10:10" x14ac:dyDescent="0.25">
      <c r="J2047" s="83"/>
    </row>
    <row r="2048" spans="10:10" x14ac:dyDescent="0.25">
      <c r="J2048" s="83"/>
    </row>
    <row r="2049" spans="10:10" x14ac:dyDescent="0.25">
      <c r="J2049" s="83"/>
    </row>
    <row r="2050" spans="10:10" x14ac:dyDescent="0.25">
      <c r="J2050" s="83"/>
    </row>
    <row r="2051" spans="10:10" x14ac:dyDescent="0.25">
      <c r="J2051" s="83"/>
    </row>
    <row r="2052" spans="10:10" x14ac:dyDescent="0.25">
      <c r="J2052" s="83"/>
    </row>
    <row r="2053" spans="10:10" x14ac:dyDescent="0.25">
      <c r="J2053" s="83"/>
    </row>
    <row r="2054" spans="10:10" x14ac:dyDescent="0.25">
      <c r="J2054" s="83"/>
    </row>
    <row r="2055" spans="10:10" x14ac:dyDescent="0.25">
      <c r="J2055" s="83"/>
    </row>
    <row r="2056" spans="10:10" x14ac:dyDescent="0.25">
      <c r="J2056" s="83"/>
    </row>
    <row r="2057" spans="10:10" x14ac:dyDescent="0.25">
      <c r="J2057" s="83"/>
    </row>
    <row r="2058" spans="10:10" x14ac:dyDescent="0.25">
      <c r="J2058" s="83"/>
    </row>
    <row r="2059" spans="10:10" x14ac:dyDescent="0.25">
      <c r="J2059" s="83"/>
    </row>
    <row r="2060" spans="10:10" x14ac:dyDescent="0.25">
      <c r="J2060" s="83"/>
    </row>
    <row r="2061" spans="10:10" x14ac:dyDescent="0.25">
      <c r="J2061" s="83"/>
    </row>
    <row r="2062" spans="10:10" x14ac:dyDescent="0.25">
      <c r="J2062" s="83"/>
    </row>
    <row r="2063" spans="10:10" x14ac:dyDescent="0.25">
      <c r="J2063" s="83"/>
    </row>
    <row r="2064" spans="10:10" x14ac:dyDescent="0.25">
      <c r="J2064" s="83"/>
    </row>
    <row r="2065" spans="10:10" x14ac:dyDescent="0.25">
      <c r="J2065" s="83"/>
    </row>
    <row r="2066" spans="10:10" x14ac:dyDescent="0.25">
      <c r="J2066" s="83"/>
    </row>
    <row r="2067" spans="10:10" x14ac:dyDescent="0.25">
      <c r="J2067" s="83"/>
    </row>
    <row r="2068" spans="10:10" x14ac:dyDescent="0.25">
      <c r="J2068" s="83"/>
    </row>
    <row r="2069" spans="10:10" x14ac:dyDescent="0.25">
      <c r="J2069" s="83"/>
    </row>
    <row r="2070" spans="10:10" x14ac:dyDescent="0.25">
      <c r="J2070" s="83"/>
    </row>
    <row r="2071" spans="10:10" x14ac:dyDescent="0.25">
      <c r="J2071" s="83"/>
    </row>
    <row r="2072" spans="10:10" x14ac:dyDescent="0.25">
      <c r="J2072" s="83"/>
    </row>
    <row r="2073" spans="10:10" x14ac:dyDescent="0.25">
      <c r="J2073" s="83"/>
    </row>
    <row r="2074" spans="10:10" x14ac:dyDescent="0.25">
      <c r="J2074" s="83"/>
    </row>
    <row r="2075" spans="10:10" x14ac:dyDescent="0.25">
      <c r="J2075" s="83"/>
    </row>
    <row r="2076" spans="10:10" x14ac:dyDescent="0.25">
      <c r="J2076" s="83"/>
    </row>
    <row r="2077" spans="10:10" x14ac:dyDescent="0.25">
      <c r="J2077" s="83"/>
    </row>
    <row r="2078" spans="10:10" x14ac:dyDescent="0.25">
      <c r="J2078" s="83"/>
    </row>
    <row r="2079" spans="10:10" x14ac:dyDescent="0.25">
      <c r="J2079" s="83"/>
    </row>
    <row r="2080" spans="10:10" x14ac:dyDescent="0.25">
      <c r="J2080" s="83"/>
    </row>
    <row r="2081" spans="10:10" x14ac:dyDescent="0.25">
      <c r="J2081" s="83"/>
    </row>
    <row r="2082" spans="10:10" x14ac:dyDescent="0.25">
      <c r="J2082" s="83"/>
    </row>
    <row r="2083" spans="10:10" x14ac:dyDescent="0.25">
      <c r="J2083" s="83"/>
    </row>
    <row r="2084" spans="10:10" x14ac:dyDescent="0.25">
      <c r="J2084" s="83"/>
    </row>
    <row r="2085" spans="10:10" x14ac:dyDescent="0.25">
      <c r="J2085" s="83"/>
    </row>
    <row r="2086" spans="10:10" x14ac:dyDescent="0.25">
      <c r="J2086" s="83"/>
    </row>
    <row r="2087" spans="10:10" x14ac:dyDescent="0.25">
      <c r="J2087" s="83"/>
    </row>
    <row r="2088" spans="10:10" x14ac:dyDescent="0.25">
      <c r="J2088" s="83"/>
    </row>
    <row r="2089" spans="10:10" x14ac:dyDescent="0.25">
      <c r="J2089" s="83"/>
    </row>
    <row r="2090" spans="10:10" x14ac:dyDescent="0.25">
      <c r="J2090" s="83"/>
    </row>
    <row r="2091" spans="10:10" x14ac:dyDescent="0.25">
      <c r="J2091" s="83"/>
    </row>
    <row r="2092" spans="10:10" x14ac:dyDescent="0.25">
      <c r="J2092" s="83"/>
    </row>
    <row r="2093" spans="10:10" x14ac:dyDescent="0.25">
      <c r="J2093" s="83"/>
    </row>
    <row r="2094" spans="10:10" x14ac:dyDescent="0.25">
      <c r="J2094" s="83"/>
    </row>
    <row r="2095" spans="10:10" x14ac:dyDescent="0.25">
      <c r="J2095" s="83"/>
    </row>
    <row r="2096" spans="10:10" x14ac:dyDescent="0.25">
      <c r="J2096" s="83"/>
    </row>
    <row r="2097" spans="10:10" x14ac:dyDescent="0.25">
      <c r="J2097" s="83"/>
    </row>
    <row r="2098" spans="10:10" x14ac:dyDescent="0.25">
      <c r="J2098" s="83"/>
    </row>
    <row r="2099" spans="10:10" x14ac:dyDescent="0.25">
      <c r="J2099" s="83"/>
    </row>
    <row r="2100" spans="10:10" x14ac:dyDescent="0.25">
      <c r="J2100" s="83"/>
    </row>
    <row r="2101" spans="10:10" x14ac:dyDescent="0.25">
      <c r="J2101" s="83"/>
    </row>
    <row r="2102" spans="10:10" x14ac:dyDescent="0.25">
      <c r="J2102" s="83"/>
    </row>
    <row r="2103" spans="10:10" x14ac:dyDescent="0.25">
      <c r="J2103" s="83"/>
    </row>
    <row r="2104" spans="10:10" x14ac:dyDescent="0.25">
      <c r="J2104" s="83"/>
    </row>
    <row r="2105" spans="10:10" x14ac:dyDescent="0.25">
      <c r="J2105" s="83"/>
    </row>
    <row r="2106" spans="10:10" x14ac:dyDescent="0.25">
      <c r="J2106" s="83"/>
    </row>
    <row r="2107" spans="10:10" x14ac:dyDescent="0.25">
      <c r="J2107" s="83"/>
    </row>
    <row r="2108" spans="10:10" x14ac:dyDescent="0.25">
      <c r="J2108" s="83"/>
    </row>
    <row r="2109" spans="10:10" x14ac:dyDescent="0.25">
      <c r="J2109" s="83"/>
    </row>
    <row r="2110" spans="10:10" x14ac:dyDescent="0.25">
      <c r="J2110" s="83"/>
    </row>
    <row r="2111" spans="10:10" x14ac:dyDescent="0.25">
      <c r="J2111" s="83"/>
    </row>
    <row r="2112" spans="10:10" x14ac:dyDescent="0.25">
      <c r="J2112" s="83"/>
    </row>
    <row r="2113" spans="10:10" x14ac:dyDescent="0.25">
      <c r="J2113" s="83"/>
    </row>
    <row r="2114" spans="10:10" x14ac:dyDescent="0.25">
      <c r="J2114" s="83"/>
    </row>
    <row r="2115" spans="10:10" x14ac:dyDescent="0.25">
      <c r="J2115" s="83"/>
    </row>
    <row r="2116" spans="10:10" x14ac:dyDescent="0.25">
      <c r="J2116" s="83"/>
    </row>
    <row r="2117" spans="10:10" x14ac:dyDescent="0.25">
      <c r="J2117" s="83"/>
    </row>
    <row r="2118" spans="10:10" x14ac:dyDescent="0.25">
      <c r="J2118" s="83"/>
    </row>
    <row r="2119" spans="10:10" x14ac:dyDescent="0.25">
      <c r="J2119" s="83"/>
    </row>
    <row r="2120" spans="10:10" x14ac:dyDescent="0.25">
      <c r="J2120" s="83"/>
    </row>
    <row r="2121" spans="10:10" x14ac:dyDescent="0.25">
      <c r="J2121" s="83"/>
    </row>
    <row r="2122" spans="10:10" x14ac:dyDescent="0.25">
      <c r="J2122" s="83"/>
    </row>
    <row r="2123" spans="10:10" x14ac:dyDescent="0.25">
      <c r="J2123" s="83"/>
    </row>
    <row r="2124" spans="10:10" x14ac:dyDescent="0.25">
      <c r="J2124" s="83"/>
    </row>
    <row r="2125" spans="10:10" x14ac:dyDescent="0.25">
      <c r="J2125" s="83"/>
    </row>
    <row r="2126" spans="10:10" x14ac:dyDescent="0.25">
      <c r="J2126" s="83"/>
    </row>
    <row r="2127" spans="10:10" x14ac:dyDescent="0.25">
      <c r="J2127" s="83"/>
    </row>
    <row r="2128" spans="10:10" x14ac:dyDescent="0.25">
      <c r="J2128" s="83"/>
    </row>
    <row r="2129" spans="10:10" x14ac:dyDescent="0.25">
      <c r="J2129" s="83"/>
    </row>
    <row r="2130" spans="10:10" x14ac:dyDescent="0.25">
      <c r="J2130" s="83"/>
    </row>
    <row r="2131" spans="10:10" x14ac:dyDescent="0.25">
      <c r="J2131" s="83"/>
    </row>
    <row r="2132" spans="10:10" x14ac:dyDescent="0.25">
      <c r="J2132" s="83"/>
    </row>
    <row r="2133" spans="10:10" x14ac:dyDescent="0.25">
      <c r="J2133" s="83"/>
    </row>
    <row r="2134" spans="10:10" x14ac:dyDescent="0.25">
      <c r="J2134" s="83"/>
    </row>
    <row r="2135" spans="10:10" x14ac:dyDescent="0.25">
      <c r="J2135" s="83"/>
    </row>
    <row r="2136" spans="10:10" x14ac:dyDescent="0.25">
      <c r="J2136" s="83"/>
    </row>
    <row r="2137" spans="10:10" x14ac:dyDescent="0.25">
      <c r="J2137" s="83"/>
    </row>
    <row r="2138" spans="10:10" x14ac:dyDescent="0.25">
      <c r="J2138" s="83"/>
    </row>
    <row r="2139" spans="10:10" x14ac:dyDescent="0.25">
      <c r="J2139" s="83"/>
    </row>
    <row r="2140" spans="10:10" x14ac:dyDescent="0.25">
      <c r="J2140" s="83"/>
    </row>
    <row r="2141" spans="10:10" x14ac:dyDescent="0.25">
      <c r="J2141" s="83"/>
    </row>
    <row r="2142" spans="10:10" x14ac:dyDescent="0.25">
      <c r="J2142" s="83"/>
    </row>
    <row r="2143" spans="10:10" x14ac:dyDescent="0.25">
      <c r="J2143" s="83"/>
    </row>
    <row r="2144" spans="10:10" x14ac:dyDescent="0.25">
      <c r="J2144" s="83"/>
    </row>
    <row r="2145" spans="10:10" x14ac:dyDescent="0.25">
      <c r="J2145" s="83"/>
    </row>
    <row r="2146" spans="10:10" x14ac:dyDescent="0.25">
      <c r="J2146" s="83"/>
    </row>
    <row r="2147" spans="10:10" x14ac:dyDescent="0.25">
      <c r="J2147" s="83"/>
    </row>
    <row r="2148" spans="10:10" x14ac:dyDescent="0.25">
      <c r="J2148" s="83"/>
    </row>
    <row r="2149" spans="10:10" x14ac:dyDescent="0.25">
      <c r="J2149" s="83"/>
    </row>
    <row r="2150" spans="10:10" x14ac:dyDescent="0.25">
      <c r="J2150" s="83"/>
    </row>
    <row r="2151" spans="10:10" x14ac:dyDescent="0.25">
      <c r="J2151" s="83"/>
    </row>
    <row r="2152" spans="10:10" x14ac:dyDescent="0.25">
      <c r="J2152" s="83"/>
    </row>
    <row r="2153" spans="10:10" x14ac:dyDescent="0.25">
      <c r="J2153" s="83"/>
    </row>
    <row r="2154" spans="10:10" x14ac:dyDescent="0.25">
      <c r="J2154" s="83"/>
    </row>
    <row r="2155" spans="10:10" x14ac:dyDescent="0.25">
      <c r="J2155" s="83"/>
    </row>
    <row r="2156" spans="10:10" x14ac:dyDescent="0.25">
      <c r="J2156" s="83"/>
    </row>
    <row r="2157" spans="10:10" x14ac:dyDescent="0.25">
      <c r="J2157" s="83"/>
    </row>
    <row r="2158" spans="10:10" x14ac:dyDescent="0.25">
      <c r="J2158" s="83"/>
    </row>
    <row r="2159" spans="10:10" x14ac:dyDescent="0.25">
      <c r="J2159" s="83"/>
    </row>
    <row r="2160" spans="10:10" x14ac:dyDescent="0.25">
      <c r="J2160" s="83"/>
    </row>
    <row r="2161" spans="10:10" x14ac:dyDescent="0.25">
      <c r="J2161" s="83"/>
    </row>
    <row r="2162" spans="10:10" x14ac:dyDescent="0.25">
      <c r="J2162" s="83"/>
    </row>
    <row r="2163" spans="10:10" x14ac:dyDescent="0.25">
      <c r="J2163" s="83"/>
    </row>
    <row r="2164" spans="10:10" x14ac:dyDescent="0.25">
      <c r="J2164" s="83"/>
    </row>
    <row r="2165" spans="10:10" x14ac:dyDescent="0.25">
      <c r="J2165" s="83"/>
    </row>
    <row r="2166" spans="10:10" x14ac:dyDescent="0.25">
      <c r="J2166" s="83"/>
    </row>
    <row r="2167" spans="10:10" x14ac:dyDescent="0.25">
      <c r="J2167" s="83"/>
    </row>
    <row r="2168" spans="10:10" x14ac:dyDescent="0.25">
      <c r="J2168" s="83"/>
    </row>
    <row r="2169" spans="10:10" x14ac:dyDescent="0.25">
      <c r="J2169" s="83"/>
    </row>
    <row r="2170" spans="10:10" x14ac:dyDescent="0.25">
      <c r="J2170" s="83"/>
    </row>
    <row r="2171" spans="10:10" x14ac:dyDescent="0.25">
      <c r="J2171" s="83"/>
    </row>
    <row r="2172" spans="10:10" x14ac:dyDescent="0.25">
      <c r="J2172" s="83"/>
    </row>
    <row r="2173" spans="10:10" x14ac:dyDescent="0.25">
      <c r="J2173" s="83"/>
    </row>
    <row r="2174" spans="10:10" x14ac:dyDescent="0.25">
      <c r="J2174" s="83"/>
    </row>
    <row r="2175" spans="10:10" x14ac:dyDescent="0.25">
      <c r="J2175" s="83"/>
    </row>
    <row r="2176" spans="10:10" x14ac:dyDescent="0.25">
      <c r="J2176" s="83"/>
    </row>
    <row r="2177" spans="10:10" x14ac:dyDescent="0.25">
      <c r="J2177" s="83"/>
    </row>
    <row r="2178" spans="10:10" x14ac:dyDescent="0.25">
      <c r="J2178" s="83"/>
    </row>
    <row r="2179" spans="10:10" x14ac:dyDescent="0.25">
      <c r="J2179" s="83"/>
    </row>
    <row r="2180" spans="10:10" x14ac:dyDescent="0.25">
      <c r="J2180" s="83"/>
    </row>
    <row r="2181" spans="10:10" x14ac:dyDescent="0.25">
      <c r="J2181" s="83"/>
    </row>
    <row r="2182" spans="10:10" x14ac:dyDescent="0.25">
      <c r="J2182" s="83"/>
    </row>
    <row r="2183" spans="10:10" x14ac:dyDescent="0.25">
      <c r="J2183" s="83"/>
    </row>
    <row r="2184" spans="10:10" x14ac:dyDescent="0.25">
      <c r="J2184" s="83"/>
    </row>
    <row r="2185" spans="10:10" x14ac:dyDescent="0.25">
      <c r="J2185" s="83"/>
    </row>
    <row r="2186" spans="10:10" x14ac:dyDescent="0.25">
      <c r="J2186" s="83"/>
    </row>
    <row r="2187" spans="10:10" x14ac:dyDescent="0.25">
      <c r="J2187" s="83"/>
    </row>
    <row r="2188" spans="10:10" x14ac:dyDescent="0.25">
      <c r="J2188" s="83"/>
    </row>
    <row r="2189" spans="10:10" x14ac:dyDescent="0.25">
      <c r="J2189" s="83"/>
    </row>
    <row r="2190" spans="10:10" x14ac:dyDescent="0.25">
      <c r="J2190" s="83"/>
    </row>
    <row r="2191" spans="10:10" x14ac:dyDescent="0.25">
      <c r="J2191" s="83"/>
    </row>
    <row r="2192" spans="10:10" x14ac:dyDescent="0.25">
      <c r="J2192" s="83"/>
    </row>
    <row r="2193" spans="10:10" x14ac:dyDescent="0.25">
      <c r="J2193" s="83"/>
    </row>
    <row r="2194" spans="10:10" x14ac:dyDescent="0.25">
      <c r="J2194" s="83"/>
    </row>
    <row r="2195" spans="10:10" x14ac:dyDescent="0.25">
      <c r="J2195" s="83"/>
    </row>
    <row r="2196" spans="10:10" x14ac:dyDescent="0.25">
      <c r="J2196" s="83"/>
    </row>
    <row r="2197" spans="10:10" x14ac:dyDescent="0.25">
      <c r="J2197" s="83"/>
    </row>
    <row r="2198" spans="10:10" x14ac:dyDescent="0.25">
      <c r="J2198" s="83"/>
    </row>
    <row r="2199" spans="10:10" x14ac:dyDescent="0.25">
      <c r="J2199" s="83"/>
    </row>
    <row r="2200" spans="10:10" x14ac:dyDescent="0.25">
      <c r="J2200" s="83"/>
    </row>
    <row r="2201" spans="10:10" x14ac:dyDescent="0.25">
      <c r="J2201" s="83"/>
    </row>
    <row r="2202" spans="10:10" x14ac:dyDescent="0.25">
      <c r="J2202" s="83"/>
    </row>
    <row r="2203" spans="10:10" x14ac:dyDescent="0.25">
      <c r="J2203" s="83"/>
    </row>
    <row r="2204" spans="10:10" x14ac:dyDescent="0.25">
      <c r="J2204" s="83"/>
    </row>
    <row r="2205" spans="10:10" x14ac:dyDescent="0.25">
      <c r="J2205" s="83"/>
    </row>
    <row r="2206" spans="10:10" x14ac:dyDescent="0.25">
      <c r="J2206" s="83"/>
    </row>
    <row r="2207" spans="10:10" x14ac:dyDescent="0.25">
      <c r="J2207" s="83"/>
    </row>
    <row r="2208" spans="10:10" x14ac:dyDescent="0.25">
      <c r="J2208" s="83"/>
    </row>
    <row r="2209" spans="10:10" x14ac:dyDescent="0.25">
      <c r="J2209" s="83"/>
    </row>
    <row r="2210" spans="10:10" x14ac:dyDescent="0.25">
      <c r="J2210" s="83"/>
    </row>
    <row r="2211" spans="10:10" x14ac:dyDescent="0.25">
      <c r="J2211" s="83"/>
    </row>
    <row r="2212" spans="10:10" x14ac:dyDescent="0.25">
      <c r="J2212" s="83"/>
    </row>
    <row r="2213" spans="10:10" x14ac:dyDescent="0.25">
      <c r="J2213" s="83"/>
    </row>
    <row r="2214" spans="10:10" x14ac:dyDescent="0.25">
      <c r="J2214" s="83"/>
    </row>
    <row r="2215" spans="10:10" x14ac:dyDescent="0.25">
      <c r="J2215" s="83"/>
    </row>
    <row r="2216" spans="10:10" x14ac:dyDescent="0.25">
      <c r="J2216" s="83"/>
    </row>
    <row r="2217" spans="10:10" x14ac:dyDescent="0.25">
      <c r="J2217" s="83"/>
    </row>
    <row r="2218" spans="10:10" x14ac:dyDescent="0.25">
      <c r="J2218" s="83"/>
    </row>
    <row r="2219" spans="10:10" x14ac:dyDescent="0.25">
      <c r="J2219" s="83"/>
    </row>
    <row r="2220" spans="10:10" x14ac:dyDescent="0.25">
      <c r="J2220" s="83"/>
    </row>
    <row r="2221" spans="10:10" x14ac:dyDescent="0.25">
      <c r="J2221" s="83"/>
    </row>
    <row r="2222" spans="10:10" x14ac:dyDescent="0.25">
      <c r="J2222" s="83"/>
    </row>
    <row r="2223" spans="10:10" x14ac:dyDescent="0.25">
      <c r="J2223" s="83"/>
    </row>
    <row r="2224" spans="10:10" x14ac:dyDescent="0.25">
      <c r="J2224" s="83"/>
    </row>
    <row r="2225" spans="10:10" x14ac:dyDescent="0.25">
      <c r="J2225" s="83"/>
    </row>
    <row r="2226" spans="10:10" x14ac:dyDescent="0.25">
      <c r="J2226" s="83"/>
    </row>
    <row r="2227" spans="10:10" x14ac:dyDescent="0.25">
      <c r="J2227" s="83"/>
    </row>
    <row r="2228" spans="10:10" x14ac:dyDescent="0.25">
      <c r="J2228" s="83"/>
    </row>
    <row r="2229" spans="10:10" x14ac:dyDescent="0.25">
      <c r="J2229" s="83"/>
    </row>
    <row r="2230" spans="10:10" x14ac:dyDescent="0.25">
      <c r="J2230" s="83"/>
    </row>
    <row r="2231" spans="10:10" x14ac:dyDescent="0.25">
      <c r="J2231" s="83"/>
    </row>
    <row r="2232" spans="10:10" x14ac:dyDescent="0.25">
      <c r="J2232" s="83"/>
    </row>
    <row r="2233" spans="10:10" x14ac:dyDescent="0.25">
      <c r="J2233" s="83"/>
    </row>
    <row r="2234" spans="10:10" x14ac:dyDescent="0.25">
      <c r="J2234" s="83"/>
    </row>
    <row r="2235" spans="10:10" x14ac:dyDescent="0.25">
      <c r="J2235" s="83"/>
    </row>
    <row r="2236" spans="10:10" x14ac:dyDescent="0.25">
      <c r="J2236" s="83"/>
    </row>
    <row r="2237" spans="10:10" x14ac:dyDescent="0.25">
      <c r="J2237" s="83"/>
    </row>
    <row r="2238" spans="10:10" x14ac:dyDescent="0.25">
      <c r="J2238" s="83"/>
    </row>
    <row r="2239" spans="10:10" x14ac:dyDescent="0.25">
      <c r="J2239" s="83"/>
    </row>
    <row r="2240" spans="10:10" x14ac:dyDescent="0.25">
      <c r="J2240" s="83"/>
    </row>
    <row r="2241" spans="10:10" x14ac:dyDescent="0.25">
      <c r="J2241" s="83"/>
    </row>
    <row r="2242" spans="10:10" x14ac:dyDescent="0.25">
      <c r="J2242" s="83"/>
    </row>
    <row r="2243" spans="10:10" x14ac:dyDescent="0.25">
      <c r="J2243" s="83"/>
    </row>
    <row r="2244" spans="10:10" x14ac:dyDescent="0.25">
      <c r="J2244" s="83"/>
    </row>
    <row r="2245" spans="10:10" x14ac:dyDescent="0.25">
      <c r="J2245" s="83"/>
    </row>
    <row r="2246" spans="10:10" x14ac:dyDescent="0.25">
      <c r="J2246" s="83"/>
    </row>
    <row r="2247" spans="10:10" x14ac:dyDescent="0.25">
      <c r="J2247" s="83"/>
    </row>
    <row r="2248" spans="10:10" x14ac:dyDescent="0.25">
      <c r="J2248" s="83"/>
    </row>
    <row r="2249" spans="10:10" x14ac:dyDescent="0.25">
      <c r="J2249" s="83"/>
    </row>
    <row r="2250" spans="10:10" x14ac:dyDescent="0.25">
      <c r="J2250" s="83"/>
    </row>
    <row r="2251" spans="10:10" x14ac:dyDescent="0.25">
      <c r="J2251" s="83"/>
    </row>
    <row r="2252" spans="10:10" x14ac:dyDescent="0.25">
      <c r="J2252" s="83"/>
    </row>
    <row r="2253" spans="10:10" x14ac:dyDescent="0.25">
      <c r="J2253" s="83"/>
    </row>
    <row r="2254" spans="10:10" x14ac:dyDescent="0.25">
      <c r="J2254" s="83"/>
    </row>
    <row r="2255" spans="10:10" x14ac:dyDescent="0.25">
      <c r="J2255" s="83"/>
    </row>
    <row r="2256" spans="10:10" x14ac:dyDescent="0.25">
      <c r="J2256" s="83"/>
    </row>
    <row r="2257" spans="10:10" x14ac:dyDescent="0.25">
      <c r="J2257" s="83"/>
    </row>
    <row r="2258" spans="10:10" x14ac:dyDescent="0.25">
      <c r="J2258" s="83"/>
    </row>
    <row r="2259" spans="10:10" x14ac:dyDescent="0.25">
      <c r="J2259" s="83"/>
    </row>
    <row r="2260" spans="10:10" x14ac:dyDescent="0.25">
      <c r="J2260" s="83"/>
    </row>
    <row r="2261" spans="10:10" x14ac:dyDescent="0.25">
      <c r="J2261" s="83"/>
    </row>
    <row r="2262" spans="10:10" x14ac:dyDescent="0.25">
      <c r="J2262" s="83"/>
    </row>
    <row r="2263" spans="10:10" x14ac:dyDescent="0.25">
      <c r="J2263" s="83"/>
    </row>
    <row r="2264" spans="10:10" x14ac:dyDescent="0.25">
      <c r="J2264" s="83"/>
    </row>
    <row r="2265" spans="10:10" x14ac:dyDescent="0.25">
      <c r="J2265" s="83"/>
    </row>
    <row r="2266" spans="10:10" x14ac:dyDescent="0.25">
      <c r="J2266" s="83"/>
    </row>
    <row r="2267" spans="10:10" x14ac:dyDescent="0.25">
      <c r="J2267" s="83"/>
    </row>
    <row r="2268" spans="10:10" x14ac:dyDescent="0.25">
      <c r="J2268" s="83"/>
    </row>
    <row r="2269" spans="10:10" x14ac:dyDescent="0.25">
      <c r="J2269" s="83"/>
    </row>
    <row r="2270" spans="10:10" x14ac:dyDescent="0.25">
      <c r="J2270" s="83"/>
    </row>
    <row r="2271" spans="10:10" x14ac:dyDescent="0.25">
      <c r="J2271" s="83"/>
    </row>
    <row r="2272" spans="10:10" x14ac:dyDescent="0.25">
      <c r="J2272" s="83"/>
    </row>
    <row r="2273" spans="10:10" x14ac:dyDescent="0.25">
      <c r="J2273" s="83"/>
    </row>
    <row r="2274" spans="10:10" x14ac:dyDescent="0.25">
      <c r="J2274" s="83"/>
    </row>
    <row r="2275" spans="10:10" x14ac:dyDescent="0.25">
      <c r="J2275" s="83"/>
    </row>
    <row r="2276" spans="10:10" x14ac:dyDescent="0.25">
      <c r="J2276" s="83"/>
    </row>
    <row r="2277" spans="10:10" x14ac:dyDescent="0.25">
      <c r="J2277" s="83"/>
    </row>
    <row r="2278" spans="10:10" x14ac:dyDescent="0.25">
      <c r="J2278" s="83"/>
    </row>
    <row r="2279" spans="10:10" x14ac:dyDescent="0.25">
      <c r="J2279" s="83"/>
    </row>
    <row r="2280" spans="10:10" x14ac:dyDescent="0.25">
      <c r="J2280" s="83"/>
    </row>
    <row r="2281" spans="10:10" x14ac:dyDescent="0.25">
      <c r="J2281" s="83"/>
    </row>
    <row r="2282" spans="10:10" x14ac:dyDescent="0.25">
      <c r="J2282" s="83"/>
    </row>
    <row r="2283" spans="10:10" x14ac:dyDescent="0.25">
      <c r="J2283" s="83"/>
    </row>
    <row r="2284" spans="10:10" x14ac:dyDescent="0.25">
      <c r="J2284" s="83"/>
    </row>
    <row r="2285" spans="10:10" x14ac:dyDescent="0.25">
      <c r="J2285" s="83"/>
    </row>
    <row r="2286" spans="10:10" x14ac:dyDescent="0.25">
      <c r="J2286" s="83"/>
    </row>
    <row r="2287" spans="10:10" x14ac:dyDescent="0.25">
      <c r="J2287" s="83"/>
    </row>
    <row r="2288" spans="10:10" x14ac:dyDescent="0.25">
      <c r="J2288" s="83"/>
    </row>
    <row r="2289" spans="10:10" x14ac:dyDescent="0.25">
      <c r="J2289" s="83"/>
    </row>
    <row r="2290" spans="10:10" x14ac:dyDescent="0.25">
      <c r="J2290" s="83"/>
    </row>
    <row r="2291" spans="10:10" x14ac:dyDescent="0.25">
      <c r="J2291" s="83"/>
    </row>
    <row r="2292" spans="10:10" x14ac:dyDescent="0.25">
      <c r="J2292" s="83"/>
    </row>
    <row r="2293" spans="10:10" x14ac:dyDescent="0.25">
      <c r="J2293" s="83"/>
    </row>
    <row r="2294" spans="10:10" x14ac:dyDescent="0.25">
      <c r="J2294" s="83"/>
    </row>
    <row r="2295" spans="10:10" x14ac:dyDescent="0.25">
      <c r="J2295" s="83"/>
    </row>
    <row r="2296" spans="10:10" x14ac:dyDescent="0.25">
      <c r="J2296" s="83"/>
    </row>
    <row r="2297" spans="10:10" x14ac:dyDescent="0.25">
      <c r="J2297" s="83"/>
    </row>
    <row r="2298" spans="10:10" x14ac:dyDescent="0.25">
      <c r="J2298" s="83"/>
    </row>
    <row r="2299" spans="10:10" x14ac:dyDescent="0.25">
      <c r="J2299" s="83"/>
    </row>
    <row r="2300" spans="10:10" x14ac:dyDescent="0.25">
      <c r="J2300" s="83"/>
    </row>
    <row r="2301" spans="10:10" x14ac:dyDescent="0.25">
      <c r="J2301" s="83"/>
    </row>
    <row r="2302" spans="10:10" x14ac:dyDescent="0.25">
      <c r="J2302" s="83"/>
    </row>
    <row r="2303" spans="10:10" x14ac:dyDescent="0.25">
      <c r="J2303" s="83"/>
    </row>
    <row r="2304" spans="10:10" x14ac:dyDescent="0.25">
      <c r="J2304" s="83"/>
    </row>
    <row r="2305" spans="10:10" x14ac:dyDescent="0.25">
      <c r="J2305" s="83"/>
    </row>
    <row r="2306" spans="10:10" x14ac:dyDescent="0.25">
      <c r="J2306" s="83"/>
    </row>
    <row r="2307" spans="10:10" x14ac:dyDescent="0.25">
      <c r="J2307" s="83"/>
    </row>
    <row r="2308" spans="10:10" x14ac:dyDescent="0.25">
      <c r="J2308" s="83"/>
    </row>
    <row r="2309" spans="10:10" x14ac:dyDescent="0.25">
      <c r="J2309" s="83"/>
    </row>
    <row r="2310" spans="10:10" x14ac:dyDescent="0.25">
      <c r="J2310" s="83"/>
    </row>
    <row r="2311" spans="10:10" x14ac:dyDescent="0.25">
      <c r="J2311" s="83"/>
    </row>
    <row r="2312" spans="10:10" x14ac:dyDescent="0.25">
      <c r="J2312" s="83"/>
    </row>
    <row r="2313" spans="10:10" x14ac:dyDescent="0.25">
      <c r="J2313" s="83"/>
    </row>
    <row r="2314" spans="10:10" x14ac:dyDescent="0.25">
      <c r="J2314" s="83"/>
    </row>
    <row r="2315" spans="10:10" x14ac:dyDescent="0.25">
      <c r="J2315" s="83"/>
    </row>
    <row r="2316" spans="10:10" x14ac:dyDescent="0.25">
      <c r="J2316" s="83"/>
    </row>
    <row r="2317" spans="10:10" x14ac:dyDescent="0.25">
      <c r="J2317" s="83"/>
    </row>
    <row r="2318" spans="10:10" x14ac:dyDescent="0.25">
      <c r="J2318" s="83"/>
    </row>
    <row r="2319" spans="10:10" x14ac:dyDescent="0.25">
      <c r="J2319" s="83"/>
    </row>
    <row r="2320" spans="10:10" x14ac:dyDescent="0.25">
      <c r="J2320" s="83"/>
    </row>
    <row r="2321" spans="10:10" x14ac:dyDescent="0.25">
      <c r="J2321" s="83"/>
    </row>
    <row r="2322" spans="10:10" x14ac:dyDescent="0.25">
      <c r="J2322" s="83"/>
    </row>
    <row r="2323" spans="10:10" x14ac:dyDescent="0.25">
      <c r="J2323" s="83"/>
    </row>
    <row r="2324" spans="10:10" x14ac:dyDescent="0.25">
      <c r="J2324" s="83"/>
    </row>
    <row r="2325" spans="10:10" x14ac:dyDescent="0.25">
      <c r="J2325" s="83"/>
    </row>
    <row r="2326" spans="10:10" x14ac:dyDescent="0.25">
      <c r="J2326" s="83"/>
    </row>
    <row r="2327" spans="10:10" x14ac:dyDescent="0.25">
      <c r="J2327" s="83"/>
    </row>
    <row r="2328" spans="10:10" x14ac:dyDescent="0.25">
      <c r="J2328" s="83"/>
    </row>
    <row r="2329" spans="10:10" x14ac:dyDescent="0.25">
      <c r="J2329" s="83"/>
    </row>
    <row r="2330" spans="10:10" x14ac:dyDescent="0.25">
      <c r="J2330" s="83"/>
    </row>
    <row r="2331" spans="10:10" x14ac:dyDescent="0.25">
      <c r="J2331" s="83"/>
    </row>
    <row r="2332" spans="10:10" x14ac:dyDescent="0.25">
      <c r="J2332" s="83"/>
    </row>
    <row r="2333" spans="10:10" x14ac:dyDescent="0.25">
      <c r="J2333" s="83"/>
    </row>
    <row r="2334" spans="10:10" x14ac:dyDescent="0.25">
      <c r="J2334" s="83"/>
    </row>
    <row r="2335" spans="10:10" x14ac:dyDescent="0.25">
      <c r="J2335" s="83"/>
    </row>
    <row r="2336" spans="10:10" x14ac:dyDescent="0.25">
      <c r="J2336" s="83"/>
    </row>
    <row r="2337" spans="10:10" x14ac:dyDescent="0.25">
      <c r="J2337" s="83"/>
    </row>
    <row r="2338" spans="10:10" x14ac:dyDescent="0.25">
      <c r="J2338" s="83"/>
    </row>
    <row r="2339" spans="10:10" x14ac:dyDescent="0.25">
      <c r="J2339" s="83"/>
    </row>
    <row r="2340" spans="10:10" x14ac:dyDescent="0.25">
      <c r="J2340" s="83"/>
    </row>
    <row r="2341" spans="10:10" x14ac:dyDescent="0.25">
      <c r="J2341" s="83"/>
    </row>
    <row r="2342" spans="10:10" x14ac:dyDescent="0.25">
      <c r="J2342" s="83"/>
    </row>
    <row r="2343" spans="10:10" x14ac:dyDescent="0.25">
      <c r="J2343" s="83"/>
    </row>
    <row r="2344" spans="10:10" x14ac:dyDescent="0.25">
      <c r="J2344" s="83"/>
    </row>
    <row r="2345" spans="10:10" x14ac:dyDescent="0.25">
      <c r="J2345" s="83"/>
    </row>
    <row r="2346" spans="10:10" x14ac:dyDescent="0.25">
      <c r="J2346" s="83"/>
    </row>
    <row r="2347" spans="10:10" x14ac:dyDescent="0.25">
      <c r="J2347" s="83"/>
    </row>
    <row r="2348" spans="10:10" x14ac:dyDescent="0.25">
      <c r="J2348" s="83"/>
    </row>
    <row r="2349" spans="10:10" x14ac:dyDescent="0.25">
      <c r="J2349" s="83"/>
    </row>
    <row r="2350" spans="10:10" x14ac:dyDescent="0.25">
      <c r="J2350" s="83"/>
    </row>
    <row r="2351" spans="10:10" x14ac:dyDescent="0.25">
      <c r="J2351" s="83"/>
    </row>
    <row r="2352" spans="10:10" x14ac:dyDescent="0.25">
      <c r="J2352" s="83"/>
    </row>
    <row r="2353" spans="10:10" x14ac:dyDescent="0.25">
      <c r="J2353" s="83"/>
    </row>
    <row r="2354" spans="10:10" x14ac:dyDescent="0.25">
      <c r="J2354" s="83"/>
    </row>
    <row r="2355" spans="10:10" x14ac:dyDescent="0.25">
      <c r="J2355" s="83"/>
    </row>
    <row r="2356" spans="10:10" x14ac:dyDescent="0.25">
      <c r="J2356" s="83"/>
    </row>
    <row r="2357" spans="10:10" x14ac:dyDescent="0.25">
      <c r="J2357" s="83"/>
    </row>
    <row r="2358" spans="10:10" x14ac:dyDescent="0.25">
      <c r="J2358" s="83"/>
    </row>
    <row r="2359" spans="10:10" x14ac:dyDescent="0.25">
      <c r="J2359" s="83"/>
    </row>
    <row r="2360" spans="10:10" x14ac:dyDescent="0.25">
      <c r="J2360" s="83"/>
    </row>
    <row r="2361" spans="10:10" x14ac:dyDescent="0.25">
      <c r="J2361" s="83"/>
    </row>
    <row r="2362" spans="10:10" x14ac:dyDescent="0.25">
      <c r="J2362" s="83"/>
    </row>
    <row r="2363" spans="10:10" x14ac:dyDescent="0.25">
      <c r="J2363" s="83"/>
    </row>
    <row r="2364" spans="10:10" x14ac:dyDescent="0.25">
      <c r="J2364" s="83"/>
    </row>
    <row r="2365" spans="10:10" x14ac:dyDescent="0.25">
      <c r="J2365" s="83"/>
    </row>
    <row r="2366" spans="10:10" x14ac:dyDescent="0.25">
      <c r="J2366" s="83"/>
    </row>
    <row r="2367" spans="10:10" x14ac:dyDescent="0.25">
      <c r="J2367" s="83"/>
    </row>
    <row r="2368" spans="10:10" x14ac:dyDescent="0.25">
      <c r="J2368" s="83"/>
    </row>
    <row r="2369" spans="10:10" x14ac:dyDescent="0.25">
      <c r="J2369" s="83"/>
    </row>
    <row r="2370" spans="10:10" x14ac:dyDescent="0.25">
      <c r="J2370" s="83"/>
    </row>
    <row r="2371" spans="10:10" x14ac:dyDescent="0.25">
      <c r="J2371" s="83"/>
    </row>
    <row r="2372" spans="10:10" x14ac:dyDescent="0.25">
      <c r="J2372" s="83"/>
    </row>
    <row r="2373" spans="10:10" x14ac:dyDescent="0.25">
      <c r="J2373" s="83"/>
    </row>
    <row r="2374" spans="10:10" x14ac:dyDescent="0.25">
      <c r="J2374" s="83"/>
    </row>
    <row r="2375" spans="10:10" x14ac:dyDescent="0.25">
      <c r="J2375" s="83"/>
    </row>
    <row r="2376" spans="10:10" x14ac:dyDescent="0.25">
      <c r="J2376" s="83"/>
    </row>
    <row r="2377" spans="10:10" x14ac:dyDescent="0.25">
      <c r="J2377" s="83"/>
    </row>
    <row r="2378" spans="10:10" x14ac:dyDescent="0.25">
      <c r="J2378" s="83"/>
    </row>
    <row r="2379" spans="10:10" x14ac:dyDescent="0.25">
      <c r="J2379" s="83"/>
    </row>
    <row r="2380" spans="10:10" x14ac:dyDescent="0.25">
      <c r="J2380" s="83"/>
    </row>
    <row r="2381" spans="10:10" x14ac:dyDescent="0.25">
      <c r="J2381" s="83"/>
    </row>
    <row r="2382" spans="10:10" x14ac:dyDescent="0.25">
      <c r="J2382" s="83"/>
    </row>
    <row r="2383" spans="10:10" x14ac:dyDescent="0.25">
      <c r="J2383" s="83"/>
    </row>
    <row r="2384" spans="10:10" x14ac:dyDescent="0.25">
      <c r="J2384" s="83"/>
    </row>
    <row r="2385" spans="10:10" x14ac:dyDescent="0.25">
      <c r="J2385" s="83"/>
    </row>
    <row r="2386" spans="10:10" x14ac:dyDescent="0.25">
      <c r="J2386" s="83"/>
    </row>
    <row r="2387" spans="10:10" x14ac:dyDescent="0.25">
      <c r="J2387" s="83"/>
    </row>
    <row r="2388" spans="10:10" x14ac:dyDescent="0.25">
      <c r="J2388" s="83"/>
    </row>
    <row r="2389" spans="10:10" x14ac:dyDescent="0.25">
      <c r="J2389" s="83"/>
    </row>
    <row r="2390" spans="10:10" x14ac:dyDescent="0.25">
      <c r="J2390" s="83"/>
    </row>
    <row r="2391" spans="10:10" x14ac:dyDescent="0.25">
      <c r="J2391" s="83"/>
    </row>
    <row r="2392" spans="10:10" x14ac:dyDescent="0.25">
      <c r="J2392" s="83"/>
    </row>
    <row r="2393" spans="10:10" x14ac:dyDescent="0.25">
      <c r="J2393" s="83"/>
    </row>
    <row r="2394" spans="10:10" x14ac:dyDescent="0.25">
      <c r="J2394" s="83"/>
    </row>
    <row r="2395" spans="10:10" x14ac:dyDescent="0.25">
      <c r="J2395" s="83"/>
    </row>
    <row r="2396" spans="10:10" x14ac:dyDescent="0.25">
      <c r="J2396" s="83"/>
    </row>
    <row r="2397" spans="10:10" x14ac:dyDescent="0.25">
      <c r="J2397" s="83"/>
    </row>
    <row r="2398" spans="10:10" x14ac:dyDescent="0.25">
      <c r="J2398" s="83"/>
    </row>
    <row r="2399" spans="10:10" x14ac:dyDescent="0.25">
      <c r="J2399" s="83"/>
    </row>
    <row r="2400" spans="10:10" x14ac:dyDescent="0.25">
      <c r="J2400" s="83"/>
    </row>
    <row r="2401" spans="10:10" x14ac:dyDescent="0.25">
      <c r="J2401" s="83"/>
    </row>
    <row r="2402" spans="10:10" x14ac:dyDescent="0.25">
      <c r="J2402" s="83"/>
    </row>
    <row r="2403" spans="10:10" x14ac:dyDescent="0.25">
      <c r="J2403" s="83"/>
    </row>
    <row r="2404" spans="10:10" x14ac:dyDescent="0.25">
      <c r="J2404" s="83"/>
    </row>
    <row r="2405" spans="10:10" x14ac:dyDescent="0.25">
      <c r="J2405" s="83"/>
    </row>
    <row r="2406" spans="10:10" x14ac:dyDescent="0.25">
      <c r="J2406" s="83"/>
    </row>
    <row r="2407" spans="10:10" x14ac:dyDescent="0.25">
      <c r="J2407" s="83"/>
    </row>
    <row r="2408" spans="10:10" x14ac:dyDescent="0.25">
      <c r="J2408" s="83"/>
    </row>
    <row r="2409" spans="10:10" x14ac:dyDescent="0.25">
      <c r="J2409" s="83"/>
    </row>
    <row r="2410" spans="10:10" x14ac:dyDescent="0.25">
      <c r="J2410" s="83"/>
    </row>
    <row r="2411" spans="10:10" x14ac:dyDescent="0.25">
      <c r="J2411" s="83"/>
    </row>
    <row r="2412" spans="10:10" x14ac:dyDescent="0.25">
      <c r="J2412" s="83"/>
    </row>
    <row r="2413" spans="10:10" x14ac:dyDescent="0.25">
      <c r="J2413" s="83"/>
    </row>
    <row r="2414" spans="10:10" x14ac:dyDescent="0.25">
      <c r="J2414" s="83"/>
    </row>
    <row r="2415" spans="10:10" x14ac:dyDescent="0.25">
      <c r="J2415" s="83"/>
    </row>
    <row r="2416" spans="10:10" x14ac:dyDescent="0.25">
      <c r="J2416" s="83"/>
    </row>
    <row r="2417" spans="10:10" x14ac:dyDescent="0.25">
      <c r="J2417" s="83"/>
    </row>
    <row r="2418" spans="10:10" x14ac:dyDescent="0.25">
      <c r="J2418" s="83"/>
    </row>
    <row r="2419" spans="10:10" x14ac:dyDescent="0.25">
      <c r="J2419" s="83"/>
    </row>
    <row r="2420" spans="10:10" x14ac:dyDescent="0.25">
      <c r="J2420" s="83"/>
    </row>
    <row r="2421" spans="10:10" x14ac:dyDescent="0.25">
      <c r="J2421" s="83"/>
    </row>
    <row r="2422" spans="10:10" x14ac:dyDescent="0.25">
      <c r="J2422" s="83"/>
    </row>
    <row r="2423" spans="10:10" x14ac:dyDescent="0.25">
      <c r="J2423" s="83"/>
    </row>
    <row r="2424" spans="10:10" x14ac:dyDescent="0.25">
      <c r="J2424" s="83"/>
    </row>
    <row r="2425" spans="10:10" x14ac:dyDescent="0.25">
      <c r="J2425" s="83"/>
    </row>
    <row r="2426" spans="10:10" x14ac:dyDescent="0.25">
      <c r="J2426" s="83"/>
    </row>
    <row r="2427" spans="10:10" x14ac:dyDescent="0.25">
      <c r="J2427" s="83"/>
    </row>
    <row r="2428" spans="10:10" x14ac:dyDescent="0.25">
      <c r="J2428" s="83"/>
    </row>
    <row r="2429" spans="10:10" x14ac:dyDescent="0.25">
      <c r="J2429" s="83"/>
    </row>
    <row r="2430" spans="10:10" x14ac:dyDescent="0.25">
      <c r="J2430" s="83"/>
    </row>
    <row r="2431" spans="10:10" x14ac:dyDescent="0.25">
      <c r="J2431" s="83"/>
    </row>
    <row r="2432" spans="10:10" x14ac:dyDescent="0.25">
      <c r="J2432" s="83"/>
    </row>
    <row r="2433" spans="10:10" x14ac:dyDescent="0.25">
      <c r="J2433" s="83"/>
    </row>
    <row r="2434" spans="10:10" x14ac:dyDescent="0.25">
      <c r="J2434" s="83"/>
    </row>
    <row r="2435" spans="10:10" x14ac:dyDescent="0.25">
      <c r="J2435" s="83"/>
    </row>
    <row r="2436" spans="10:10" x14ac:dyDescent="0.25">
      <c r="J2436" s="83"/>
    </row>
    <row r="2437" spans="10:10" x14ac:dyDescent="0.25">
      <c r="J2437" s="83"/>
    </row>
    <row r="2438" spans="10:10" x14ac:dyDescent="0.25">
      <c r="J2438" s="83"/>
    </row>
    <row r="2439" spans="10:10" x14ac:dyDescent="0.25">
      <c r="J2439" s="83"/>
    </row>
    <row r="2440" spans="10:10" x14ac:dyDescent="0.25">
      <c r="J2440" s="83"/>
    </row>
    <row r="2441" spans="10:10" x14ac:dyDescent="0.25">
      <c r="J2441" s="83"/>
    </row>
    <row r="2442" spans="10:10" x14ac:dyDescent="0.25">
      <c r="J2442" s="83"/>
    </row>
    <row r="2443" spans="10:10" x14ac:dyDescent="0.25">
      <c r="J2443" s="83"/>
    </row>
    <row r="2444" spans="10:10" x14ac:dyDescent="0.25">
      <c r="J2444" s="83"/>
    </row>
    <row r="2445" spans="10:10" x14ac:dyDescent="0.25">
      <c r="J2445" s="83"/>
    </row>
    <row r="2446" spans="10:10" x14ac:dyDescent="0.25">
      <c r="J2446" s="83"/>
    </row>
    <row r="2447" spans="10:10" x14ac:dyDescent="0.25">
      <c r="J2447" s="83"/>
    </row>
    <row r="2448" spans="10:10" x14ac:dyDescent="0.25">
      <c r="J2448" s="83"/>
    </row>
    <row r="2449" spans="10:10" x14ac:dyDescent="0.25">
      <c r="J2449" s="83"/>
    </row>
    <row r="2450" spans="10:10" x14ac:dyDescent="0.25">
      <c r="J2450" s="83"/>
    </row>
    <row r="2451" spans="10:10" x14ac:dyDescent="0.25">
      <c r="J2451" s="83"/>
    </row>
    <row r="2452" spans="10:10" x14ac:dyDescent="0.25">
      <c r="J2452" s="83"/>
    </row>
    <row r="2453" spans="10:10" x14ac:dyDescent="0.25">
      <c r="J2453" s="83"/>
    </row>
    <row r="2454" spans="10:10" x14ac:dyDescent="0.25">
      <c r="J2454" s="83"/>
    </row>
    <row r="2455" spans="10:10" x14ac:dyDescent="0.25">
      <c r="J2455" s="83"/>
    </row>
    <row r="2456" spans="10:10" x14ac:dyDescent="0.25">
      <c r="J2456" s="83"/>
    </row>
    <row r="2457" spans="10:10" x14ac:dyDescent="0.25">
      <c r="J2457" s="83"/>
    </row>
    <row r="2458" spans="10:10" x14ac:dyDescent="0.25">
      <c r="J2458" s="83"/>
    </row>
    <row r="2459" spans="10:10" x14ac:dyDescent="0.25">
      <c r="J2459" s="83"/>
    </row>
    <row r="2460" spans="10:10" x14ac:dyDescent="0.25">
      <c r="J2460" s="83"/>
    </row>
    <row r="2461" spans="10:10" x14ac:dyDescent="0.25">
      <c r="J2461" s="83"/>
    </row>
    <row r="2462" spans="10:10" x14ac:dyDescent="0.25">
      <c r="J2462" s="83"/>
    </row>
    <row r="2463" spans="10:10" x14ac:dyDescent="0.25">
      <c r="J2463" s="83"/>
    </row>
    <row r="2464" spans="10:10" x14ac:dyDescent="0.25">
      <c r="J2464" s="83"/>
    </row>
    <row r="2465" spans="10:10" x14ac:dyDescent="0.25">
      <c r="J2465" s="83"/>
    </row>
    <row r="2466" spans="10:10" x14ac:dyDescent="0.25">
      <c r="J2466" s="83"/>
    </row>
    <row r="2467" spans="10:10" x14ac:dyDescent="0.25">
      <c r="J2467" s="83"/>
    </row>
    <row r="2468" spans="10:10" x14ac:dyDescent="0.25">
      <c r="J2468" s="83"/>
    </row>
    <row r="2469" spans="10:10" x14ac:dyDescent="0.25">
      <c r="J2469" s="83"/>
    </row>
    <row r="2470" spans="10:10" x14ac:dyDescent="0.25">
      <c r="J2470" s="83"/>
    </row>
    <row r="2471" spans="10:10" x14ac:dyDescent="0.25">
      <c r="J2471" s="83"/>
    </row>
    <row r="2472" spans="10:10" x14ac:dyDescent="0.25">
      <c r="J2472" s="83"/>
    </row>
    <row r="2473" spans="10:10" x14ac:dyDescent="0.25">
      <c r="J2473" s="83"/>
    </row>
    <row r="2474" spans="10:10" x14ac:dyDescent="0.25">
      <c r="J2474" s="83"/>
    </row>
    <row r="2475" spans="10:10" x14ac:dyDescent="0.25">
      <c r="J2475" s="83"/>
    </row>
    <row r="2476" spans="10:10" x14ac:dyDescent="0.25">
      <c r="J2476" s="83"/>
    </row>
    <row r="2477" spans="10:10" x14ac:dyDescent="0.25">
      <c r="J2477" s="83"/>
    </row>
    <row r="2478" spans="10:10" x14ac:dyDescent="0.25">
      <c r="J2478" s="83"/>
    </row>
    <row r="2479" spans="10:10" x14ac:dyDescent="0.25">
      <c r="J2479" s="83"/>
    </row>
    <row r="2480" spans="10:10" x14ac:dyDescent="0.25">
      <c r="J2480" s="83"/>
    </row>
    <row r="2481" spans="10:10" x14ac:dyDescent="0.25">
      <c r="J2481" s="83"/>
    </row>
    <row r="2482" spans="10:10" x14ac:dyDescent="0.25">
      <c r="J2482" s="83"/>
    </row>
    <row r="2483" spans="10:10" x14ac:dyDescent="0.25">
      <c r="J2483" s="83"/>
    </row>
    <row r="2484" spans="10:10" x14ac:dyDescent="0.25">
      <c r="J2484" s="83"/>
    </row>
    <row r="2485" spans="10:10" x14ac:dyDescent="0.25">
      <c r="J2485" s="83"/>
    </row>
    <row r="2486" spans="10:10" x14ac:dyDescent="0.25">
      <c r="J2486" s="83"/>
    </row>
    <row r="2487" spans="10:10" x14ac:dyDescent="0.25">
      <c r="J2487" s="83"/>
    </row>
    <row r="2488" spans="10:10" x14ac:dyDescent="0.25">
      <c r="J2488" s="83"/>
    </row>
    <row r="2489" spans="10:10" x14ac:dyDescent="0.25">
      <c r="J2489" s="83"/>
    </row>
    <row r="2490" spans="10:10" x14ac:dyDescent="0.25">
      <c r="J2490" s="83"/>
    </row>
    <row r="2491" spans="10:10" x14ac:dyDescent="0.25">
      <c r="J2491" s="83"/>
    </row>
    <row r="2492" spans="10:10" x14ac:dyDescent="0.25">
      <c r="J2492" s="83"/>
    </row>
    <row r="2493" spans="10:10" x14ac:dyDescent="0.25">
      <c r="J2493" s="83"/>
    </row>
    <row r="2494" spans="10:10" x14ac:dyDescent="0.25">
      <c r="J2494" s="83"/>
    </row>
    <row r="2495" spans="10:10" x14ac:dyDescent="0.25">
      <c r="J2495" s="83"/>
    </row>
    <row r="2496" spans="10:10" x14ac:dyDescent="0.25">
      <c r="J2496" s="83"/>
    </row>
    <row r="2497" spans="10:10" x14ac:dyDescent="0.25">
      <c r="J2497" s="83"/>
    </row>
    <row r="2498" spans="10:10" x14ac:dyDescent="0.25">
      <c r="J2498" s="83"/>
    </row>
    <row r="2499" spans="10:10" x14ac:dyDescent="0.25">
      <c r="J2499" s="83"/>
    </row>
    <row r="2500" spans="10:10" x14ac:dyDescent="0.25">
      <c r="J2500" s="83"/>
    </row>
    <row r="2501" spans="10:10" x14ac:dyDescent="0.25">
      <c r="J2501" s="83"/>
    </row>
    <row r="2502" spans="10:10" x14ac:dyDescent="0.25">
      <c r="J2502" s="83"/>
    </row>
    <row r="2503" spans="10:10" x14ac:dyDescent="0.25">
      <c r="J2503" s="83"/>
    </row>
    <row r="2504" spans="10:10" x14ac:dyDescent="0.25">
      <c r="J2504" s="83"/>
    </row>
    <row r="2505" spans="10:10" x14ac:dyDescent="0.25">
      <c r="J2505" s="83"/>
    </row>
    <row r="2506" spans="10:10" x14ac:dyDescent="0.25">
      <c r="J2506" s="83"/>
    </row>
    <row r="2507" spans="10:10" x14ac:dyDescent="0.25">
      <c r="J2507" s="83"/>
    </row>
    <row r="2508" spans="10:10" x14ac:dyDescent="0.25">
      <c r="J2508" s="83"/>
    </row>
    <row r="2509" spans="10:10" x14ac:dyDescent="0.25">
      <c r="J2509" s="83"/>
    </row>
    <row r="2510" spans="10:10" x14ac:dyDescent="0.25">
      <c r="J2510" s="83"/>
    </row>
    <row r="2511" spans="10:10" x14ac:dyDescent="0.25">
      <c r="J2511" s="83"/>
    </row>
    <row r="2512" spans="10:10" x14ac:dyDescent="0.25">
      <c r="J2512" s="83"/>
    </row>
    <row r="2513" spans="10:10" x14ac:dyDescent="0.25">
      <c r="J2513" s="83"/>
    </row>
    <row r="2514" spans="10:10" x14ac:dyDescent="0.25">
      <c r="J2514" s="83"/>
    </row>
    <row r="2515" spans="10:10" x14ac:dyDescent="0.25">
      <c r="J2515" s="83"/>
    </row>
    <row r="2516" spans="10:10" x14ac:dyDescent="0.25">
      <c r="J2516" s="83"/>
    </row>
    <row r="2517" spans="10:10" x14ac:dyDescent="0.25">
      <c r="J2517" s="83"/>
    </row>
    <row r="2518" spans="10:10" x14ac:dyDescent="0.25">
      <c r="J2518" s="83"/>
    </row>
    <row r="2519" spans="10:10" x14ac:dyDescent="0.25">
      <c r="J2519" s="83"/>
    </row>
    <row r="2520" spans="10:10" x14ac:dyDescent="0.25">
      <c r="J2520" s="83"/>
    </row>
    <row r="2521" spans="10:10" x14ac:dyDescent="0.25">
      <c r="J2521" s="83"/>
    </row>
    <row r="2522" spans="10:10" x14ac:dyDescent="0.25">
      <c r="J2522" s="83"/>
    </row>
    <row r="2523" spans="10:10" x14ac:dyDescent="0.25">
      <c r="J2523" s="83"/>
    </row>
    <row r="2524" spans="10:10" x14ac:dyDescent="0.25">
      <c r="J2524" s="83"/>
    </row>
    <row r="2525" spans="10:10" x14ac:dyDescent="0.25">
      <c r="J2525" s="83"/>
    </row>
    <row r="2526" spans="10:10" x14ac:dyDescent="0.25">
      <c r="J2526" s="83"/>
    </row>
    <row r="2527" spans="10:10" x14ac:dyDescent="0.25">
      <c r="J2527" s="83"/>
    </row>
    <row r="2528" spans="10:10" x14ac:dyDescent="0.25">
      <c r="J2528" s="83"/>
    </row>
    <row r="2529" spans="10:10" x14ac:dyDescent="0.25">
      <c r="J2529" s="83"/>
    </row>
    <row r="2530" spans="10:10" x14ac:dyDescent="0.25">
      <c r="J2530" s="83"/>
    </row>
    <row r="2531" spans="10:10" x14ac:dyDescent="0.25">
      <c r="J2531" s="83"/>
    </row>
    <row r="2532" spans="10:10" x14ac:dyDescent="0.25">
      <c r="J2532" s="83"/>
    </row>
    <row r="2533" spans="10:10" x14ac:dyDescent="0.25">
      <c r="J2533" s="83"/>
    </row>
    <row r="2534" spans="10:10" x14ac:dyDescent="0.25">
      <c r="J2534" s="83"/>
    </row>
    <row r="2535" spans="10:10" x14ac:dyDescent="0.25">
      <c r="J2535" s="83"/>
    </row>
    <row r="2536" spans="10:10" x14ac:dyDescent="0.25">
      <c r="J2536" s="83"/>
    </row>
    <row r="2537" spans="10:10" x14ac:dyDescent="0.25">
      <c r="J2537" s="83"/>
    </row>
    <row r="2538" spans="10:10" x14ac:dyDescent="0.25">
      <c r="J2538" s="83"/>
    </row>
    <row r="2539" spans="10:10" x14ac:dyDescent="0.25">
      <c r="J2539" s="83"/>
    </row>
    <row r="2540" spans="10:10" x14ac:dyDescent="0.25">
      <c r="J2540" s="83"/>
    </row>
    <row r="2541" spans="10:10" x14ac:dyDescent="0.25">
      <c r="J2541" s="83"/>
    </row>
    <row r="2542" spans="10:10" x14ac:dyDescent="0.25">
      <c r="J2542" s="83"/>
    </row>
    <row r="2543" spans="10:10" x14ac:dyDescent="0.25">
      <c r="J2543" s="83"/>
    </row>
    <row r="2544" spans="10:10" x14ac:dyDescent="0.25">
      <c r="J2544" s="83"/>
    </row>
    <row r="2545" spans="10:10" x14ac:dyDescent="0.25">
      <c r="J2545" s="83"/>
    </row>
    <row r="2546" spans="10:10" x14ac:dyDescent="0.25">
      <c r="J2546" s="83"/>
    </row>
    <row r="2547" spans="10:10" x14ac:dyDescent="0.25">
      <c r="J2547" s="83"/>
    </row>
    <row r="2548" spans="10:10" x14ac:dyDescent="0.25">
      <c r="J2548" s="83"/>
    </row>
    <row r="2549" spans="10:10" x14ac:dyDescent="0.25">
      <c r="J2549" s="83"/>
    </row>
    <row r="2550" spans="10:10" x14ac:dyDescent="0.25">
      <c r="J2550" s="83"/>
    </row>
    <row r="2551" spans="10:10" x14ac:dyDescent="0.25">
      <c r="J2551" s="83"/>
    </row>
    <row r="2552" spans="10:10" x14ac:dyDescent="0.25">
      <c r="J2552" s="83"/>
    </row>
    <row r="2553" spans="10:10" x14ac:dyDescent="0.25">
      <c r="J2553" s="83"/>
    </row>
    <row r="2554" spans="10:10" x14ac:dyDescent="0.25">
      <c r="J2554" s="83"/>
    </row>
    <row r="2555" spans="10:10" x14ac:dyDescent="0.25">
      <c r="J2555" s="83"/>
    </row>
    <row r="2556" spans="10:10" x14ac:dyDescent="0.25">
      <c r="J2556" s="83"/>
    </row>
    <row r="2557" spans="10:10" x14ac:dyDescent="0.25">
      <c r="J2557" s="83"/>
    </row>
    <row r="2558" spans="10:10" x14ac:dyDescent="0.25">
      <c r="J2558" s="83"/>
    </row>
    <row r="2559" spans="10:10" x14ac:dyDescent="0.25">
      <c r="J2559" s="83"/>
    </row>
    <row r="2560" spans="10:10" x14ac:dyDescent="0.25">
      <c r="J2560" s="83"/>
    </row>
    <row r="2561" spans="10:10" x14ac:dyDescent="0.25">
      <c r="J2561" s="83"/>
    </row>
    <row r="2562" spans="10:10" x14ac:dyDescent="0.25">
      <c r="J2562" s="83"/>
    </row>
    <row r="2563" spans="10:10" x14ac:dyDescent="0.25">
      <c r="J2563" s="83"/>
    </row>
    <row r="2564" spans="10:10" x14ac:dyDescent="0.25">
      <c r="J2564" s="83"/>
    </row>
    <row r="2565" spans="10:10" x14ac:dyDescent="0.25">
      <c r="J2565" s="83"/>
    </row>
    <row r="2566" spans="10:10" x14ac:dyDescent="0.25">
      <c r="J2566" s="83"/>
    </row>
    <row r="2567" spans="10:10" x14ac:dyDescent="0.25">
      <c r="J2567" s="83"/>
    </row>
    <row r="2568" spans="10:10" x14ac:dyDescent="0.25">
      <c r="J2568" s="83"/>
    </row>
    <row r="2569" spans="10:10" x14ac:dyDescent="0.25">
      <c r="J2569" s="83"/>
    </row>
    <row r="2570" spans="10:10" x14ac:dyDescent="0.25">
      <c r="J2570" s="83"/>
    </row>
    <row r="2571" spans="10:10" x14ac:dyDescent="0.25">
      <c r="J2571" s="83"/>
    </row>
    <row r="2572" spans="10:10" x14ac:dyDescent="0.25">
      <c r="J2572" s="83"/>
    </row>
    <row r="2573" spans="10:10" x14ac:dyDescent="0.25">
      <c r="J2573" s="83"/>
    </row>
    <row r="2574" spans="10:10" x14ac:dyDescent="0.25">
      <c r="J2574" s="83"/>
    </row>
    <row r="2575" spans="10:10" x14ac:dyDescent="0.25">
      <c r="J2575" s="83"/>
    </row>
    <row r="2576" spans="10:10" x14ac:dyDescent="0.25">
      <c r="J2576" s="83"/>
    </row>
    <row r="2577" spans="10:10" x14ac:dyDescent="0.25">
      <c r="J2577" s="83"/>
    </row>
    <row r="2578" spans="10:10" x14ac:dyDescent="0.25">
      <c r="J2578" s="83"/>
    </row>
    <row r="2579" spans="10:10" x14ac:dyDescent="0.25">
      <c r="J2579" s="83"/>
    </row>
    <row r="2580" spans="10:10" x14ac:dyDescent="0.25">
      <c r="J2580" s="83"/>
    </row>
    <row r="2581" spans="10:10" x14ac:dyDescent="0.25">
      <c r="J2581" s="83"/>
    </row>
    <row r="2582" spans="10:10" x14ac:dyDescent="0.25">
      <c r="J2582" s="83"/>
    </row>
    <row r="2583" spans="10:10" x14ac:dyDescent="0.25">
      <c r="J2583" s="83"/>
    </row>
    <row r="2584" spans="10:10" x14ac:dyDescent="0.25">
      <c r="J2584" s="83"/>
    </row>
    <row r="2585" spans="10:10" x14ac:dyDescent="0.25">
      <c r="J2585" s="83"/>
    </row>
    <row r="2586" spans="10:10" x14ac:dyDescent="0.25">
      <c r="J2586" s="83"/>
    </row>
    <row r="2587" spans="10:10" x14ac:dyDescent="0.25">
      <c r="J2587" s="83"/>
    </row>
    <row r="2588" spans="10:10" x14ac:dyDescent="0.25">
      <c r="J2588" s="83"/>
    </row>
    <row r="2589" spans="10:10" x14ac:dyDescent="0.25">
      <c r="J2589" s="83"/>
    </row>
    <row r="2590" spans="10:10" x14ac:dyDescent="0.25">
      <c r="J2590" s="83"/>
    </row>
    <row r="2591" spans="10:10" x14ac:dyDescent="0.25">
      <c r="J2591" s="83"/>
    </row>
    <row r="2592" spans="10:10" x14ac:dyDescent="0.25">
      <c r="J2592" s="83"/>
    </row>
    <row r="2593" spans="10:10" x14ac:dyDescent="0.25">
      <c r="J2593" s="83"/>
    </row>
    <row r="2594" spans="10:10" x14ac:dyDescent="0.25">
      <c r="J2594" s="83"/>
    </row>
    <row r="2595" spans="10:10" x14ac:dyDescent="0.25">
      <c r="J2595" s="83"/>
    </row>
    <row r="2596" spans="10:10" x14ac:dyDescent="0.25">
      <c r="J2596" s="83"/>
    </row>
    <row r="2597" spans="10:10" x14ac:dyDescent="0.25">
      <c r="J2597" s="83"/>
    </row>
    <row r="2598" spans="10:10" x14ac:dyDescent="0.25">
      <c r="J2598" s="83"/>
    </row>
    <row r="2599" spans="10:10" x14ac:dyDescent="0.25">
      <c r="J2599" s="83"/>
    </row>
    <row r="2600" spans="10:10" x14ac:dyDescent="0.25">
      <c r="J2600" s="83"/>
    </row>
    <row r="2601" spans="10:10" x14ac:dyDescent="0.25">
      <c r="J2601" s="83"/>
    </row>
    <row r="2602" spans="10:10" x14ac:dyDescent="0.25">
      <c r="J2602" s="83"/>
    </row>
    <row r="2603" spans="10:10" x14ac:dyDescent="0.25">
      <c r="J2603" s="83"/>
    </row>
    <row r="2604" spans="10:10" x14ac:dyDescent="0.25">
      <c r="J2604" s="83"/>
    </row>
    <row r="2605" spans="10:10" x14ac:dyDescent="0.25">
      <c r="J2605" s="83"/>
    </row>
    <row r="2606" spans="10:10" x14ac:dyDescent="0.25">
      <c r="J2606" s="83"/>
    </row>
    <row r="2607" spans="10:10" x14ac:dyDescent="0.25">
      <c r="J2607" s="83"/>
    </row>
    <row r="2608" spans="10:10" x14ac:dyDescent="0.25">
      <c r="J2608" s="83"/>
    </row>
    <row r="2609" spans="10:10" x14ac:dyDescent="0.25">
      <c r="J2609" s="83"/>
    </row>
    <row r="2610" spans="10:10" x14ac:dyDescent="0.25">
      <c r="J2610" s="83"/>
    </row>
    <row r="2611" spans="10:10" x14ac:dyDescent="0.25">
      <c r="J2611" s="83"/>
    </row>
    <row r="2612" spans="10:10" x14ac:dyDescent="0.25">
      <c r="J2612" s="83"/>
    </row>
    <row r="2613" spans="10:10" x14ac:dyDescent="0.25">
      <c r="J2613" s="83"/>
    </row>
    <row r="2614" spans="10:10" x14ac:dyDescent="0.25">
      <c r="J2614" s="83"/>
    </row>
    <row r="2615" spans="10:10" x14ac:dyDescent="0.25">
      <c r="J2615" s="83"/>
    </row>
    <row r="2616" spans="10:10" x14ac:dyDescent="0.25">
      <c r="J2616" s="83"/>
    </row>
    <row r="2617" spans="10:10" x14ac:dyDescent="0.25">
      <c r="J2617" s="83"/>
    </row>
    <row r="2618" spans="10:10" x14ac:dyDescent="0.25">
      <c r="J2618" s="83"/>
    </row>
    <row r="2619" spans="10:10" x14ac:dyDescent="0.25">
      <c r="J2619" s="83"/>
    </row>
    <row r="2620" spans="10:10" x14ac:dyDescent="0.25">
      <c r="J2620" s="83"/>
    </row>
    <row r="2621" spans="10:10" x14ac:dyDescent="0.25">
      <c r="J2621" s="83"/>
    </row>
    <row r="2622" spans="10:10" x14ac:dyDescent="0.25">
      <c r="J2622" s="83"/>
    </row>
    <row r="2623" spans="10:10" x14ac:dyDescent="0.25">
      <c r="J2623" s="83"/>
    </row>
    <row r="2624" spans="10:10" x14ac:dyDescent="0.25">
      <c r="J2624" s="83"/>
    </row>
    <row r="2625" spans="10:10" x14ac:dyDescent="0.25">
      <c r="J2625" s="83"/>
    </row>
    <row r="2626" spans="10:10" x14ac:dyDescent="0.25">
      <c r="J2626" s="83"/>
    </row>
    <row r="2627" spans="10:10" x14ac:dyDescent="0.25">
      <c r="J2627" s="83"/>
    </row>
    <row r="2628" spans="10:10" x14ac:dyDescent="0.25">
      <c r="J2628" s="83"/>
    </row>
    <row r="2629" spans="10:10" x14ac:dyDescent="0.25">
      <c r="J2629" s="83"/>
    </row>
    <row r="2630" spans="10:10" x14ac:dyDescent="0.25">
      <c r="J2630" s="83"/>
    </row>
    <row r="2631" spans="10:10" x14ac:dyDescent="0.25">
      <c r="J2631" s="83"/>
    </row>
    <row r="2632" spans="10:10" x14ac:dyDescent="0.25">
      <c r="J2632" s="83"/>
    </row>
    <row r="2633" spans="10:10" x14ac:dyDescent="0.25">
      <c r="J2633" s="83"/>
    </row>
    <row r="2634" spans="10:10" x14ac:dyDescent="0.25">
      <c r="J2634" s="83"/>
    </row>
    <row r="2635" spans="10:10" x14ac:dyDescent="0.25">
      <c r="J2635" s="83"/>
    </row>
    <row r="2636" spans="10:10" x14ac:dyDescent="0.25">
      <c r="J2636" s="83"/>
    </row>
    <row r="2637" spans="10:10" x14ac:dyDescent="0.25">
      <c r="J2637" s="83"/>
    </row>
    <row r="2638" spans="10:10" x14ac:dyDescent="0.25">
      <c r="J2638" s="83"/>
    </row>
    <row r="2639" spans="10:10" x14ac:dyDescent="0.25">
      <c r="J2639" s="83"/>
    </row>
    <row r="2640" spans="10:10" x14ac:dyDescent="0.25">
      <c r="J2640" s="83"/>
    </row>
    <row r="2641" spans="10:10" x14ac:dyDescent="0.25">
      <c r="J2641" s="83"/>
    </row>
    <row r="2642" spans="10:10" x14ac:dyDescent="0.25">
      <c r="J2642" s="83"/>
    </row>
    <row r="2643" spans="10:10" x14ac:dyDescent="0.25">
      <c r="J2643" s="83"/>
    </row>
    <row r="2644" spans="10:10" x14ac:dyDescent="0.25">
      <c r="J2644" s="83"/>
    </row>
    <row r="2645" spans="10:10" x14ac:dyDescent="0.25">
      <c r="J2645" s="83"/>
    </row>
    <row r="2646" spans="10:10" x14ac:dyDescent="0.25">
      <c r="J2646" s="83"/>
    </row>
    <row r="2647" spans="10:10" x14ac:dyDescent="0.25">
      <c r="J2647" s="83"/>
    </row>
    <row r="2648" spans="10:10" x14ac:dyDescent="0.25">
      <c r="J2648" s="83"/>
    </row>
    <row r="2649" spans="10:10" x14ac:dyDescent="0.25">
      <c r="J2649" s="83"/>
    </row>
    <row r="2650" spans="10:10" x14ac:dyDescent="0.25">
      <c r="J2650" s="83"/>
    </row>
    <row r="2651" spans="10:10" x14ac:dyDescent="0.25">
      <c r="J2651" s="83"/>
    </row>
    <row r="2652" spans="10:10" x14ac:dyDescent="0.25">
      <c r="J2652" s="83"/>
    </row>
    <row r="2653" spans="10:10" x14ac:dyDescent="0.25">
      <c r="J2653" s="83"/>
    </row>
    <row r="2654" spans="10:10" x14ac:dyDescent="0.25">
      <c r="J2654" s="83"/>
    </row>
    <row r="2655" spans="10:10" x14ac:dyDescent="0.25">
      <c r="J2655" s="83"/>
    </row>
    <row r="2656" spans="10:10" x14ac:dyDescent="0.25">
      <c r="J2656" s="83"/>
    </row>
    <row r="2657" spans="10:10" x14ac:dyDescent="0.25">
      <c r="J2657" s="83"/>
    </row>
    <row r="2658" spans="10:10" x14ac:dyDescent="0.25">
      <c r="J2658" s="83"/>
    </row>
    <row r="2659" spans="10:10" x14ac:dyDescent="0.25">
      <c r="J2659" s="83"/>
    </row>
    <row r="2660" spans="10:10" x14ac:dyDescent="0.25">
      <c r="J2660" s="83"/>
    </row>
    <row r="2661" spans="10:10" x14ac:dyDescent="0.25">
      <c r="J2661" s="83"/>
    </row>
    <row r="2662" spans="10:10" x14ac:dyDescent="0.25">
      <c r="J2662" s="83"/>
    </row>
    <row r="2663" spans="10:10" x14ac:dyDescent="0.25">
      <c r="J2663" s="83"/>
    </row>
    <row r="2664" spans="10:10" x14ac:dyDescent="0.25">
      <c r="J2664" s="83"/>
    </row>
    <row r="2665" spans="10:10" x14ac:dyDescent="0.25">
      <c r="J2665" s="83"/>
    </row>
    <row r="2666" spans="10:10" x14ac:dyDescent="0.25">
      <c r="J2666" s="83"/>
    </row>
    <row r="2667" spans="10:10" x14ac:dyDescent="0.25">
      <c r="J2667" s="83"/>
    </row>
    <row r="2668" spans="10:10" x14ac:dyDescent="0.25">
      <c r="J2668" s="83"/>
    </row>
    <row r="2669" spans="10:10" x14ac:dyDescent="0.25">
      <c r="J2669" s="83"/>
    </row>
    <row r="2670" spans="10:10" x14ac:dyDescent="0.25">
      <c r="J2670" s="83"/>
    </row>
    <row r="2671" spans="10:10" x14ac:dyDescent="0.25">
      <c r="J2671" s="83"/>
    </row>
    <row r="2672" spans="10:10" x14ac:dyDescent="0.25">
      <c r="J2672" s="83"/>
    </row>
    <row r="2673" spans="10:10" x14ac:dyDescent="0.25">
      <c r="J2673" s="83"/>
    </row>
    <row r="2674" spans="10:10" x14ac:dyDescent="0.25">
      <c r="J2674" s="83"/>
    </row>
    <row r="2675" spans="10:10" x14ac:dyDescent="0.25">
      <c r="J2675" s="83"/>
    </row>
    <row r="2676" spans="10:10" x14ac:dyDescent="0.25">
      <c r="J2676" s="83"/>
    </row>
    <row r="2677" spans="10:10" x14ac:dyDescent="0.25">
      <c r="J2677" s="83"/>
    </row>
    <row r="2678" spans="10:10" x14ac:dyDescent="0.25">
      <c r="J2678" s="83"/>
    </row>
    <row r="2679" spans="10:10" x14ac:dyDescent="0.25">
      <c r="J2679" s="83"/>
    </row>
    <row r="2680" spans="10:10" x14ac:dyDescent="0.25">
      <c r="J2680" s="83"/>
    </row>
    <row r="2681" spans="10:10" x14ac:dyDescent="0.25">
      <c r="J2681" s="83"/>
    </row>
    <row r="2682" spans="10:10" x14ac:dyDescent="0.25">
      <c r="J2682" s="83"/>
    </row>
    <row r="2683" spans="10:10" x14ac:dyDescent="0.25">
      <c r="J2683" s="83"/>
    </row>
    <row r="2684" spans="10:10" x14ac:dyDescent="0.25">
      <c r="J2684" s="83"/>
    </row>
    <row r="2685" spans="10:10" x14ac:dyDescent="0.25">
      <c r="J2685" s="83"/>
    </row>
    <row r="2686" spans="10:10" x14ac:dyDescent="0.25">
      <c r="J2686" s="83"/>
    </row>
    <row r="2687" spans="10:10" x14ac:dyDescent="0.25">
      <c r="J2687" s="83"/>
    </row>
    <row r="2688" spans="10:10" x14ac:dyDescent="0.25">
      <c r="J2688" s="83"/>
    </row>
    <row r="2689" spans="10:10" x14ac:dyDescent="0.25">
      <c r="J2689" s="83"/>
    </row>
    <row r="2690" spans="10:10" x14ac:dyDescent="0.25">
      <c r="J2690" s="83"/>
    </row>
    <row r="2691" spans="10:10" x14ac:dyDescent="0.25">
      <c r="J2691" s="83"/>
    </row>
    <row r="2692" spans="10:10" x14ac:dyDescent="0.25">
      <c r="J2692" s="83"/>
    </row>
    <row r="2693" spans="10:10" x14ac:dyDescent="0.25">
      <c r="J2693" s="83"/>
    </row>
    <row r="2694" spans="10:10" x14ac:dyDescent="0.25">
      <c r="J2694" s="83"/>
    </row>
    <row r="2695" spans="10:10" x14ac:dyDescent="0.25">
      <c r="J2695" s="83"/>
    </row>
    <row r="2696" spans="10:10" x14ac:dyDescent="0.25">
      <c r="J2696" s="83"/>
    </row>
    <row r="2697" spans="10:10" x14ac:dyDescent="0.25">
      <c r="J2697" s="83"/>
    </row>
    <row r="2698" spans="10:10" x14ac:dyDescent="0.25">
      <c r="J2698" s="83"/>
    </row>
    <row r="2699" spans="10:10" x14ac:dyDescent="0.25">
      <c r="J2699" s="83"/>
    </row>
    <row r="2700" spans="10:10" x14ac:dyDescent="0.25">
      <c r="J2700" s="83"/>
    </row>
    <row r="2701" spans="10:10" x14ac:dyDescent="0.25">
      <c r="J2701" s="83"/>
    </row>
    <row r="2702" spans="10:10" x14ac:dyDescent="0.25">
      <c r="J2702" s="83"/>
    </row>
    <row r="2703" spans="10:10" x14ac:dyDescent="0.25">
      <c r="J2703" s="83"/>
    </row>
    <row r="2704" spans="10:10" x14ac:dyDescent="0.25">
      <c r="J2704" s="83"/>
    </row>
    <row r="2705" spans="10:10" x14ac:dyDescent="0.25">
      <c r="J2705" s="83"/>
    </row>
    <row r="2706" spans="10:10" x14ac:dyDescent="0.25">
      <c r="J2706" s="83"/>
    </row>
    <row r="2707" spans="10:10" x14ac:dyDescent="0.25">
      <c r="J2707" s="83"/>
    </row>
    <row r="2708" spans="10:10" x14ac:dyDescent="0.25">
      <c r="J2708" s="83"/>
    </row>
    <row r="2709" spans="10:10" x14ac:dyDescent="0.25">
      <c r="J2709" s="83"/>
    </row>
    <row r="2710" spans="10:10" x14ac:dyDescent="0.25">
      <c r="J2710" s="83"/>
    </row>
    <row r="2711" spans="10:10" x14ac:dyDescent="0.25">
      <c r="J2711" s="83"/>
    </row>
    <row r="2712" spans="10:10" x14ac:dyDescent="0.25">
      <c r="J2712" s="83"/>
    </row>
    <row r="2713" spans="10:10" x14ac:dyDescent="0.25">
      <c r="J2713" s="83"/>
    </row>
    <row r="2714" spans="10:10" x14ac:dyDescent="0.25">
      <c r="J2714" s="83"/>
    </row>
    <row r="2715" spans="10:10" x14ac:dyDescent="0.25">
      <c r="J2715" s="83"/>
    </row>
    <row r="2716" spans="10:10" x14ac:dyDescent="0.25">
      <c r="J2716" s="83"/>
    </row>
    <row r="2717" spans="10:10" x14ac:dyDescent="0.25">
      <c r="J2717" s="83"/>
    </row>
    <row r="2718" spans="10:10" x14ac:dyDescent="0.25">
      <c r="J2718" s="83"/>
    </row>
    <row r="2719" spans="10:10" x14ac:dyDescent="0.25">
      <c r="J2719" s="83"/>
    </row>
    <row r="2720" spans="10:10" x14ac:dyDescent="0.25">
      <c r="J2720" s="83"/>
    </row>
    <row r="2721" spans="10:10" x14ac:dyDescent="0.25">
      <c r="J2721" s="83"/>
    </row>
    <row r="2722" spans="10:10" x14ac:dyDescent="0.25">
      <c r="J2722" s="83"/>
    </row>
    <row r="2723" spans="10:10" x14ac:dyDescent="0.25">
      <c r="J2723" s="83"/>
    </row>
    <row r="2724" spans="10:10" x14ac:dyDescent="0.25">
      <c r="J2724" s="83"/>
    </row>
    <row r="2725" spans="10:10" x14ac:dyDescent="0.25">
      <c r="J2725" s="83"/>
    </row>
    <row r="2726" spans="10:10" x14ac:dyDescent="0.25">
      <c r="J2726" s="83"/>
    </row>
    <row r="2727" spans="10:10" x14ac:dyDescent="0.25">
      <c r="J2727" s="83"/>
    </row>
    <row r="2728" spans="10:10" x14ac:dyDescent="0.25">
      <c r="J2728" s="83"/>
    </row>
    <row r="2729" spans="10:10" x14ac:dyDescent="0.25">
      <c r="J2729" s="83"/>
    </row>
    <row r="2730" spans="10:10" x14ac:dyDescent="0.25">
      <c r="J2730" s="83"/>
    </row>
    <row r="2731" spans="10:10" x14ac:dyDescent="0.25">
      <c r="J2731" s="83"/>
    </row>
    <row r="2732" spans="10:10" x14ac:dyDescent="0.25">
      <c r="J2732" s="83"/>
    </row>
    <row r="2733" spans="10:10" x14ac:dyDescent="0.25">
      <c r="J2733" s="83"/>
    </row>
    <row r="2734" spans="10:10" x14ac:dyDescent="0.25">
      <c r="J2734" s="83"/>
    </row>
    <row r="2735" spans="10:10" x14ac:dyDescent="0.25">
      <c r="J2735" s="83"/>
    </row>
    <row r="2736" spans="10:10" x14ac:dyDescent="0.25">
      <c r="J2736" s="83"/>
    </row>
    <row r="2737" spans="10:10" x14ac:dyDescent="0.25">
      <c r="J2737" s="83"/>
    </row>
    <row r="2738" spans="10:10" x14ac:dyDescent="0.25">
      <c r="J2738" s="83"/>
    </row>
    <row r="2739" spans="10:10" x14ac:dyDescent="0.25">
      <c r="J2739" s="83"/>
    </row>
    <row r="2740" spans="10:10" x14ac:dyDescent="0.25">
      <c r="J2740" s="83"/>
    </row>
    <row r="2741" spans="10:10" x14ac:dyDescent="0.25">
      <c r="J2741" s="83"/>
    </row>
    <row r="2742" spans="10:10" x14ac:dyDescent="0.25">
      <c r="J2742" s="83"/>
    </row>
    <row r="2743" spans="10:10" x14ac:dyDescent="0.25">
      <c r="J2743" s="83"/>
    </row>
    <row r="2744" spans="10:10" x14ac:dyDescent="0.25">
      <c r="J2744" s="83"/>
    </row>
    <row r="2745" spans="10:10" x14ac:dyDescent="0.25">
      <c r="J2745" s="83"/>
    </row>
    <row r="2746" spans="10:10" x14ac:dyDescent="0.25">
      <c r="J2746" s="83"/>
    </row>
    <row r="2747" spans="10:10" x14ac:dyDescent="0.25">
      <c r="J2747" s="83"/>
    </row>
    <row r="2748" spans="10:10" x14ac:dyDescent="0.25">
      <c r="J2748" s="83"/>
    </row>
    <row r="2749" spans="10:10" x14ac:dyDescent="0.25">
      <c r="J2749" s="83"/>
    </row>
    <row r="2750" spans="10:10" x14ac:dyDescent="0.25">
      <c r="J2750" s="83"/>
    </row>
    <row r="2751" spans="10:10" x14ac:dyDescent="0.25">
      <c r="J2751" s="83"/>
    </row>
    <row r="2752" spans="10:10" x14ac:dyDescent="0.25">
      <c r="J2752" s="83"/>
    </row>
    <row r="2753" spans="10:10" x14ac:dyDescent="0.25">
      <c r="J2753" s="83"/>
    </row>
    <row r="2754" spans="10:10" x14ac:dyDescent="0.25">
      <c r="J2754" s="83"/>
    </row>
    <row r="2755" spans="10:10" x14ac:dyDescent="0.25">
      <c r="J2755" s="83"/>
    </row>
    <row r="2756" spans="10:10" x14ac:dyDescent="0.25">
      <c r="J2756" s="83"/>
    </row>
    <row r="2757" spans="10:10" x14ac:dyDescent="0.25">
      <c r="J2757" s="83"/>
    </row>
    <row r="2758" spans="10:10" x14ac:dyDescent="0.25">
      <c r="J2758" s="83"/>
    </row>
    <row r="2759" spans="10:10" x14ac:dyDescent="0.25">
      <c r="J2759" s="83"/>
    </row>
    <row r="2760" spans="10:10" x14ac:dyDescent="0.25">
      <c r="J2760" s="83"/>
    </row>
    <row r="2761" spans="10:10" x14ac:dyDescent="0.25">
      <c r="J2761" s="83"/>
    </row>
    <row r="2762" spans="10:10" x14ac:dyDescent="0.25">
      <c r="J2762" s="83"/>
    </row>
    <row r="2763" spans="10:10" x14ac:dyDescent="0.25">
      <c r="J2763" s="83"/>
    </row>
    <row r="2764" spans="10:10" x14ac:dyDescent="0.25">
      <c r="J2764" s="83"/>
    </row>
    <row r="2765" spans="10:10" x14ac:dyDescent="0.25">
      <c r="J2765" s="83"/>
    </row>
    <row r="2766" spans="10:10" x14ac:dyDescent="0.25">
      <c r="J2766" s="83"/>
    </row>
    <row r="2767" spans="10:10" x14ac:dyDescent="0.25">
      <c r="J2767" s="83"/>
    </row>
    <row r="2768" spans="10:10" x14ac:dyDescent="0.25">
      <c r="J2768" s="83"/>
    </row>
    <row r="2769" spans="10:10" x14ac:dyDescent="0.25">
      <c r="J2769" s="83"/>
    </row>
    <row r="2770" spans="10:10" x14ac:dyDescent="0.25">
      <c r="J2770" s="83"/>
    </row>
    <row r="2771" spans="10:10" x14ac:dyDescent="0.25">
      <c r="J2771" s="83"/>
    </row>
    <row r="2772" spans="10:10" x14ac:dyDescent="0.25">
      <c r="J2772" s="83"/>
    </row>
  </sheetData>
  <mergeCells count="2">
    <mergeCell ref="A1:B1"/>
    <mergeCell ref="V1:AJ1"/>
  </mergeCells>
  <pageMargins left="0.7" right="0.7" top="0.78740157499999996" bottom="0.78740157499999996" header="0.3" footer="0.3"/>
  <pageSetup paperSize="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D6E81-4B2B-4CC7-BE43-67F9A36A2DE7}">
  <sheetPr>
    <tabColor rgb="FFFFC000"/>
  </sheetPr>
  <dimension ref="A1:E291"/>
  <sheetViews>
    <sheetView workbookViewId="0">
      <selection activeCell="I13" sqref="I13"/>
    </sheetView>
  </sheetViews>
  <sheetFormatPr baseColWidth="10" defaultColWidth="11.42578125" defaultRowHeight="15" x14ac:dyDescent="0.25"/>
  <cols>
    <col min="1" max="1" width="9.28515625" style="82" customWidth="1"/>
    <col min="2" max="2" width="31.5703125" style="82" bestFit="1" customWidth="1"/>
    <col min="3" max="3" width="20.85546875" style="82" customWidth="1"/>
    <col min="4" max="4" width="19.85546875" style="83" bestFit="1" customWidth="1"/>
    <col min="5" max="5" width="16.140625" style="83" customWidth="1"/>
    <col min="6" max="6" width="24.5703125" style="82" customWidth="1"/>
    <col min="7" max="16384" width="11.42578125" style="82"/>
  </cols>
  <sheetData>
    <row r="1" spans="1:5" ht="27.75" customHeight="1" x14ac:dyDescent="0.25">
      <c r="A1" s="207" t="s">
        <v>340</v>
      </c>
      <c r="B1" s="207"/>
      <c r="C1" s="207"/>
      <c r="D1" s="207"/>
      <c r="E1" s="207"/>
    </row>
    <row r="2" spans="1:5" s="20" customFormat="1" ht="40.5" customHeight="1" x14ac:dyDescent="0.25">
      <c r="A2" s="2" t="s">
        <v>0</v>
      </c>
      <c r="B2" s="2" t="s">
        <v>1</v>
      </c>
      <c r="C2" s="2" t="s">
        <v>2</v>
      </c>
      <c r="D2" s="7" t="s">
        <v>338</v>
      </c>
      <c r="E2" s="173" t="s">
        <v>345</v>
      </c>
    </row>
    <row r="3" spans="1:5" x14ac:dyDescent="0.25">
      <c r="A3" s="82">
        <v>60101</v>
      </c>
      <c r="B3" s="82" t="s">
        <v>3</v>
      </c>
      <c r="C3" s="82" t="s">
        <v>3</v>
      </c>
      <c r="D3" s="83">
        <f>'Umlage Gesamt § 2_IST'!AM3</f>
        <v>1973738.6960272272</v>
      </c>
      <c r="E3" s="83">
        <f>D3/12</f>
        <v>164478.22466893561</v>
      </c>
    </row>
    <row r="4" spans="1:5" x14ac:dyDescent="0.25">
      <c r="A4" s="82">
        <v>60305</v>
      </c>
      <c r="B4" s="82" t="s">
        <v>4</v>
      </c>
      <c r="C4" s="82" t="s">
        <v>5</v>
      </c>
      <c r="D4" s="83">
        <f>'Umlage Gesamt § 2_IST'!AM4</f>
        <v>1298961.8696463255</v>
      </c>
      <c r="E4" s="83">
        <f t="shared" ref="E4:E67" si="0">D4/12</f>
        <v>108246.82247052713</v>
      </c>
    </row>
    <row r="5" spans="1:5" x14ac:dyDescent="0.25">
      <c r="A5" s="82">
        <v>60318</v>
      </c>
      <c r="B5" s="82" t="s">
        <v>6</v>
      </c>
      <c r="C5" s="82" t="s">
        <v>5</v>
      </c>
      <c r="D5" s="83">
        <f>'Umlage Gesamt § 2_IST'!AM5</f>
        <v>2658813.3293847111</v>
      </c>
      <c r="E5" s="83">
        <f t="shared" si="0"/>
        <v>221567.77744872592</v>
      </c>
    </row>
    <row r="6" spans="1:5" x14ac:dyDescent="0.25">
      <c r="A6" s="82">
        <v>60323</v>
      </c>
      <c r="B6" s="82" t="s">
        <v>7</v>
      </c>
      <c r="C6" s="82" t="s">
        <v>5</v>
      </c>
      <c r="D6" s="83">
        <f>'Umlage Gesamt § 2_IST'!AM6</f>
        <v>571142.67931865365</v>
      </c>
      <c r="E6" s="83">
        <f t="shared" si="0"/>
        <v>47595.223276554469</v>
      </c>
    </row>
    <row r="7" spans="1:5" x14ac:dyDescent="0.25">
      <c r="A7" s="82">
        <v>60324</v>
      </c>
      <c r="B7" s="82" t="s">
        <v>8</v>
      </c>
      <c r="C7" s="82" t="s">
        <v>5</v>
      </c>
      <c r="D7" s="83">
        <f>'Umlage Gesamt § 2_IST'!AM7</f>
        <v>677877.86890674778</v>
      </c>
      <c r="E7" s="83">
        <f t="shared" si="0"/>
        <v>56489.822408895649</v>
      </c>
    </row>
    <row r="8" spans="1:5" x14ac:dyDescent="0.25">
      <c r="A8" s="82">
        <v>60326</v>
      </c>
      <c r="B8" s="82" t="s">
        <v>9</v>
      </c>
      <c r="C8" s="82" t="s">
        <v>5</v>
      </c>
      <c r="D8" s="83">
        <f>'Umlage Gesamt § 2_IST'!AM8</f>
        <v>514117.55010001047</v>
      </c>
      <c r="E8" s="83">
        <f t="shared" si="0"/>
        <v>42843.129175000875</v>
      </c>
    </row>
    <row r="9" spans="1:5" x14ac:dyDescent="0.25">
      <c r="A9" s="82">
        <v>60329</v>
      </c>
      <c r="B9" s="82" t="s">
        <v>10</v>
      </c>
      <c r="C9" s="82" t="s">
        <v>5</v>
      </c>
      <c r="D9" s="83">
        <f>'Umlage Gesamt § 2_IST'!AM9</f>
        <v>461154.45959726023</v>
      </c>
      <c r="E9" s="83">
        <f t="shared" si="0"/>
        <v>38429.538299771688</v>
      </c>
    </row>
    <row r="10" spans="1:5" x14ac:dyDescent="0.25">
      <c r="A10" s="82">
        <v>60341</v>
      </c>
      <c r="B10" s="82" t="s">
        <v>11</v>
      </c>
      <c r="C10" s="82" t="s">
        <v>5</v>
      </c>
      <c r="D10" s="83">
        <f>'Umlage Gesamt § 2_IST'!AM10</f>
        <v>645295.35703168635</v>
      </c>
      <c r="E10" s="83">
        <f t="shared" si="0"/>
        <v>53774.613085973862</v>
      </c>
    </row>
    <row r="11" spans="1:5" x14ac:dyDescent="0.25">
      <c r="A11" s="82">
        <v>60344</v>
      </c>
      <c r="B11" s="82" t="s">
        <v>5</v>
      </c>
      <c r="C11" s="82" t="s">
        <v>5</v>
      </c>
      <c r="D11" s="83">
        <f>'Umlage Gesamt § 2_IST'!AM11</f>
        <v>5363520.1381838955</v>
      </c>
      <c r="E11" s="83">
        <f t="shared" si="0"/>
        <v>446960.01151532464</v>
      </c>
    </row>
    <row r="12" spans="1:5" x14ac:dyDescent="0.25">
      <c r="A12" s="82">
        <v>60345</v>
      </c>
      <c r="B12" s="82" t="s">
        <v>12</v>
      </c>
      <c r="C12" s="82" t="s">
        <v>5</v>
      </c>
      <c r="D12" s="83">
        <f>'Umlage Gesamt § 2_IST'!AM12</f>
        <v>2215016.7253938918</v>
      </c>
      <c r="E12" s="83">
        <f t="shared" si="0"/>
        <v>184584.72711615765</v>
      </c>
    </row>
    <row r="13" spans="1:5" x14ac:dyDescent="0.25">
      <c r="A13" s="82">
        <v>60346</v>
      </c>
      <c r="B13" s="82" t="s">
        <v>13</v>
      </c>
      <c r="C13" s="82" t="s">
        <v>5</v>
      </c>
      <c r="D13" s="83">
        <f>'Umlage Gesamt § 2_IST'!AM13</f>
        <v>1459463.3458231145</v>
      </c>
      <c r="E13" s="83">
        <f t="shared" si="0"/>
        <v>121621.94548525954</v>
      </c>
    </row>
    <row r="14" spans="1:5" x14ac:dyDescent="0.25">
      <c r="A14" s="82">
        <v>60347</v>
      </c>
      <c r="B14" s="82" t="s">
        <v>14</v>
      </c>
      <c r="C14" s="82" t="s">
        <v>5</v>
      </c>
      <c r="D14" s="83">
        <f>'Umlage Gesamt § 2_IST'!AM14</f>
        <v>1153406.7398716337</v>
      </c>
      <c r="E14" s="83">
        <f t="shared" si="0"/>
        <v>96117.228322636147</v>
      </c>
    </row>
    <row r="15" spans="1:5" x14ac:dyDescent="0.25">
      <c r="A15" s="82">
        <v>60348</v>
      </c>
      <c r="B15" s="82" t="s">
        <v>15</v>
      </c>
      <c r="C15" s="82" t="s">
        <v>5</v>
      </c>
      <c r="D15" s="83">
        <f>'Umlage Gesamt § 2_IST'!AM15</f>
        <v>1173143.9556170932</v>
      </c>
      <c r="E15" s="83">
        <f t="shared" si="0"/>
        <v>97761.996301424442</v>
      </c>
    </row>
    <row r="16" spans="1:5" x14ac:dyDescent="0.25">
      <c r="A16" s="82">
        <v>60349</v>
      </c>
      <c r="B16" s="82" t="s">
        <v>16</v>
      </c>
      <c r="C16" s="82" t="s">
        <v>5</v>
      </c>
      <c r="D16" s="83">
        <f>'Umlage Gesamt § 2_IST'!AM16</f>
        <v>1517576.1855207749</v>
      </c>
      <c r="E16" s="83">
        <f t="shared" si="0"/>
        <v>126464.68212673125</v>
      </c>
    </row>
    <row r="17" spans="1:5" x14ac:dyDescent="0.25">
      <c r="A17" s="82">
        <v>60350</v>
      </c>
      <c r="B17" s="82" t="s">
        <v>17</v>
      </c>
      <c r="C17" s="82" t="s">
        <v>5</v>
      </c>
      <c r="D17" s="83">
        <f>'Umlage Gesamt § 2_IST'!AM17</f>
        <v>2954275.5886451364</v>
      </c>
      <c r="E17" s="83">
        <f t="shared" si="0"/>
        <v>246189.63238709469</v>
      </c>
    </row>
    <row r="18" spans="1:5" x14ac:dyDescent="0.25">
      <c r="A18" s="82">
        <v>60351</v>
      </c>
      <c r="B18" s="82" t="s">
        <v>18</v>
      </c>
      <c r="C18" s="82" t="s">
        <v>5</v>
      </c>
      <c r="D18" s="83">
        <f>'Umlage Gesamt § 2_IST'!AM18</f>
        <v>1549624.7317639354</v>
      </c>
      <c r="E18" s="83">
        <f t="shared" si="0"/>
        <v>129135.39431366128</v>
      </c>
    </row>
    <row r="19" spans="1:5" x14ac:dyDescent="0.25">
      <c r="A19" s="82">
        <v>60608</v>
      </c>
      <c r="B19" s="82" t="s">
        <v>19</v>
      </c>
      <c r="C19" s="82" t="s">
        <v>20</v>
      </c>
      <c r="D19" s="83">
        <f>'Umlage Gesamt § 2_IST'!AM19</f>
        <v>2277472.3360958737</v>
      </c>
      <c r="E19" s="83">
        <f t="shared" si="0"/>
        <v>189789.3613413228</v>
      </c>
    </row>
    <row r="20" spans="1:5" x14ac:dyDescent="0.25">
      <c r="A20" s="82">
        <v>60611</v>
      </c>
      <c r="B20" s="82" t="s">
        <v>21</v>
      </c>
      <c r="C20" s="82" t="s">
        <v>20</v>
      </c>
      <c r="D20" s="83">
        <f>'Umlage Gesamt § 2_IST'!AM20</f>
        <v>1302256.6171815502</v>
      </c>
      <c r="E20" s="83">
        <f t="shared" si="0"/>
        <v>108521.38476512919</v>
      </c>
    </row>
    <row r="21" spans="1:5" x14ac:dyDescent="0.25">
      <c r="A21" s="82">
        <v>60613</v>
      </c>
      <c r="B21" s="82" t="s">
        <v>22</v>
      </c>
      <c r="C21" s="82" t="s">
        <v>20</v>
      </c>
      <c r="D21" s="83">
        <f>'Umlage Gesamt § 2_IST'!AM21</f>
        <v>3215092.2247523647</v>
      </c>
      <c r="E21" s="83">
        <f t="shared" si="0"/>
        <v>267924.35206269706</v>
      </c>
    </row>
    <row r="22" spans="1:5" x14ac:dyDescent="0.25">
      <c r="A22" s="82">
        <v>60617</v>
      </c>
      <c r="B22" s="82" t="s">
        <v>23</v>
      </c>
      <c r="C22" s="82" t="s">
        <v>20</v>
      </c>
      <c r="D22" s="83">
        <f>'Umlage Gesamt § 2_IST'!AM22</f>
        <v>2501583.4829880744</v>
      </c>
      <c r="E22" s="83">
        <f t="shared" si="0"/>
        <v>208465.29024900621</v>
      </c>
    </row>
    <row r="23" spans="1:5" x14ac:dyDescent="0.25">
      <c r="A23" s="82">
        <v>60618</v>
      </c>
      <c r="B23" s="82" t="s">
        <v>24</v>
      </c>
      <c r="C23" s="82" t="s">
        <v>20</v>
      </c>
      <c r="D23" s="83">
        <f>'Umlage Gesamt § 2_IST'!AM23</f>
        <v>393665.37559660914</v>
      </c>
      <c r="E23" s="83">
        <f t="shared" si="0"/>
        <v>32805.447966384098</v>
      </c>
    </row>
    <row r="24" spans="1:5" x14ac:dyDescent="0.25">
      <c r="A24" s="82">
        <v>60619</v>
      </c>
      <c r="B24" s="82" t="s">
        <v>25</v>
      </c>
      <c r="C24" s="82" t="s">
        <v>20</v>
      </c>
      <c r="D24" s="83">
        <f>'Umlage Gesamt § 2_IST'!AM24</f>
        <v>1021034.2741696325</v>
      </c>
      <c r="E24" s="83">
        <f t="shared" si="0"/>
        <v>85086.189514136044</v>
      </c>
    </row>
    <row r="25" spans="1:5" x14ac:dyDescent="0.25">
      <c r="A25" s="82">
        <v>60623</v>
      </c>
      <c r="B25" s="82" t="s">
        <v>26</v>
      </c>
      <c r="C25" s="82" t="s">
        <v>20</v>
      </c>
      <c r="D25" s="83">
        <f>'Umlage Gesamt § 2_IST'!AM25</f>
        <v>653979.20194327028</v>
      </c>
      <c r="E25" s="83">
        <f t="shared" si="0"/>
        <v>54498.266828605854</v>
      </c>
    </row>
    <row r="26" spans="1:5" x14ac:dyDescent="0.25">
      <c r="A26" s="82">
        <v>60624</v>
      </c>
      <c r="B26" s="82" t="s">
        <v>27</v>
      </c>
      <c r="C26" s="82" t="s">
        <v>20</v>
      </c>
      <c r="D26" s="83">
        <f>'Umlage Gesamt § 2_IST'!AM26</f>
        <v>3137806.4630412105</v>
      </c>
      <c r="E26" s="83">
        <f t="shared" si="0"/>
        <v>261483.87192010088</v>
      </c>
    </row>
    <row r="27" spans="1:5" x14ac:dyDescent="0.25">
      <c r="A27" s="82">
        <v>60626</v>
      </c>
      <c r="B27" s="82" t="s">
        <v>28</v>
      </c>
      <c r="C27" s="82" t="s">
        <v>20</v>
      </c>
      <c r="D27" s="83">
        <f>'Umlage Gesamt § 2_IST'!AM27</f>
        <v>955218.18668653106</v>
      </c>
      <c r="E27" s="83">
        <f t="shared" si="0"/>
        <v>79601.515557210922</v>
      </c>
    </row>
    <row r="28" spans="1:5" x14ac:dyDescent="0.25">
      <c r="A28" s="82">
        <v>60628</v>
      </c>
      <c r="B28" s="82" t="s">
        <v>29</v>
      </c>
      <c r="C28" s="82" t="s">
        <v>20</v>
      </c>
      <c r="D28" s="83">
        <f>'Umlage Gesamt § 2_IST'!AM28</f>
        <v>843495.0800381616</v>
      </c>
      <c r="E28" s="83">
        <f t="shared" si="0"/>
        <v>70291.2566698468</v>
      </c>
    </row>
    <row r="29" spans="1:5" x14ac:dyDescent="0.25">
      <c r="A29" s="82">
        <v>60629</v>
      </c>
      <c r="B29" s="82" t="s">
        <v>30</v>
      </c>
      <c r="C29" s="82" t="s">
        <v>20</v>
      </c>
      <c r="D29" s="83">
        <f>'Umlage Gesamt § 2_IST'!AM29</f>
        <v>1742226.1871939145</v>
      </c>
      <c r="E29" s="83">
        <f t="shared" si="0"/>
        <v>145185.51559949288</v>
      </c>
    </row>
    <row r="30" spans="1:5" x14ac:dyDescent="0.25">
      <c r="A30" s="82">
        <v>60632</v>
      </c>
      <c r="B30" s="82" t="s">
        <v>31</v>
      </c>
      <c r="C30" s="82" t="s">
        <v>20</v>
      </c>
      <c r="D30" s="83">
        <f>'Umlage Gesamt § 2_IST'!AM30</f>
        <v>919135.53886467684</v>
      </c>
      <c r="E30" s="83">
        <f t="shared" si="0"/>
        <v>76594.628238723075</v>
      </c>
    </row>
    <row r="31" spans="1:5" x14ac:dyDescent="0.25">
      <c r="A31" s="82">
        <v>60639</v>
      </c>
      <c r="B31" s="82" t="s">
        <v>32</v>
      </c>
      <c r="C31" s="82" t="s">
        <v>20</v>
      </c>
      <c r="D31" s="83">
        <f>'Umlage Gesamt § 2_IST'!AM31</f>
        <v>382912.82836644078</v>
      </c>
      <c r="E31" s="83">
        <f t="shared" si="0"/>
        <v>31909.402363870064</v>
      </c>
    </row>
    <row r="32" spans="1:5" x14ac:dyDescent="0.25">
      <c r="A32" s="82">
        <v>60641</v>
      </c>
      <c r="B32" s="82" t="s">
        <v>33</v>
      </c>
      <c r="C32" s="82" t="s">
        <v>20</v>
      </c>
      <c r="D32" s="83">
        <f>'Umlage Gesamt § 2_IST'!AM32</f>
        <v>286664.23640924256</v>
      </c>
      <c r="E32" s="83">
        <f t="shared" si="0"/>
        <v>23888.68636743688</v>
      </c>
    </row>
    <row r="33" spans="1:5" x14ac:dyDescent="0.25">
      <c r="A33" s="82">
        <v>60642</v>
      </c>
      <c r="B33" s="82" t="s">
        <v>34</v>
      </c>
      <c r="C33" s="82" t="s">
        <v>20</v>
      </c>
      <c r="D33" s="83">
        <f>'Umlage Gesamt § 2_IST'!AM33</f>
        <v>578067.27856323274</v>
      </c>
      <c r="E33" s="83">
        <f t="shared" si="0"/>
        <v>48172.273213602726</v>
      </c>
    </row>
    <row r="34" spans="1:5" x14ac:dyDescent="0.25">
      <c r="A34" s="82">
        <v>60645</v>
      </c>
      <c r="B34" s="82" t="s">
        <v>35</v>
      </c>
      <c r="C34" s="82" t="s">
        <v>20</v>
      </c>
      <c r="D34" s="83">
        <f>'Umlage Gesamt § 2_IST'!AM34</f>
        <v>850765.02731218201</v>
      </c>
      <c r="E34" s="83">
        <f t="shared" si="0"/>
        <v>70897.085609348505</v>
      </c>
    </row>
    <row r="35" spans="1:5" x14ac:dyDescent="0.25">
      <c r="A35" s="82">
        <v>60646</v>
      </c>
      <c r="B35" s="82" t="s">
        <v>36</v>
      </c>
      <c r="C35" s="82" t="s">
        <v>20</v>
      </c>
      <c r="D35" s="83">
        <f>'Umlage Gesamt § 2_IST'!AM35</f>
        <v>701155.03937245044</v>
      </c>
      <c r="E35" s="83">
        <f t="shared" si="0"/>
        <v>58429.58661437087</v>
      </c>
    </row>
    <row r="36" spans="1:5" x14ac:dyDescent="0.25">
      <c r="A36" s="82">
        <v>60647</v>
      </c>
      <c r="B36" s="82" t="s">
        <v>37</v>
      </c>
      <c r="C36" s="82" t="s">
        <v>20</v>
      </c>
      <c r="D36" s="83">
        <f>'Umlage Gesamt § 2_IST'!AM36</f>
        <v>159699.88903174116</v>
      </c>
      <c r="E36" s="83">
        <f t="shared" si="0"/>
        <v>13308.324085978429</v>
      </c>
    </row>
    <row r="37" spans="1:5" x14ac:dyDescent="0.25">
      <c r="A37" s="82">
        <v>60648</v>
      </c>
      <c r="B37" s="82" t="s">
        <v>38</v>
      </c>
      <c r="C37" s="82" t="s">
        <v>20</v>
      </c>
      <c r="D37" s="83">
        <f>'Umlage Gesamt § 2_IST'!AM37</f>
        <v>564142.95562166139</v>
      </c>
      <c r="E37" s="83">
        <f t="shared" si="0"/>
        <v>47011.912968471785</v>
      </c>
    </row>
    <row r="38" spans="1:5" x14ac:dyDescent="0.25">
      <c r="A38" s="82">
        <v>60651</v>
      </c>
      <c r="B38" s="82" t="s">
        <v>39</v>
      </c>
      <c r="C38" s="82" t="s">
        <v>20</v>
      </c>
      <c r="D38" s="83">
        <f>'Umlage Gesamt § 2_IST'!AM38</f>
        <v>597781.55172607081</v>
      </c>
      <c r="E38" s="83">
        <f t="shared" si="0"/>
        <v>49815.129310505901</v>
      </c>
    </row>
    <row r="39" spans="1:5" x14ac:dyDescent="0.25">
      <c r="A39" s="82">
        <v>60653</v>
      </c>
      <c r="B39" s="82" t="s">
        <v>40</v>
      </c>
      <c r="C39" s="82" t="s">
        <v>20</v>
      </c>
      <c r="D39" s="83">
        <f>'Umlage Gesamt § 2_IST'!AM39</f>
        <v>1116982.7322437647</v>
      </c>
      <c r="E39" s="83">
        <f t="shared" si="0"/>
        <v>93081.894353647062</v>
      </c>
    </row>
    <row r="40" spans="1:5" x14ac:dyDescent="0.25">
      <c r="A40" s="82">
        <v>60654</v>
      </c>
      <c r="B40" s="82" t="s">
        <v>41</v>
      </c>
      <c r="C40" s="82" t="s">
        <v>20</v>
      </c>
      <c r="D40" s="83">
        <f>'Umlage Gesamt § 2_IST'!AM40</f>
        <v>675967.32335682341</v>
      </c>
      <c r="E40" s="83">
        <f t="shared" si="0"/>
        <v>56330.610279735287</v>
      </c>
    </row>
    <row r="41" spans="1:5" x14ac:dyDescent="0.25">
      <c r="A41" s="82">
        <v>60655</v>
      </c>
      <c r="B41" s="82" t="s">
        <v>42</v>
      </c>
      <c r="C41" s="82" t="s">
        <v>20</v>
      </c>
      <c r="D41" s="83">
        <f>'Umlage Gesamt § 2_IST'!AM41</f>
        <v>1012711.9970818578</v>
      </c>
      <c r="E41" s="83">
        <f t="shared" si="0"/>
        <v>84392.666423488146</v>
      </c>
    </row>
    <row r="42" spans="1:5" x14ac:dyDescent="0.25">
      <c r="A42" s="82">
        <v>60656</v>
      </c>
      <c r="B42" s="82" t="s">
        <v>43</v>
      </c>
      <c r="C42" s="82" t="s">
        <v>20</v>
      </c>
      <c r="D42" s="83">
        <f>'Umlage Gesamt § 2_IST'!AM42</f>
        <v>743171.47118818201</v>
      </c>
      <c r="E42" s="83">
        <f t="shared" si="0"/>
        <v>61930.955932348501</v>
      </c>
    </row>
    <row r="43" spans="1:5" x14ac:dyDescent="0.25">
      <c r="A43" s="82">
        <v>60659</v>
      </c>
      <c r="B43" s="82" t="s">
        <v>44</v>
      </c>
      <c r="C43" s="82" t="s">
        <v>20</v>
      </c>
      <c r="D43" s="83">
        <f>'Umlage Gesamt § 2_IST'!AM43</f>
        <v>1100069.0963672858</v>
      </c>
      <c r="E43" s="83">
        <f t="shared" si="0"/>
        <v>91672.424697273818</v>
      </c>
    </row>
    <row r="44" spans="1:5" x14ac:dyDescent="0.25">
      <c r="A44" s="82">
        <v>60660</v>
      </c>
      <c r="B44" s="82" t="s">
        <v>45</v>
      </c>
      <c r="C44" s="82" t="s">
        <v>20</v>
      </c>
      <c r="D44" s="83">
        <f>'Umlage Gesamt § 2_IST'!AM44</f>
        <v>1268268.4460472884</v>
      </c>
      <c r="E44" s="83">
        <f t="shared" si="0"/>
        <v>105689.03717060736</v>
      </c>
    </row>
    <row r="45" spans="1:5" x14ac:dyDescent="0.25">
      <c r="A45" s="82">
        <v>60661</v>
      </c>
      <c r="B45" s="82" t="s">
        <v>46</v>
      </c>
      <c r="C45" s="82" t="s">
        <v>20</v>
      </c>
      <c r="D45" s="83">
        <f>'Umlage Gesamt § 2_IST'!AM45</f>
        <v>1716452.3787464935</v>
      </c>
      <c r="E45" s="83">
        <f t="shared" si="0"/>
        <v>143037.69822887445</v>
      </c>
    </row>
    <row r="46" spans="1:5" x14ac:dyDescent="0.25">
      <c r="A46" s="82">
        <v>60662</v>
      </c>
      <c r="B46" s="82" t="s">
        <v>47</v>
      </c>
      <c r="C46" s="82" t="s">
        <v>20</v>
      </c>
      <c r="D46" s="83">
        <f>'Umlage Gesamt § 2_IST'!AM46</f>
        <v>1352528.7827952094</v>
      </c>
      <c r="E46" s="83">
        <f t="shared" si="0"/>
        <v>112710.73189960078</v>
      </c>
    </row>
    <row r="47" spans="1:5" x14ac:dyDescent="0.25">
      <c r="A47" s="82">
        <v>60663</v>
      </c>
      <c r="B47" s="82" t="s">
        <v>48</v>
      </c>
      <c r="C47" s="82" t="s">
        <v>20</v>
      </c>
      <c r="D47" s="83">
        <f>'Umlage Gesamt § 2_IST'!AM47</f>
        <v>2083874.1829473195</v>
      </c>
      <c r="E47" s="83">
        <f t="shared" si="0"/>
        <v>173656.18191227663</v>
      </c>
    </row>
    <row r="48" spans="1:5" x14ac:dyDescent="0.25">
      <c r="A48" s="82">
        <v>60664</v>
      </c>
      <c r="B48" s="82" t="s">
        <v>49</v>
      </c>
      <c r="C48" s="82" t="s">
        <v>20</v>
      </c>
      <c r="D48" s="83">
        <f>'Umlage Gesamt § 2_IST'!AM48</f>
        <v>3677297.4507215167</v>
      </c>
      <c r="E48" s="83">
        <f t="shared" si="0"/>
        <v>306441.45422679308</v>
      </c>
    </row>
    <row r="49" spans="1:5" x14ac:dyDescent="0.25">
      <c r="A49" s="82">
        <v>60665</v>
      </c>
      <c r="B49" s="82" t="s">
        <v>50</v>
      </c>
      <c r="C49" s="82" t="s">
        <v>20</v>
      </c>
      <c r="D49" s="83">
        <f>'Umlage Gesamt § 2_IST'!AM49</f>
        <v>1718859.5104565474</v>
      </c>
      <c r="E49" s="83">
        <f t="shared" si="0"/>
        <v>143238.29253804561</v>
      </c>
    </row>
    <row r="50" spans="1:5" x14ac:dyDescent="0.25">
      <c r="A50" s="82">
        <v>60666</v>
      </c>
      <c r="B50" s="82" t="s">
        <v>51</v>
      </c>
      <c r="C50" s="82" t="s">
        <v>20</v>
      </c>
      <c r="D50" s="83">
        <f>'Umlage Gesamt § 2_IST'!AM50</f>
        <v>652357.7600595603</v>
      </c>
      <c r="E50" s="83">
        <f t="shared" si="0"/>
        <v>54363.146671630027</v>
      </c>
    </row>
    <row r="51" spans="1:5" x14ac:dyDescent="0.25">
      <c r="A51" s="82">
        <v>60667</v>
      </c>
      <c r="B51" s="82" t="s">
        <v>52</v>
      </c>
      <c r="C51" s="82" t="s">
        <v>20</v>
      </c>
      <c r="D51" s="83">
        <f>'Umlage Gesamt § 2_IST'!AM51</f>
        <v>3206429.7091951547</v>
      </c>
      <c r="E51" s="83">
        <f t="shared" si="0"/>
        <v>267202.47576626291</v>
      </c>
    </row>
    <row r="52" spans="1:5" x14ac:dyDescent="0.25">
      <c r="A52" s="82">
        <v>60668</v>
      </c>
      <c r="B52" s="82" t="s">
        <v>53</v>
      </c>
      <c r="C52" s="82" t="s">
        <v>20</v>
      </c>
      <c r="D52" s="83">
        <f>'Umlage Gesamt § 2_IST'!AM52</f>
        <v>879328.87402020092</v>
      </c>
      <c r="E52" s="83">
        <f t="shared" si="0"/>
        <v>73277.406168350077</v>
      </c>
    </row>
    <row r="53" spans="1:5" x14ac:dyDescent="0.25">
      <c r="A53" s="82">
        <v>60669</v>
      </c>
      <c r="B53" s="82" t="s">
        <v>54</v>
      </c>
      <c r="C53" s="82" t="s">
        <v>20</v>
      </c>
      <c r="D53" s="83">
        <f>'Umlage Gesamt § 2_IST'!AM53</f>
        <v>4462442.9657411342</v>
      </c>
      <c r="E53" s="83">
        <f t="shared" si="0"/>
        <v>371870.2471450945</v>
      </c>
    </row>
    <row r="54" spans="1:5" x14ac:dyDescent="0.25">
      <c r="A54" s="82">
        <v>60670</v>
      </c>
      <c r="B54" s="82" t="s">
        <v>55</v>
      </c>
      <c r="C54" s="82" t="s">
        <v>20</v>
      </c>
      <c r="D54" s="83">
        <f>'Umlage Gesamt § 2_IST'!AM54</f>
        <v>3533702.0689138877</v>
      </c>
      <c r="E54" s="83">
        <f t="shared" si="0"/>
        <v>294475.17240949062</v>
      </c>
    </row>
    <row r="55" spans="1:5" x14ac:dyDescent="0.25">
      <c r="A55" s="82">
        <v>61001</v>
      </c>
      <c r="B55" s="82" t="s">
        <v>56</v>
      </c>
      <c r="C55" s="82" t="s">
        <v>57</v>
      </c>
      <c r="D55" s="83">
        <f>'Umlage Gesamt § 2_IST'!AM55</f>
        <v>502844.9165851252</v>
      </c>
      <c r="E55" s="83">
        <f t="shared" si="0"/>
        <v>41903.743048760436</v>
      </c>
    </row>
    <row r="56" spans="1:5" x14ac:dyDescent="0.25">
      <c r="A56" s="82">
        <v>61002</v>
      </c>
      <c r="B56" s="82" t="s">
        <v>58</v>
      </c>
      <c r="C56" s="82" t="s">
        <v>57</v>
      </c>
      <c r="D56" s="83">
        <f>'Umlage Gesamt § 2_IST'!AM56</f>
        <v>352788.32311453449</v>
      </c>
      <c r="E56" s="83">
        <f t="shared" si="0"/>
        <v>29399.026926211209</v>
      </c>
    </row>
    <row r="57" spans="1:5" x14ac:dyDescent="0.25">
      <c r="A57" s="82">
        <v>61007</v>
      </c>
      <c r="B57" s="82" t="s">
        <v>59</v>
      </c>
      <c r="C57" s="82" t="s">
        <v>57</v>
      </c>
      <c r="D57" s="83">
        <f>'Umlage Gesamt § 2_IST'!AM57</f>
        <v>445299.81126818899</v>
      </c>
      <c r="E57" s="83">
        <f t="shared" si="0"/>
        <v>37108.317605682416</v>
      </c>
    </row>
    <row r="58" spans="1:5" x14ac:dyDescent="0.25">
      <c r="A58" s="82">
        <v>61008</v>
      </c>
      <c r="B58" s="82" t="s">
        <v>60</v>
      </c>
      <c r="C58" s="82" t="s">
        <v>57</v>
      </c>
      <c r="D58" s="83">
        <f>'Umlage Gesamt § 2_IST'!AM58</f>
        <v>591372.87838319025</v>
      </c>
      <c r="E58" s="83">
        <f t="shared" si="0"/>
        <v>49281.073198599188</v>
      </c>
    </row>
    <row r="59" spans="1:5" x14ac:dyDescent="0.25">
      <c r="A59" s="82">
        <v>61012</v>
      </c>
      <c r="B59" s="82" t="s">
        <v>61</v>
      </c>
      <c r="C59" s="82" t="s">
        <v>57</v>
      </c>
      <c r="D59" s="83">
        <f>'Umlage Gesamt § 2_IST'!AM59</f>
        <v>1012999.480214453</v>
      </c>
      <c r="E59" s="83">
        <f t="shared" si="0"/>
        <v>84416.623351204413</v>
      </c>
    </row>
    <row r="60" spans="1:5" x14ac:dyDescent="0.25">
      <c r="A60" s="82">
        <v>61013</v>
      </c>
      <c r="B60" s="82" t="s">
        <v>62</v>
      </c>
      <c r="C60" s="82" t="s">
        <v>57</v>
      </c>
      <c r="D60" s="83">
        <f>'Umlage Gesamt § 2_IST'!AM60</f>
        <v>775558.49262271076</v>
      </c>
      <c r="E60" s="83">
        <f t="shared" si="0"/>
        <v>64629.874385225899</v>
      </c>
    </row>
    <row r="61" spans="1:5" x14ac:dyDescent="0.25">
      <c r="A61" s="82">
        <v>61016</v>
      </c>
      <c r="B61" s="82" t="s">
        <v>63</v>
      </c>
      <c r="C61" s="82" t="s">
        <v>57</v>
      </c>
      <c r="D61" s="83">
        <f>'Umlage Gesamt § 2_IST'!AM61</f>
        <v>673185.23752773518</v>
      </c>
      <c r="E61" s="83">
        <f t="shared" si="0"/>
        <v>56098.769793977932</v>
      </c>
    </row>
    <row r="62" spans="1:5" x14ac:dyDescent="0.25">
      <c r="A62" s="82">
        <v>61017</v>
      </c>
      <c r="B62" s="82" t="s">
        <v>64</v>
      </c>
      <c r="C62" s="82" t="s">
        <v>57</v>
      </c>
      <c r="D62" s="83">
        <f>'Umlage Gesamt § 2_IST'!AM62</f>
        <v>468737.90498784551</v>
      </c>
      <c r="E62" s="83">
        <f t="shared" si="0"/>
        <v>39061.492082320459</v>
      </c>
    </row>
    <row r="63" spans="1:5" x14ac:dyDescent="0.25">
      <c r="A63" s="82">
        <v>61019</v>
      </c>
      <c r="B63" s="82" t="s">
        <v>65</v>
      </c>
      <c r="C63" s="82" t="s">
        <v>57</v>
      </c>
      <c r="D63" s="83">
        <f>'Umlage Gesamt § 2_IST'!AM63</f>
        <v>588530.24276881316</v>
      </c>
      <c r="E63" s="83">
        <f t="shared" si="0"/>
        <v>49044.186897401094</v>
      </c>
    </row>
    <row r="64" spans="1:5" x14ac:dyDescent="0.25">
      <c r="A64" s="82">
        <v>61020</v>
      </c>
      <c r="B64" s="82" t="s">
        <v>66</v>
      </c>
      <c r="C64" s="82" t="s">
        <v>57</v>
      </c>
      <c r="D64" s="83">
        <f>'Umlage Gesamt § 2_IST'!AM64</f>
        <v>529392.05049527506</v>
      </c>
      <c r="E64" s="83">
        <f t="shared" si="0"/>
        <v>44116.004207939586</v>
      </c>
    </row>
    <row r="65" spans="1:5" x14ac:dyDescent="0.25">
      <c r="A65" s="82">
        <v>61021</v>
      </c>
      <c r="B65" s="82" t="s">
        <v>67</v>
      </c>
      <c r="C65" s="82" t="s">
        <v>57</v>
      </c>
      <c r="D65" s="83">
        <f>'Umlage Gesamt § 2_IST'!AM65</f>
        <v>1331404.9577097544</v>
      </c>
      <c r="E65" s="83">
        <f t="shared" si="0"/>
        <v>110950.41314247953</v>
      </c>
    </row>
    <row r="66" spans="1:5" x14ac:dyDescent="0.25">
      <c r="A66" s="82">
        <v>61024</v>
      </c>
      <c r="B66" s="82" t="s">
        <v>68</v>
      </c>
      <c r="C66" s="82" t="s">
        <v>57</v>
      </c>
      <c r="D66" s="83">
        <f>'Umlage Gesamt § 2_IST'!AM66</f>
        <v>689176.35018120683</v>
      </c>
      <c r="E66" s="83">
        <f t="shared" si="0"/>
        <v>57431.362515100569</v>
      </c>
    </row>
    <row r="67" spans="1:5" x14ac:dyDescent="0.25">
      <c r="A67" s="82">
        <v>61027</v>
      </c>
      <c r="B67" s="82" t="s">
        <v>69</v>
      </c>
      <c r="C67" s="82" t="s">
        <v>57</v>
      </c>
      <c r="D67" s="83">
        <f>'Umlage Gesamt § 2_IST'!AM67</f>
        <v>552155.73024519719</v>
      </c>
      <c r="E67" s="83">
        <f t="shared" si="0"/>
        <v>46012.977520433102</v>
      </c>
    </row>
    <row r="68" spans="1:5" x14ac:dyDescent="0.25">
      <c r="A68" s="82">
        <v>61030</v>
      </c>
      <c r="B68" s="82" t="s">
        <v>70</v>
      </c>
      <c r="C68" s="82" t="s">
        <v>57</v>
      </c>
      <c r="D68" s="83">
        <f>'Umlage Gesamt § 2_IST'!AM68</f>
        <v>549431.50023033144</v>
      </c>
      <c r="E68" s="83">
        <f t="shared" ref="E68:E131" si="1">D68/12</f>
        <v>45785.958352527618</v>
      </c>
    </row>
    <row r="69" spans="1:5" x14ac:dyDescent="0.25">
      <c r="A69" s="82">
        <v>61032</v>
      </c>
      <c r="B69" s="82" t="s">
        <v>71</v>
      </c>
      <c r="C69" s="82" t="s">
        <v>57</v>
      </c>
      <c r="D69" s="83">
        <f>'Umlage Gesamt § 2_IST'!AM69</f>
        <v>655798.72734608082</v>
      </c>
      <c r="E69" s="83">
        <f t="shared" si="1"/>
        <v>54649.893945506738</v>
      </c>
    </row>
    <row r="70" spans="1:5" x14ac:dyDescent="0.25">
      <c r="A70" s="82">
        <v>61033</v>
      </c>
      <c r="B70" s="82" t="s">
        <v>72</v>
      </c>
      <c r="C70" s="82" t="s">
        <v>57</v>
      </c>
      <c r="D70" s="83">
        <f>'Umlage Gesamt § 2_IST'!AM70</f>
        <v>737695.38188547164</v>
      </c>
      <c r="E70" s="83">
        <f t="shared" si="1"/>
        <v>61474.615157122636</v>
      </c>
    </row>
    <row r="71" spans="1:5" x14ac:dyDescent="0.25">
      <c r="A71" s="82">
        <v>61043</v>
      </c>
      <c r="B71" s="82" t="s">
        <v>73</v>
      </c>
      <c r="C71" s="82" t="s">
        <v>57</v>
      </c>
      <c r="D71" s="83">
        <f>'Umlage Gesamt § 2_IST'!AM71</f>
        <v>1326036.9742295323</v>
      </c>
      <c r="E71" s="83">
        <f t="shared" si="1"/>
        <v>110503.08118579436</v>
      </c>
    </row>
    <row r="72" spans="1:5" x14ac:dyDescent="0.25">
      <c r="A72" s="82">
        <v>61045</v>
      </c>
      <c r="B72" s="82" t="s">
        <v>74</v>
      </c>
      <c r="C72" s="82" t="s">
        <v>57</v>
      </c>
      <c r="D72" s="83">
        <f>'Umlage Gesamt § 2_IST'!AM72</f>
        <v>2128669.1949310391</v>
      </c>
      <c r="E72" s="83">
        <f t="shared" si="1"/>
        <v>177389.0995775866</v>
      </c>
    </row>
    <row r="73" spans="1:5" x14ac:dyDescent="0.25">
      <c r="A73" s="82">
        <v>61049</v>
      </c>
      <c r="B73" s="82" t="s">
        <v>75</v>
      </c>
      <c r="C73" s="82" t="s">
        <v>57</v>
      </c>
      <c r="D73" s="83">
        <f>'Umlage Gesamt § 2_IST'!AM73</f>
        <v>960783.18312190566</v>
      </c>
      <c r="E73" s="83">
        <f t="shared" si="1"/>
        <v>80065.265260158805</v>
      </c>
    </row>
    <row r="74" spans="1:5" x14ac:dyDescent="0.25">
      <c r="A74" s="82">
        <v>61050</v>
      </c>
      <c r="B74" s="82" t="s">
        <v>76</v>
      </c>
      <c r="C74" s="82" t="s">
        <v>57</v>
      </c>
      <c r="D74" s="83">
        <f>'Umlage Gesamt § 2_IST'!AM74</f>
        <v>1184405.7457214231</v>
      </c>
      <c r="E74" s="83">
        <f t="shared" si="1"/>
        <v>98700.478810118584</v>
      </c>
    </row>
    <row r="75" spans="1:5" x14ac:dyDescent="0.25">
      <c r="A75" s="82">
        <v>61051</v>
      </c>
      <c r="B75" s="82" t="s">
        <v>77</v>
      </c>
      <c r="C75" s="82" t="s">
        <v>57</v>
      </c>
      <c r="D75" s="83">
        <f>'Umlage Gesamt § 2_IST'!AM75</f>
        <v>1090711.8649632712</v>
      </c>
      <c r="E75" s="83">
        <f t="shared" si="1"/>
        <v>90892.655413605928</v>
      </c>
    </row>
    <row r="76" spans="1:5" x14ac:dyDescent="0.25">
      <c r="A76" s="82">
        <v>61052</v>
      </c>
      <c r="B76" s="82" t="s">
        <v>78</v>
      </c>
      <c r="C76" s="82" t="s">
        <v>57</v>
      </c>
      <c r="D76" s="83">
        <f>'Umlage Gesamt § 2_IST'!AM76</f>
        <v>912057.67436613061</v>
      </c>
      <c r="E76" s="83">
        <f t="shared" si="1"/>
        <v>76004.806197177546</v>
      </c>
    </row>
    <row r="77" spans="1:5" x14ac:dyDescent="0.25">
      <c r="A77" s="82">
        <v>61053</v>
      </c>
      <c r="B77" s="82" t="s">
        <v>57</v>
      </c>
      <c r="C77" s="82" t="s">
        <v>57</v>
      </c>
      <c r="D77" s="83">
        <f>'Umlage Gesamt § 2_IST'!AM77</f>
        <v>5590328.9118310045</v>
      </c>
      <c r="E77" s="83">
        <f t="shared" si="1"/>
        <v>465860.74265258369</v>
      </c>
    </row>
    <row r="78" spans="1:5" x14ac:dyDescent="0.25">
      <c r="A78" s="82">
        <v>61054</v>
      </c>
      <c r="B78" s="82" t="s">
        <v>79</v>
      </c>
      <c r="C78" s="82" t="s">
        <v>57</v>
      </c>
      <c r="D78" s="83">
        <f>'Umlage Gesamt § 2_IST'!AM78</f>
        <v>1233382.16170827</v>
      </c>
      <c r="E78" s="83">
        <f t="shared" si="1"/>
        <v>102781.84680902249</v>
      </c>
    </row>
    <row r="79" spans="1:5" x14ac:dyDescent="0.25">
      <c r="A79" s="82">
        <v>61055</v>
      </c>
      <c r="B79" s="82" t="s">
        <v>80</v>
      </c>
      <c r="C79" s="82" t="s">
        <v>57</v>
      </c>
      <c r="D79" s="83">
        <f>'Umlage Gesamt § 2_IST'!AM79</f>
        <v>496928.28965068568</v>
      </c>
      <c r="E79" s="83">
        <f t="shared" si="1"/>
        <v>41410.690804223806</v>
      </c>
    </row>
    <row r="80" spans="1:5" x14ac:dyDescent="0.25">
      <c r="A80" s="82">
        <v>61057</v>
      </c>
      <c r="B80" s="82" t="s">
        <v>81</v>
      </c>
      <c r="C80" s="82" t="s">
        <v>57</v>
      </c>
      <c r="D80" s="83">
        <f>'Umlage Gesamt § 2_IST'!AM80</f>
        <v>938197.6386007542</v>
      </c>
      <c r="E80" s="83">
        <f t="shared" si="1"/>
        <v>78183.136550062845</v>
      </c>
    </row>
    <row r="81" spans="1:5" x14ac:dyDescent="0.25">
      <c r="A81" s="82">
        <v>61059</v>
      </c>
      <c r="B81" s="82" t="s">
        <v>82</v>
      </c>
      <c r="C81" s="82" t="s">
        <v>57</v>
      </c>
      <c r="D81" s="83">
        <f>'Umlage Gesamt § 2_IST'!AM81</f>
        <v>2029192.7426159054</v>
      </c>
      <c r="E81" s="83">
        <f t="shared" si="1"/>
        <v>169099.3952179921</v>
      </c>
    </row>
    <row r="82" spans="1:5" x14ac:dyDescent="0.25">
      <c r="A82" s="82">
        <v>61060</v>
      </c>
      <c r="B82" s="82" t="s">
        <v>83</v>
      </c>
      <c r="C82" s="82" t="s">
        <v>57</v>
      </c>
      <c r="D82" s="83">
        <f>'Umlage Gesamt § 2_IST'!AM82</f>
        <v>1494696.5245314504</v>
      </c>
      <c r="E82" s="83">
        <f t="shared" si="1"/>
        <v>124558.0437109542</v>
      </c>
    </row>
    <row r="83" spans="1:5" x14ac:dyDescent="0.25">
      <c r="A83" s="82">
        <v>61061</v>
      </c>
      <c r="B83" s="82" t="s">
        <v>84</v>
      </c>
      <c r="C83" s="82" t="s">
        <v>57</v>
      </c>
      <c r="D83" s="83">
        <f>'Umlage Gesamt § 2_IST'!AM83</f>
        <v>2336958.3554098662</v>
      </c>
      <c r="E83" s="83">
        <f t="shared" si="1"/>
        <v>194746.52961748885</v>
      </c>
    </row>
    <row r="84" spans="1:5" x14ac:dyDescent="0.25">
      <c r="A84" s="82">
        <v>61101</v>
      </c>
      <c r="B84" s="82" t="s">
        <v>85</v>
      </c>
      <c r="C84" s="82" t="s">
        <v>86</v>
      </c>
      <c r="D84" s="83">
        <f>'Umlage Gesamt § 2_IST'!AM84</f>
        <v>1405678.5441500405</v>
      </c>
      <c r="E84" s="83">
        <f t="shared" si="1"/>
        <v>117139.87867917004</v>
      </c>
    </row>
    <row r="85" spans="1:5" x14ac:dyDescent="0.25">
      <c r="A85" s="82">
        <v>61105</v>
      </c>
      <c r="B85" s="82" t="s">
        <v>87</v>
      </c>
      <c r="C85" s="82" t="s">
        <v>86</v>
      </c>
      <c r="D85" s="83">
        <f>'Umlage Gesamt § 2_IST'!AM85</f>
        <v>354773.07336669182</v>
      </c>
      <c r="E85" s="83">
        <f t="shared" si="1"/>
        <v>29564.422780557652</v>
      </c>
    </row>
    <row r="86" spans="1:5" x14ac:dyDescent="0.25">
      <c r="A86" s="82">
        <v>61106</v>
      </c>
      <c r="B86" s="82" t="s">
        <v>88</v>
      </c>
      <c r="C86" s="82" t="s">
        <v>86</v>
      </c>
      <c r="D86" s="83">
        <f>'Umlage Gesamt § 2_IST'!AM86</f>
        <v>552444.25993063569</v>
      </c>
      <c r="E86" s="83">
        <f t="shared" si="1"/>
        <v>46037.021660886305</v>
      </c>
    </row>
    <row r="87" spans="1:5" x14ac:dyDescent="0.25">
      <c r="A87" s="82">
        <v>61107</v>
      </c>
      <c r="B87" s="82" t="s">
        <v>89</v>
      </c>
      <c r="C87" s="82" t="s">
        <v>86</v>
      </c>
      <c r="D87" s="83">
        <f>'Umlage Gesamt § 2_IST'!AM87</f>
        <v>421077.56544138043</v>
      </c>
      <c r="E87" s="83">
        <f t="shared" si="1"/>
        <v>35089.797120115036</v>
      </c>
    </row>
    <row r="88" spans="1:5" x14ac:dyDescent="0.25">
      <c r="A88" s="82">
        <v>61108</v>
      </c>
      <c r="B88" s="82" t="s">
        <v>86</v>
      </c>
      <c r="C88" s="82" t="s">
        <v>86</v>
      </c>
      <c r="D88" s="83">
        <f>'Umlage Gesamt § 2_IST'!AM88</f>
        <v>13402885.153825931</v>
      </c>
      <c r="E88" s="83">
        <f t="shared" si="1"/>
        <v>1116907.096152161</v>
      </c>
    </row>
    <row r="89" spans="1:5" x14ac:dyDescent="0.25">
      <c r="A89" s="82">
        <v>61109</v>
      </c>
      <c r="B89" s="82" t="s">
        <v>90</v>
      </c>
      <c r="C89" s="82" t="s">
        <v>86</v>
      </c>
      <c r="D89" s="83">
        <f>'Umlage Gesamt § 2_IST'!AM89</f>
        <v>581492.63110925397</v>
      </c>
      <c r="E89" s="83">
        <f t="shared" si="1"/>
        <v>48457.719259104495</v>
      </c>
    </row>
    <row r="90" spans="1:5" x14ac:dyDescent="0.25">
      <c r="A90" s="82">
        <v>61110</v>
      </c>
      <c r="B90" s="82" t="s">
        <v>91</v>
      </c>
      <c r="C90" s="82" t="s">
        <v>86</v>
      </c>
      <c r="D90" s="83">
        <f>'Umlage Gesamt § 2_IST'!AM90</f>
        <v>1082066.7757860345</v>
      </c>
      <c r="E90" s="83">
        <f t="shared" si="1"/>
        <v>90172.231315502882</v>
      </c>
    </row>
    <row r="91" spans="1:5" x14ac:dyDescent="0.25">
      <c r="A91" s="82">
        <v>61111</v>
      </c>
      <c r="B91" s="82" t="s">
        <v>92</v>
      </c>
      <c r="C91" s="82" t="s">
        <v>86</v>
      </c>
      <c r="D91" s="83">
        <f>'Umlage Gesamt § 2_IST'!AM91</f>
        <v>470261.01982342888</v>
      </c>
      <c r="E91" s="83">
        <f t="shared" si="1"/>
        <v>39188.418318619071</v>
      </c>
    </row>
    <row r="92" spans="1:5" x14ac:dyDescent="0.25">
      <c r="A92" s="82">
        <v>61112</v>
      </c>
      <c r="B92" s="82" t="s">
        <v>93</v>
      </c>
      <c r="C92" s="82" t="s">
        <v>86</v>
      </c>
      <c r="D92" s="83">
        <f>'Umlage Gesamt § 2_IST'!AM92</f>
        <v>167496.09985955097</v>
      </c>
      <c r="E92" s="83">
        <f t="shared" si="1"/>
        <v>13958.008321629248</v>
      </c>
    </row>
    <row r="93" spans="1:5" x14ac:dyDescent="0.25">
      <c r="A93" s="82">
        <v>61113</v>
      </c>
      <c r="B93" s="82" t="s">
        <v>94</v>
      </c>
      <c r="C93" s="82" t="s">
        <v>86</v>
      </c>
      <c r="D93" s="83">
        <f>'Umlage Gesamt § 2_IST'!AM93</f>
        <v>1041118.149103548</v>
      </c>
      <c r="E93" s="83">
        <f t="shared" si="1"/>
        <v>86759.845758629002</v>
      </c>
    </row>
    <row r="94" spans="1:5" x14ac:dyDescent="0.25">
      <c r="A94" s="82">
        <v>61114</v>
      </c>
      <c r="B94" s="82" t="s">
        <v>95</v>
      </c>
      <c r="C94" s="82" t="s">
        <v>86</v>
      </c>
      <c r="D94" s="83">
        <f>'Umlage Gesamt § 2_IST'!AM94</f>
        <v>954425.89456048165</v>
      </c>
      <c r="E94" s="83">
        <f t="shared" si="1"/>
        <v>79535.491213373476</v>
      </c>
    </row>
    <row r="95" spans="1:5" x14ac:dyDescent="0.25">
      <c r="A95" s="82">
        <v>61115</v>
      </c>
      <c r="B95" s="82" t="s">
        <v>96</v>
      </c>
      <c r="C95" s="82" t="s">
        <v>86</v>
      </c>
      <c r="D95" s="83">
        <f>'Umlage Gesamt § 2_IST'!AM95</f>
        <v>601588.44318654865</v>
      </c>
      <c r="E95" s="83">
        <f t="shared" si="1"/>
        <v>50132.370265545724</v>
      </c>
    </row>
    <row r="96" spans="1:5" x14ac:dyDescent="0.25">
      <c r="A96" s="82">
        <v>61116</v>
      </c>
      <c r="B96" s="82" t="s">
        <v>97</v>
      </c>
      <c r="C96" s="82" t="s">
        <v>86</v>
      </c>
      <c r="D96" s="83">
        <f>'Umlage Gesamt § 2_IST'!AM96</f>
        <v>716933.34898219723</v>
      </c>
      <c r="E96" s="83">
        <f t="shared" si="1"/>
        <v>59744.445748516438</v>
      </c>
    </row>
    <row r="97" spans="1:5" x14ac:dyDescent="0.25">
      <c r="A97" s="82">
        <v>61118</v>
      </c>
      <c r="B97" s="82" t="s">
        <v>98</v>
      </c>
      <c r="C97" s="82" t="s">
        <v>86</v>
      </c>
      <c r="D97" s="83">
        <f>'Umlage Gesamt § 2_IST'!AM97</f>
        <v>336008.19280599302</v>
      </c>
      <c r="E97" s="83">
        <f t="shared" si="1"/>
        <v>28000.682733832753</v>
      </c>
    </row>
    <row r="98" spans="1:5" x14ac:dyDescent="0.25">
      <c r="A98" s="82">
        <v>61119</v>
      </c>
      <c r="B98" s="82" t="s">
        <v>99</v>
      </c>
      <c r="C98" s="82" t="s">
        <v>86</v>
      </c>
      <c r="D98" s="83">
        <f>'Umlage Gesamt § 2_IST'!AM98</f>
        <v>189658.27152943559</v>
      </c>
      <c r="E98" s="83">
        <f t="shared" si="1"/>
        <v>15804.855960786299</v>
      </c>
    </row>
    <row r="99" spans="1:5" x14ac:dyDescent="0.25">
      <c r="A99" s="82">
        <v>61120</v>
      </c>
      <c r="B99" s="82" t="s">
        <v>100</v>
      </c>
      <c r="C99" s="82" t="s">
        <v>86</v>
      </c>
      <c r="D99" s="83">
        <f>'Umlage Gesamt § 2_IST'!AM99</f>
        <v>3969252.5768884053</v>
      </c>
      <c r="E99" s="83">
        <f t="shared" si="1"/>
        <v>330771.04807403375</v>
      </c>
    </row>
    <row r="100" spans="1:5" x14ac:dyDescent="0.25">
      <c r="A100" s="82">
        <v>61203</v>
      </c>
      <c r="B100" s="82" t="s">
        <v>101</v>
      </c>
      <c r="C100" s="82" t="s">
        <v>102</v>
      </c>
      <c r="D100" s="83">
        <f>'Umlage Gesamt § 2_IST'!AM100</f>
        <v>758557.48166955577</v>
      </c>
      <c r="E100" s="83">
        <f t="shared" si="1"/>
        <v>63213.123472462983</v>
      </c>
    </row>
    <row r="101" spans="1:5" x14ac:dyDescent="0.25">
      <c r="A101" s="82">
        <v>61204</v>
      </c>
      <c r="B101" s="82" t="s">
        <v>103</v>
      </c>
      <c r="C101" s="82" t="s">
        <v>102</v>
      </c>
      <c r="D101" s="83">
        <f>'Umlage Gesamt § 2_IST'!AM101</f>
        <v>688793.90014627157</v>
      </c>
      <c r="E101" s="83">
        <f t="shared" si="1"/>
        <v>57399.491678855964</v>
      </c>
    </row>
    <row r="102" spans="1:5" x14ac:dyDescent="0.25">
      <c r="A102" s="82">
        <v>61205</v>
      </c>
      <c r="B102" s="82" t="s">
        <v>104</v>
      </c>
      <c r="C102" s="82" t="s">
        <v>102</v>
      </c>
      <c r="D102" s="83">
        <f>'Umlage Gesamt § 2_IST'!AM102</f>
        <v>426872.81676419615</v>
      </c>
      <c r="E102" s="83">
        <f t="shared" si="1"/>
        <v>35572.734730349679</v>
      </c>
    </row>
    <row r="103" spans="1:5" x14ac:dyDescent="0.25">
      <c r="A103" s="82">
        <v>61206</v>
      </c>
      <c r="B103" s="82" t="s">
        <v>105</v>
      </c>
      <c r="C103" s="82" t="s">
        <v>102</v>
      </c>
      <c r="D103" s="83">
        <f>'Umlage Gesamt § 2_IST'!AM103</f>
        <v>339986.10537855985</v>
      </c>
      <c r="E103" s="83">
        <f t="shared" si="1"/>
        <v>28332.175448213322</v>
      </c>
    </row>
    <row r="104" spans="1:5" x14ac:dyDescent="0.25">
      <c r="A104" s="82">
        <v>61207</v>
      </c>
      <c r="B104" s="82" t="s">
        <v>106</v>
      </c>
      <c r="C104" s="82" t="s">
        <v>102</v>
      </c>
      <c r="D104" s="83">
        <f>'Umlage Gesamt § 2_IST'!AM104</f>
        <v>1626944.4148268977</v>
      </c>
      <c r="E104" s="83">
        <f t="shared" si="1"/>
        <v>135578.70123557482</v>
      </c>
    </row>
    <row r="105" spans="1:5" x14ac:dyDescent="0.25">
      <c r="A105" s="82">
        <v>61213</v>
      </c>
      <c r="B105" s="82" t="s">
        <v>107</v>
      </c>
      <c r="C105" s="82" t="s">
        <v>102</v>
      </c>
      <c r="D105" s="83">
        <f>'Umlage Gesamt § 2_IST'!AM105</f>
        <v>1032697.167942071</v>
      </c>
      <c r="E105" s="83">
        <f t="shared" si="1"/>
        <v>86058.097328505915</v>
      </c>
    </row>
    <row r="106" spans="1:5" x14ac:dyDescent="0.25">
      <c r="A106" s="82">
        <v>61215</v>
      </c>
      <c r="B106" s="82" t="s">
        <v>108</v>
      </c>
      <c r="C106" s="82" t="s">
        <v>102</v>
      </c>
      <c r="D106" s="83">
        <f>'Umlage Gesamt § 2_IST'!AM106</f>
        <v>421926.26867432293</v>
      </c>
      <c r="E106" s="83">
        <f t="shared" si="1"/>
        <v>35160.522389526908</v>
      </c>
    </row>
    <row r="107" spans="1:5" x14ac:dyDescent="0.25">
      <c r="A107" s="82">
        <v>61217</v>
      </c>
      <c r="B107" s="82" t="s">
        <v>109</v>
      </c>
      <c r="C107" s="82" t="s">
        <v>102</v>
      </c>
      <c r="D107" s="83">
        <f>'Umlage Gesamt § 2_IST'!AM107</f>
        <v>927440.31991953624</v>
      </c>
      <c r="E107" s="83">
        <f t="shared" si="1"/>
        <v>77286.693326628025</v>
      </c>
    </row>
    <row r="108" spans="1:5" x14ac:dyDescent="0.25">
      <c r="A108" s="82">
        <v>61222</v>
      </c>
      <c r="B108" s="82" t="s">
        <v>110</v>
      </c>
      <c r="C108" s="82" t="s">
        <v>102</v>
      </c>
      <c r="D108" s="83">
        <f>'Umlage Gesamt § 2_IST'!AM108</f>
        <v>469345.52948135266</v>
      </c>
      <c r="E108" s="83">
        <f t="shared" si="1"/>
        <v>39112.127456779388</v>
      </c>
    </row>
    <row r="109" spans="1:5" x14ac:dyDescent="0.25">
      <c r="A109" s="82">
        <v>61236</v>
      </c>
      <c r="B109" s="82" t="s">
        <v>111</v>
      </c>
      <c r="C109" s="82" t="s">
        <v>102</v>
      </c>
      <c r="D109" s="83">
        <f>'Umlage Gesamt § 2_IST'!AM109</f>
        <v>1045519.4219031096</v>
      </c>
      <c r="E109" s="83">
        <f t="shared" si="1"/>
        <v>87126.618491925808</v>
      </c>
    </row>
    <row r="110" spans="1:5" x14ac:dyDescent="0.25">
      <c r="A110" s="82">
        <v>61243</v>
      </c>
      <c r="B110" s="82" t="s">
        <v>112</v>
      </c>
      <c r="C110" s="82" t="s">
        <v>102</v>
      </c>
      <c r="D110" s="83">
        <f>'Umlage Gesamt § 2_IST'!AM110</f>
        <v>428223.150944494</v>
      </c>
      <c r="E110" s="83">
        <f t="shared" si="1"/>
        <v>35685.262578707836</v>
      </c>
    </row>
    <row r="111" spans="1:5" x14ac:dyDescent="0.25">
      <c r="A111" s="82">
        <v>61247</v>
      </c>
      <c r="B111" s="82" t="s">
        <v>113</v>
      </c>
      <c r="C111" s="82" t="s">
        <v>102</v>
      </c>
      <c r="D111" s="83">
        <f>'Umlage Gesamt § 2_IST'!AM111</f>
        <v>1081669.936482542</v>
      </c>
      <c r="E111" s="83">
        <f t="shared" si="1"/>
        <v>90139.161373545168</v>
      </c>
    </row>
    <row r="112" spans="1:5" x14ac:dyDescent="0.25">
      <c r="A112" s="82">
        <v>61251</v>
      </c>
      <c r="B112" s="82" t="s">
        <v>114</v>
      </c>
      <c r="C112" s="82" t="s">
        <v>102</v>
      </c>
      <c r="D112" s="83">
        <f>'Umlage Gesamt § 2_IST'!AM112</f>
        <v>153963.56699894535</v>
      </c>
      <c r="E112" s="83">
        <f t="shared" si="1"/>
        <v>12830.297249912112</v>
      </c>
    </row>
    <row r="113" spans="1:5" x14ac:dyDescent="0.25">
      <c r="A113" s="82">
        <v>61252</v>
      </c>
      <c r="B113" s="82" t="s">
        <v>115</v>
      </c>
      <c r="C113" s="82" t="s">
        <v>102</v>
      </c>
      <c r="D113" s="83">
        <f>'Umlage Gesamt § 2_IST'!AM113</f>
        <v>324468.74349085509</v>
      </c>
      <c r="E113" s="83">
        <f t="shared" si="1"/>
        <v>27039.061957571259</v>
      </c>
    </row>
    <row r="114" spans="1:5" x14ac:dyDescent="0.25">
      <c r="A114" s="82">
        <v>61253</v>
      </c>
      <c r="B114" s="82" t="s">
        <v>116</v>
      </c>
      <c r="C114" s="82" t="s">
        <v>102</v>
      </c>
      <c r="D114" s="83">
        <f>'Umlage Gesamt § 2_IST'!AM114</f>
        <v>1476690.654392292</v>
      </c>
      <c r="E114" s="83">
        <f t="shared" si="1"/>
        <v>123057.55453269101</v>
      </c>
    </row>
    <row r="115" spans="1:5" x14ac:dyDescent="0.25">
      <c r="A115" s="82">
        <v>61254</v>
      </c>
      <c r="B115" s="82" t="s">
        <v>117</v>
      </c>
      <c r="C115" s="82" t="s">
        <v>102</v>
      </c>
      <c r="D115" s="83">
        <f>'Umlage Gesamt § 2_IST'!AM115</f>
        <v>385059.00240479317</v>
      </c>
      <c r="E115" s="83">
        <f t="shared" si="1"/>
        <v>32088.25020039943</v>
      </c>
    </row>
    <row r="116" spans="1:5" x14ac:dyDescent="0.25">
      <c r="A116" s="82">
        <v>61255</v>
      </c>
      <c r="B116" s="82" t="s">
        <v>118</v>
      </c>
      <c r="C116" s="82" t="s">
        <v>102</v>
      </c>
      <c r="D116" s="83">
        <f>'Umlage Gesamt § 2_IST'!AM116</f>
        <v>1708194.4551198741</v>
      </c>
      <c r="E116" s="83">
        <f t="shared" si="1"/>
        <v>142349.53792665616</v>
      </c>
    </row>
    <row r="117" spans="1:5" x14ac:dyDescent="0.25">
      <c r="A117" s="82">
        <v>61256</v>
      </c>
      <c r="B117" s="82" t="s">
        <v>119</v>
      </c>
      <c r="C117" s="82" t="s">
        <v>102</v>
      </c>
      <c r="D117" s="83">
        <f>'Umlage Gesamt § 2_IST'!AM117</f>
        <v>424436.96787949721</v>
      </c>
      <c r="E117" s="83">
        <f t="shared" si="1"/>
        <v>35369.747323291434</v>
      </c>
    </row>
    <row r="118" spans="1:5" x14ac:dyDescent="0.25">
      <c r="A118" s="82">
        <v>61257</v>
      </c>
      <c r="B118" s="82" t="s">
        <v>120</v>
      </c>
      <c r="C118" s="82" t="s">
        <v>102</v>
      </c>
      <c r="D118" s="83">
        <f>'Umlage Gesamt § 2_IST'!AM118</f>
        <v>1218584.7732701409</v>
      </c>
      <c r="E118" s="83">
        <f t="shared" si="1"/>
        <v>101548.73110584507</v>
      </c>
    </row>
    <row r="119" spans="1:5" x14ac:dyDescent="0.25">
      <c r="A119" s="82">
        <v>61258</v>
      </c>
      <c r="B119" s="82" t="s">
        <v>121</v>
      </c>
      <c r="C119" s="82" t="s">
        <v>102</v>
      </c>
      <c r="D119" s="83">
        <f>'Umlage Gesamt § 2_IST'!AM119</f>
        <v>785535.126486258</v>
      </c>
      <c r="E119" s="83">
        <f t="shared" si="1"/>
        <v>65461.2605405215</v>
      </c>
    </row>
    <row r="120" spans="1:5" x14ac:dyDescent="0.25">
      <c r="A120" s="82">
        <v>61259</v>
      </c>
      <c r="B120" s="82" t="s">
        <v>102</v>
      </c>
      <c r="C120" s="82" t="s">
        <v>102</v>
      </c>
      <c r="D120" s="83">
        <f>'Umlage Gesamt § 2_IST'!AM120</f>
        <v>3153442.9348168438</v>
      </c>
      <c r="E120" s="83">
        <f t="shared" si="1"/>
        <v>262786.91123473697</v>
      </c>
    </row>
    <row r="121" spans="1:5" x14ac:dyDescent="0.25">
      <c r="A121" s="82">
        <v>61260</v>
      </c>
      <c r="B121" s="82" t="s">
        <v>122</v>
      </c>
      <c r="C121" s="82" t="s">
        <v>102</v>
      </c>
      <c r="D121" s="83">
        <f>'Umlage Gesamt § 2_IST'!AM121</f>
        <v>392467.20292789006</v>
      </c>
      <c r="E121" s="83">
        <f t="shared" si="1"/>
        <v>32705.600243990837</v>
      </c>
    </row>
    <row r="122" spans="1:5" x14ac:dyDescent="0.25">
      <c r="A122" s="82">
        <v>61261</v>
      </c>
      <c r="B122" s="82" t="s">
        <v>123</v>
      </c>
      <c r="C122" s="82" t="s">
        <v>102</v>
      </c>
      <c r="D122" s="83">
        <f>'Umlage Gesamt § 2_IST'!AM122</f>
        <v>554135.65465213684</v>
      </c>
      <c r="E122" s="83">
        <f t="shared" si="1"/>
        <v>46177.971221011401</v>
      </c>
    </row>
    <row r="123" spans="1:5" x14ac:dyDescent="0.25">
      <c r="A123" s="82">
        <v>61262</v>
      </c>
      <c r="B123" s="82" t="s">
        <v>124</v>
      </c>
      <c r="C123" s="82" t="s">
        <v>102</v>
      </c>
      <c r="D123" s="83">
        <f>'Umlage Gesamt § 2_IST'!AM123</f>
        <v>553014.11687028978</v>
      </c>
      <c r="E123" s="83">
        <f t="shared" si="1"/>
        <v>46084.509739190813</v>
      </c>
    </row>
    <row r="124" spans="1:5" x14ac:dyDescent="0.25">
      <c r="A124" s="82">
        <v>61263</v>
      </c>
      <c r="B124" s="82" t="s">
        <v>125</v>
      </c>
      <c r="C124" s="82" t="s">
        <v>102</v>
      </c>
      <c r="D124" s="83">
        <f>'Umlage Gesamt § 2_IST'!AM124</f>
        <v>1820032.5186587609</v>
      </c>
      <c r="E124" s="83">
        <f t="shared" si="1"/>
        <v>151669.37655489673</v>
      </c>
    </row>
    <row r="125" spans="1:5" x14ac:dyDescent="0.25">
      <c r="A125" s="82">
        <v>61264</v>
      </c>
      <c r="B125" s="82" t="s">
        <v>126</v>
      </c>
      <c r="C125" s="82" t="s">
        <v>102</v>
      </c>
      <c r="D125" s="83">
        <f>'Umlage Gesamt § 2_IST'!AM125</f>
        <v>589218.9991694109</v>
      </c>
      <c r="E125" s="83">
        <f t="shared" si="1"/>
        <v>49101.583264117573</v>
      </c>
    </row>
    <row r="126" spans="1:5" x14ac:dyDescent="0.25">
      <c r="A126" s="82">
        <v>61265</v>
      </c>
      <c r="B126" s="82" t="s">
        <v>127</v>
      </c>
      <c r="C126" s="82" t="s">
        <v>102</v>
      </c>
      <c r="D126" s="83">
        <f>'Umlage Gesamt § 2_IST'!AM126</f>
        <v>2957182.037369973</v>
      </c>
      <c r="E126" s="83">
        <f t="shared" si="1"/>
        <v>246431.83644749774</v>
      </c>
    </row>
    <row r="127" spans="1:5" x14ac:dyDescent="0.25">
      <c r="A127" s="82">
        <v>61266</v>
      </c>
      <c r="B127" s="82" t="s">
        <v>128</v>
      </c>
      <c r="C127" s="82" t="s">
        <v>102</v>
      </c>
      <c r="D127" s="83">
        <f>'Umlage Gesamt § 2_IST'!AM127</f>
        <v>399160.39565579046</v>
      </c>
      <c r="E127" s="83">
        <f t="shared" si="1"/>
        <v>33263.366304649207</v>
      </c>
    </row>
    <row r="128" spans="1:5" x14ac:dyDescent="0.25">
      <c r="A128" s="82">
        <v>61267</v>
      </c>
      <c r="B128" s="82" t="s">
        <v>129</v>
      </c>
      <c r="C128" s="82" t="s">
        <v>102</v>
      </c>
      <c r="D128" s="83">
        <f>'Umlage Gesamt § 2_IST'!AM128</f>
        <v>983994.38524778397</v>
      </c>
      <c r="E128" s="83">
        <f t="shared" si="1"/>
        <v>81999.532103981997</v>
      </c>
    </row>
    <row r="129" spans="1:5" x14ac:dyDescent="0.25">
      <c r="A129" s="82">
        <v>61410</v>
      </c>
      <c r="B129" s="82" t="s">
        <v>130</v>
      </c>
      <c r="C129" s="82" t="s">
        <v>131</v>
      </c>
      <c r="D129" s="83">
        <f>'Umlage Gesamt § 2_IST'!AM129</f>
        <v>312056.33221560263</v>
      </c>
      <c r="E129" s="83">
        <f t="shared" si="1"/>
        <v>26004.694351300219</v>
      </c>
    </row>
    <row r="130" spans="1:5" x14ac:dyDescent="0.25">
      <c r="A130" s="82">
        <v>61413</v>
      </c>
      <c r="B130" s="82" t="s">
        <v>132</v>
      </c>
      <c r="C130" s="82" t="s">
        <v>131</v>
      </c>
      <c r="D130" s="83">
        <f>'Umlage Gesamt § 2_IST'!AM130</f>
        <v>244180.81933340858</v>
      </c>
      <c r="E130" s="83">
        <f t="shared" si="1"/>
        <v>20348.401611117381</v>
      </c>
    </row>
    <row r="131" spans="1:5" x14ac:dyDescent="0.25">
      <c r="A131" s="82">
        <v>61425</v>
      </c>
      <c r="B131" s="82" t="s">
        <v>133</v>
      </c>
      <c r="C131" s="82" t="s">
        <v>131</v>
      </c>
      <c r="D131" s="83">
        <f>'Umlage Gesamt § 2_IST'!AM131</f>
        <v>742583.66995174438</v>
      </c>
      <c r="E131" s="83">
        <f t="shared" si="1"/>
        <v>61881.972495978698</v>
      </c>
    </row>
    <row r="132" spans="1:5" x14ac:dyDescent="0.25">
      <c r="A132" s="82">
        <v>61428</v>
      </c>
      <c r="B132" s="82" t="s">
        <v>134</v>
      </c>
      <c r="C132" s="82" t="s">
        <v>131</v>
      </c>
      <c r="D132" s="83">
        <f>'Umlage Gesamt § 2_IST'!AM132</f>
        <v>331954.4959979321</v>
      </c>
      <c r="E132" s="83">
        <f t="shared" ref="E132:E195" si="2">D132/12</f>
        <v>27662.874666494343</v>
      </c>
    </row>
    <row r="133" spans="1:5" x14ac:dyDescent="0.25">
      <c r="A133" s="82">
        <v>61437</v>
      </c>
      <c r="B133" s="82" t="s">
        <v>135</v>
      </c>
      <c r="C133" s="82" t="s">
        <v>131</v>
      </c>
      <c r="D133" s="83">
        <f>'Umlage Gesamt § 2_IST'!AM133</f>
        <v>500037.72258067911</v>
      </c>
      <c r="E133" s="83">
        <f t="shared" si="2"/>
        <v>41669.81021505659</v>
      </c>
    </row>
    <row r="134" spans="1:5" x14ac:dyDescent="0.25">
      <c r="A134" s="82">
        <v>61438</v>
      </c>
      <c r="B134" s="82" t="s">
        <v>131</v>
      </c>
      <c r="C134" s="82" t="s">
        <v>131</v>
      </c>
      <c r="D134" s="83">
        <f>'Umlage Gesamt § 2_IST'!AM134</f>
        <v>1750883.6414779697</v>
      </c>
      <c r="E134" s="83">
        <f t="shared" si="2"/>
        <v>145906.97012316415</v>
      </c>
    </row>
    <row r="135" spans="1:5" x14ac:dyDescent="0.25">
      <c r="A135" s="82">
        <v>61439</v>
      </c>
      <c r="B135" s="82" t="s">
        <v>136</v>
      </c>
      <c r="C135" s="82" t="s">
        <v>131</v>
      </c>
      <c r="D135" s="83">
        <f>'Umlage Gesamt § 2_IST'!AM135</f>
        <v>1970783.2426643006</v>
      </c>
      <c r="E135" s="83">
        <f t="shared" si="2"/>
        <v>164231.93688869171</v>
      </c>
    </row>
    <row r="136" spans="1:5" x14ac:dyDescent="0.25">
      <c r="A136" s="82">
        <v>61440</v>
      </c>
      <c r="B136" s="82" t="s">
        <v>137</v>
      </c>
      <c r="C136" s="82" t="s">
        <v>131</v>
      </c>
      <c r="D136" s="83">
        <f>'Umlage Gesamt § 2_IST'!AM136</f>
        <v>1140302.5397161939</v>
      </c>
      <c r="E136" s="83">
        <f t="shared" si="2"/>
        <v>95025.211643016155</v>
      </c>
    </row>
    <row r="137" spans="1:5" x14ac:dyDescent="0.25">
      <c r="A137" s="82">
        <v>61441</v>
      </c>
      <c r="B137" s="82" t="s">
        <v>138</v>
      </c>
      <c r="C137" s="82" t="s">
        <v>131</v>
      </c>
      <c r="D137" s="83">
        <f>'Umlage Gesamt § 2_IST'!AM137</f>
        <v>398478.00005863921</v>
      </c>
      <c r="E137" s="83">
        <f t="shared" si="2"/>
        <v>33206.500004886599</v>
      </c>
    </row>
    <row r="138" spans="1:5" x14ac:dyDescent="0.25">
      <c r="A138" s="82">
        <v>61442</v>
      </c>
      <c r="B138" s="82" t="s">
        <v>139</v>
      </c>
      <c r="C138" s="82" t="s">
        <v>131</v>
      </c>
      <c r="D138" s="83">
        <f>'Umlage Gesamt § 2_IST'!AM138</f>
        <v>822935.55644557707</v>
      </c>
      <c r="E138" s="83">
        <f t="shared" si="2"/>
        <v>68577.963037131427</v>
      </c>
    </row>
    <row r="139" spans="1:5" x14ac:dyDescent="0.25">
      <c r="A139" s="82">
        <v>61443</v>
      </c>
      <c r="B139" s="82" t="s">
        <v>140</v>
      </c>
      <c r="C139" s="82" t="s">
        <v>131</v>
      </c>
      <c r="D139" s="83">
        <f>'Umlage Gesamt § 2_IST'!AM139</f>
        <v>744007.81920413137</v>
      </c>
      <c r="E139" s="83">
        <f t="shared" si="2"/>
        <v>62000.651600344281</v>
      </c>
    </row>
    <row r="140" spans="1:5" x14ac:dyDescent="0.25">
      <c r="A140" s="82">
        <v>61444</v>
      </c>
      <c r="B140" s="82" t="s">
        <v>141</v>
      </c>
      <c r="C140" s="82" t="s">
        <v>131</v>
      </c>
      <c r="D140" s="83">
        <f>'Umlage Gesamt § 2_IST'!AM140</f>
        <v>936024.1688161894</v>
      </c>
      <c r="E140" s="83">
        <f t="shared" si="2"/>
        <v>78002.014068015778</v>
      </c>
    </row>
    <row r="141" spans="1:5" x14ac:dyDescent="0.25">
      <c r="A141" s="82">
        <v>61445</v>
      </c>
      <c r="B141" s="82" t="s">
        <v>142</v>
      </c>
      <c r="C141" s="82" t="s">
        <v>131</v>
      </c>
      <c r="D141" s="83">
        <f>'Umlage Gesamt § 2_IST'!AM141</f>
        <v>830666.6961276253</v>
      </c>
      <c r="E141" s="83">
        <f t="shared" si="2"/>
        <v>69222.224677302103</v>
      </c>
    </row>
    <row r="142" spans="1:5" x14ac:dyDescent="0.25">
      <c r="A142" s="82">
        <v>61446</v>
      </c>
      <c r="B142" s="82" t="s">
        <v>143</v>
      </c>
      <c r="C142" s="82" t="s">
        <v>131</v>
      </c>
      <c r="D142" s="83">
        <f>'Umlage Gesamt § 2_IST'!AM142</f>
        <v>921418.27020766761</v>
      </c>
      <c r="E142" s="83">
        <f t="shared" si="2"/>
        <v>76784.855850638967</v>
      </c>
    </row>
    <row r="143" spans="1:5" x14ac:dyDescent="0.25">
      <c r="A143" s="82">
        <v>61611</v>
      </c>
      <c r="B143" s="82" t="s">
        <v>144</v>
      </c>
      <c r="C143" s="82" t="s">
        <v>145</v>
      </c>
      <c r="D143" s="83">
        <f>'Umlage Gesamt § 2_IST'!AM143</f>
        <v>956820.65937553998</v>
      </c>
      <c r="E143" s="83">
        <f t="shared" si="2"/>
        <v>79735.05494796166</v>
      </c>
    </row>
    <row r="144" spans="1:5" x14ac:dyDescent="0.25">
      <c r="A144" s="82">
        <v>61612</v>
      </c>
      <c r="B144" s="82" t="s">
        <v>146</v>
      </c>
      <c r="C144" s="82" t="s">
        <v>145</v>
      </c>
      <c r="D144" s="83">
        <f>'Umlage Gesamt § 2_IST'!AM144</f>
        <v>1257210.2114413083</v>
      </c>
      <c r="E144" s="83">
        <f t="shared" si="2"/>
        <v>104767.51762010902</v>
      </c>
    </row>
    <row r="145" spans="1:5" x14ac:dyDescent="0.25">
      <c r="A145" s="82">
        <v>61615</v>
      </c>
      <c r="B145" s="82" t="s">
        <v>147</v>
      </c>
      <c r="C145" s="82" t="s">
        <v>145</v>
      </c>
      <c r="D145" s="83">
        <f>'Umlage Gesamt § 2_IST'!AM145</f>
        <v>821599.28396450158</v>
      </c>
      <c r="E145" s="83">
        <f t="shared" si="2"/>
        <v>68466.606997041803</v>
      </c>
    </row>
    <row r="146" spans="1:5" x14ac:dyDescent="0.25">
      <c r="A146" s="82">
        <v>61618</v>
      </c>
      <c r="B146" s="82" t="s">
        <v>148</v>
      </c>
      <c r="C146" s="82" t="s">
        <v>145</v>
      </c>
      <c r="D146" s="83">
        <f>'Umlage Gesamt § 2_IST'!AM146</f>
        <v>746651.30786149681</v>
      </c>
      <c r="E146" s="83">
        <f t="shared" si="2"/>
        <v>62220.942321791401</v>
      </c>
    </row>
    <row r="147" spans="1:5" x14ac:dyDescent="0.25">
      <c r="A147" s="82">
        <v>61621</v>
      </c>
      <c r="B147" s="82" t="s">
        <v>149</v>
      </c>
      <c r="C147" s="82" t="s">
        <v>145</v>
      </c>
      <c r="D147" s="83">
        <f>'Umlage Gesamt § 2_IST'!AM147</f>
        <v>278144.02044687956</v>
      </c>
      <c r="E147" s="83">
        <f t="shared" si="2"/>
        <v>23178.668370573298</v>
      </c>
    </row>
    <row r="148" spans="1:5" x14ac:dyDescent="0.25">
      <c r="A148" s="82">
        <v>61624</v>
      </c>
      <c r="B148" s="82" t="s">
        <v>150</v>
      </c>
      <c r="C148" s="82" t="s">
        <v>145</v>
      </c>
      <c r="D148" s="83">
        <f>'Umlage Gesamt § 2_IST'!AM148</f>
        <v>1158103.3384316112</v>
      </c>
      <c r="E148" s="83">
        <f t="shared" si="2"/>
        <v>96508.611535967604</v>
      </c>
    </row>
    <row r="149" spans="1:5" x14ac:dyDescent="0.25">
      <c r="A149" s="82">
        <v>61625</v>
      </c>
      <c r="B149" s="82" t="s">
        <v>145</v>
      </c>
      <c r="C149" s="82" t="s">
        <v>145</v>
      </c>
      <c r="D149" s="83">
        <f>'Umlage Gesamt § 2_IST'!AM149</f>
        <v>4461408.1040459061</v>
      </c>
      <c r="E149" s="83">
        <f t="shared" si="2"/>
        <v>371784.00867049216</v>
      </c>
    </row>
    <row r="150" spans="1:5" x14ac:dyDescent="0.25">
      <c r="A150" s="82">
        <v>61626</v>
      </c>
      <c r="B150" s="82" t="s">
        <v>151</v>
      </c>
      <c r="C150" s="82" t="s">
        <v>145</v>
      </c>
      <c r="D150" s="83">
        <f>'Umlage Gesamt § 2_IST'!AM150</f>
        <v>2305100.4886767734</v>
      </c>
      <c r="E150" s="83">
        <f t="shared" si="2"/>
        <v>192091.70738973111</v>
      </c>
    </row>
    <row r="151" spans="1:5" x14ac:dyDescent="0.25">
      <c r="A151" s="82">
        <v>61627</v>
      </c>
      <c r="B151" s="82" t="s">
        <v>152</v>
      </c>
      <c r="C151" s="82" t="s">
        <v>145</v>
      </c>
      <c r="D151" s="83">
        <f>'Umlage Gesamt § 2_IST'!AM151</f>
        <v>643197.18391682475</v>
      </c>
      <c r="E151" s="83">
        <f t="shared" si="2"/>
        <v>53599.765326402063</v>
      </c>
    </row>
    <row r="152" spans="1:5" x14ac:dyDescent="0.25">
      <c r="A152" s="82">
        <v>61628</v>
      </c>
      <c r="B152" s="82" t="s">
        <v>153</v>
      </c>
      <c r="C152" s="82" t="s">
        <v>145</v>
      </c>
      <c r="D152" s="83">
        <f>'Umlage Gesamt § 2_IST'!AM152</f>
        <v>540065.13420509722</v>
      </c>
      <c r="E152" s="83">
        <f t="shared" si="2"/>
        <v>45005.42785042477</v>
      </c>
    </row>
    <row r="153" spans="1:5" x14ac:dyDescent="0.25">
      <c r="A153" s="82">
        <v>61629</v>
      </c>
      <c r="B153" s="82" t="s">
        <v>154</v>
      </c>
      <c r="C153" s="82" t="s">
        <v>145</v>
      </c>
      <c r="D153" s="83">
        <f>'Umlage Gesamt § 2_IST'!AM153</f>
        <v>389833.40050640219</v>
      </c>
      <c r="E153" s="83">
        <f t="shared" si="2"/>
        <v>32486.116708866848</v>
      </c>
    </row>
    <row r="154" spans="1:5" x14ac:dyDescent="0.25">
      <c r="A154" s="82">
        <v>61630</v>
      </c>
      <c r="B154" s="82" t="s">
        <v>155</v>
      </c>
      <c r="C154" s="82" t="s">
        <v>145</v>
      </c>
      <c r="D154" s="83">
        <f>'Umlage Gesamt § 2_IST'!AM154</f>
        <v>588298.18351886806</v>
      </c>
      <c r="E154" s="83">
        <f t="shared" si="2"/>
        <v>49024.84862657234</v>
      </c>
    </row>
    <row r="155" spans="1:5" x14ac:dyDescent="0.25">
      <c r="A155" s="82">
        <v>61631</v>
      </c>
      <c r="B155" s="82" t="s">
        <v>156</v>
      </c>
      <c r="C155" s="82" t="s">
        <v>145</v>
      </c>
      <c r="D155" s="83">
        <f>'Umlage Gesamt § 2_IST'!AM155</f>
        <v>4790331.7378277257</v>
      </c>
      <c r="E155" s="83">
        <f t="shared" si="2"/>
        <v>399194.31148564379</v>
      </c>
    </row>
    <row r="156" spans="1:5" x14ac:dyDescent="0.25">
      <c r="A156" s="82">
        <v>61632</v>
      </c>
      <c r="B156" s="82" t="s">
        <v>157</v>
      </c>
      <c r="C156" s="82" t="s">
        <v>145</v>
      </c>
      <c r="D156" s="83">
        <f>'Umlage Gesamt § 2_IST'!AM156</f>
        <v>1049621.8713988843</v>
      </c>
      <c r="E156" s="83">
        <f t="shared" si="2"/>
        <v>87468.489283240357</v>
      </c>
    </row>
    <row r="157" spans="1:5" x14ac:dyDescent="0.25">
      <c r="A157" s="82">
        <v>61633</v>
      </c>
      <c r="B157" s="82" t="s">
        <v>158</v>
      </c>
      <c r="C157" s="82" t="s">
        <v>145</v>
      </c>
      <c r="D157" s="83">
        <f>'Umlage Gesamt § 2_IST'!AM157</f>
        <v>1725246.0389864293</v>
      </c>
      <c r="E157" s="83">
        <f t="shared" si="2"/>
        <v>143770.50324886912</v>
      </c>
    </row>
    <row r="158" spans="1:5" x14ac:dyDescent="0.25">
      <c r="A158" s="82">
        <v>61701</v>
      </c>
      <c r="B158" s="82" t="s">
        <v>159</v>
      </c>
      <c r="C158" s="82" t="s">
        <v>160</v>
      </c>
      <c r="D158" s="83">
        <f>'Umlage Gesamt § 2_IST'!AM158</f>
        <v>1094701.4704984983</v>
      </c>
      <c r="E158" s="83">
        <f t="shared" si="2"/>
        <v>91225.122541541525</v>
      </c>
    </row>
    <row r="159" spans="1:5" x14ac:dyDescent="0.25">
      <c r="A159" s="82">
        <v>61708</v>
      </c>
      <c r="B159" s="82" t="s">
        <v>161</v>
      </c>
      <c r="C159" s="82" t="s">
        <v>160</v>
      </c>
      <c r="D159" s="83">
        <f>'Umlage Gesamt § 2_IST'!AM159</f>
        <v>426700.40645650506</v>
      </c>
      <c r="E159" s="83">
        <f t="shared" si="2"/>
        <v>35558.367204708753</v>
      </c>
    </row>
    <row r="160" spans="1:5" x14ac:dyDescent="0.25">
      <c r="A160" s="82">
        <v>61710</v>
      </c>
      <c r="B160" s="82" t="s">
        <v>162</v>
      </c>
      <c r="C160" s="82" t="s">
        <v>160</v>
      </c>
      <c r="D160" s="83">
        <f>'Umlage Gesamt § 2_IST'!AM160</f>
        <v>327441.4049315193</v>
      </c>
      <c r="E160" s="83">
        <f t="shared" si="2"/>
        <v>27286.783744293276</v>
      </c>
    </row>
    <row r="161" spans="1:5" x14ac:dyDescent="0.25">
      <c r="A161" s="82">
        <v>61711</v>
      </c>
      <c r="B161" s="82" t="s">
        <v>163</v>
      </c>
      <c r="C161" s="82" t="s">
        <v>160</v>
      </c>
      <c r="D161" s="83">
        <f>'Umlage Gesamt § 2_IST'!AM161</f>
        <v>261007.81051200145</v>
      </c>
      <c r="E161" s="83">
        <f t="shared" si="2"/>
        <v>21750.65087600012</v>
      </c>
    </row>
    <row r="162" spans="1:5" x14ac:dyDescent="0.25">
      <c r="A162" s="82">
        <v>61716</v>
      </c>
      <c r="B162" s="82" t="s">
        <v>164</v>
      </c>
      <c r="C162" s="82" t="s">
        <v>160</v>
      </c>
      <c r="D162" s="83">
        <f>'Umlage Gesamt § 2_IST'!AM162</f>
        <v>825898.73688735417</v>
      </c>
      <c r="E162" s="83">
        <f t="shared" si="2"/>
        <v>68824.894740612843</v>
      </c>
    </row>
    <row r="163" spans="1:5" x14ac:dyDescent="0.25">
      <c r="A163" s="82">
        <v>61719</v>
      </c>
      <c r="B163" s="82" t="s">
        <v>165</v>
      </c>
      <c r="C163" s="82" t="s">
        <v>160</v>
      </c>
      <c r="D163" s="83">
        <f>'Umlage Gesamt § 2_IST'!AM163</f>
        <v>829309.73236668692</v>
      </c>
      <c r="E163" s="83">
        <f t="shared" si="2"/>
        <v>69109.144363890577</v>
      </c>
    </row>
    <row r="164" spans="1:5" x14ac:dyDescent="0.25">
      <c r="A164" s="82">
        <v>61727</v>
      </c>
      <c r="B164" s="82" t="s">
        <v>166</v>
      </c>
      <c r="C164" s="82" t="s">
        <v>160</v>
      </c>
      <c r="D164" s="83">
        <f>'Umlage Gesamt § 2_IST'!AM164</f>
        <v>815251.55721301772</v>
      </c>
      <c r="E164" s="83">
        <f t="shared" si="2"/>
        <v>67937.629767751481</v>
      </c>
    </row>
    <row r="165" spans="1:5" x14ac:dyDescent="0.25">
      <c r="A165" s="82">
        <v>61728</v>
      </c>
      <c r="B165" s="82" t="s">
        <v>167</v>
      </c>
      <c r="C165" s="82" t="s">
        <v>160</v>
      </c>
      <c r="D165" s="83">
        <f>'Umlage Gesamt § 2_IST'!AM165</f>
        <v>184812.84238037362</v>
      </c>
      <c r="E165" s="83">
        <f t="shared" si="2"/>
        <v>15401.070198364469</v>
      </c>
    </row>
    <row r="166" spans="1:5" x14ac:dyDescent="0.25">
      <c r="A166" s="82">
        <v>61729</v>
      </c>
      <c r="B166" s="82" t="s">
        <v>168</v>
      </c>
      <c r="C166" s="82" t="s">
        <v>160</v>
      </c>
      <c r="D166" s="83">
        <f>'Umlage Gesamt § 2_IST'!AM166</f>
        <v>536388.65571338136</v>
      </c>
      <c r="E166" s="83">
        <f t="shared" si="2"/>
        <v>44699.054642781783</v>
      </c>
    </row>
    <row r="167" spans="1:5" x14ac:dyDescent="0.25">
      <c r="A167" s="82">
        <v>61730</v>
      </c>
      <c r="B167" s="82" t="s">
        <v>169</v>
      </c>
      <c r="C167" s="82" t="s">
        <v>160</v>
      </c>
      <c r="D167" s="83">
        <f>'Umlage Gesamt § 2_IST'!AM167</f>
        <v>553854.64060646354</v>
      </c>
      <c r="E167" s="83">
        <f t="shared" si="2"/>
        <v>46154.553383871964</v>
      </c>
    </row>
    <row r="168" spans="1:5" x14ac:dyDescent="0.25">
      <c r="A168" s="82">
        <v>61731</v>
      </c>
      <c r="B168" s="82" t="s">
        <v>170</v>
      </c>
      <c r="C168" s="82" t="s">
        <v>160</v>
      </c>
      <c r="D168" s="83">
        <f>'Umlage Gesamt § 2_IST'!AM168</f>
        <v>438277.67880666198</v>
      </c>
      <c r="E168" s="83">
        <f t="shared" si="2"/>
        <v>36523.139900555165</v>
      </c>
    </row>
    <row r="169" spans="1:5" x14ac:dyDescent="0.25">
      <c r="A169" s="82">
        <v>61740</v>
      </c>
      <c r="B169" s="82" t="s">
        <v>171</v>
      </c>
      <c r="C169" s="82" t="s">
        <v>160</v>
      </c>
      <c r="D169" s="83">
        <f>'Umlage Gesamt § 2_IST'!AM169</f>
        <v>557286.96396486403</v>
      </c>
      <c r="E169" s="83">
        <f t="shared" si="2"/>
        <v>46440.580330405333</v>
      </c>
    </row>
    <row r="170" spans="1:5" x14ac:dyDescent="0.25">
      <c r="A170" s="82">
        <v>61741</v>
      </c>
      <c r="B170" s="82" t="s">
        <v>172</v>
      </c>
      <c r="C170" s="82" t="s">
        <v>160</v>
      </c>
      <c r="D170" s="83">
        <f>'Umlage Gesamt § 2_IST'!AM170</f>
        <v>357874.7358172104</v>
      </c>
      <c r="E170" s="83">
        <f t="shared" si="2"/>
        <v>29822.894651434199</v>
      </c>
    </row>
    <row r="171" spans="1:5" x14ac:dyDescent="0.25">
      <c r="A171" s="82">
        <v>61743</v>
      </c>
      <c r="B171" s="82" t="s">
        <v>173</v>
      </c>
      <c r="C171" s="82" t="s">
        <v>160</v>
      </c>
      <c r="D171" s="83">
        <f>'Umlage Gesamt § 2_IST'!AM171</f>
        <v>204099.06317766622</v>
      </c>
      <c r="E171" s="83">
        <f t="shared" si="2"/>
        <v>17008.255264805517</v>
      </c>
    </row>
    <row r="172" spans="1:5" x14ac:dyDescent="0.25">
      <c r="A172" s="82">
        <v>61744</v>
      </c>
      <c r="B172" s="82" t="s">
        <v>174</v>
      </c>
      <c r="C172" s="82" t="s">
        <v>160</v>
      </c>
      <c r="D172" s="83">
        <f>'Umlage Gesamt § 2_IST'!AM172</f>
        <v>171220.28036644298</v>
      </c>
      <c r="E172" s="83">
        <f t="shared" si="2"/>
        <v>14268.356697203582</v>
      </c>
    </row>
    <row r="173" spans="1:5" x14ac:dyDescent="0.25">
      <c r="A173" s="82">
        <v>61745</v>
      </c>
      <c r="B173" s="82" t="s">
        <v>175</v>
      </c>
      <c r="C173" s="82" t="s">
        <v>160</v>
      </c>
      <c r="D173" s="83">
        <f>'Umlage Gesamt § 2_IST'!AM173</f>
        <v>297695.95415385242</v>
      </c>
      <c r="E173" s="83">
        <f t="shared" si="2"/>
        <v>24807.996179487702</v>
      </c>
    </row>
    <row r="174" spans="1:5" x14ac:dyDescent="0.25">
      <c r="A174" s="82">
        <v>61746</v>
      </c>
      <c r="B174" s="82" t="s">
        <v>176</v>
      </c>
      <c r="C174" s="82" t="s">
        <v>160</v>
      </c>
      <c r="D174" s="83">
        <f>'Umlage Gesamt § 2_IST'!AM174</f>
        <v>1241678.1737429597</v>
      </c>
      <c r="E174" s="83">
        <f t="shared" si="2"/>
        <v>103473.18114524665</v>
      </c>
    </row>
    <row r="175" spans="1:5" x14ac:dyDescent="0.25">
      <c r="A175" s="82">
        <v>61748</v>
      </c>
      <c r="B175" s="82" t="s">
        <v>177</v>
      </c>
      <c r="C175" s="82" t="s">
        <v>160</v>
      </c>
      <c r="D175" s="83">
        <f>'Umlage Gesamt § 2_IST'!AM175</f>
        <v>1482458.466924367</v>
      </c>
      <c r="E175" s="83">
        <f t="shared" si="2"/>
        <v>123538.20557703059</v>
      </c>
    </row>
    <row r="176" spans="1:5" x14ac:dyDescent="0.25">
      <c r="A176" s="82">
        <v>61750</v>
      </c>
      <c r="B176" s="82" t="s">
        <v>178</v>
      </c>
      <c r="C176" s="82" t="s">
        <v>160</v>
      </c>
      <c r="D176" s="83">
        <f>'Umlage Gesamt § 2_IST'!AM176</f>
        <v>504461.79080884822</v>
      </c>
      <c r="E176" s="83">
        <f t="shared" si="2"/>
        <v>42038.482567404018</v>
      </c>
    </row>
    <row r="177" spans="1:5" x14ac:dyDescent="0.25">
      <c r="A177" s="82">
        <v>61751</v>
      </c>
      <c r="B177" s="82" t="s">
        <v>179</v>
      </c>
      <c r="C177" s="82" t="s">
        <v>160</v>
      </c>
      <c r="D177" s="83">
        <f>'Umlage Gesamt § 2_IST'!AM177</f>
        <v>657855.31355809444</v>
      </c>
      <c r="E177" s="83">
        <f t="shared" si="2"/>
        <v>54821.276129841201</v>
      </c>
    </row>
    <row r="178" spans="1:5" x14ac:dyDescent="0.25">
      <c r="A178" s="82">
        <v>61756</v>
      </c>
      <c r="B178" s="82" t="s">
        <v>180</v>
      </c>
      <c r="C178" s="82" t="s">
        <v>160</v>
      </c>
      <c r="D178" s="83">
        <f>'Umlage Gesamt § 2_IST'!AM178</f>
        <v>1325304.6105824679</v>
      </c>
      <c r="E178" s="83">
        <f t="shared" si="2"/>
        <v>110442.05088187232</v>
      </c>
    </row>
    <row r="179" spans="1:5" x14ac:dyDescent="0.25">
      <c r="A179" s="82">
        <v>61757</v>
      </c>
      <c r="B179" s="82" t="s">
        <v>181</v>
      </c>
      <c r="C179" s="82" t="s">
        <v>160</v>
      </c>
      <c r="D179" s="83">
        <f>'Umlage Gesamt § 2_IST'!AM179</f>
        <v>1480282.6804899608</v>
      </c>
      <c r="E179" s="83">
        <f t="shared" si="2"/>
        <v>123356.89004083007</v>
      </c>
    </row>
    <row r="180" spans="1:5" x14ac:dyDescent="0.25">
      <c r="A180" s="82">
        <v>61758</v>
      </c>
      <c r="B180" s="82" t="s">
        <v>182</v>
      </c>
      <c r="C180" s="82" t="s">
        <v>160</v>
      </c>
      <c r="D180" s="83">
        <f>'Umlage Gesamt § 2_IST'!AM180</f>
        <v>619867.21328382357</v>
      </c>
      <c r="E180" s="83">
        <f t="shared" si="2"/>
        <v>51655.601106985298</v>
      </c>
    </row>
    <row r="181" spans="1:5" x14ac:dyDescent="0.25">
      <c r="A181" s="82">
        <v>61759</v>
      </c>
      <c r="B181" s="82" t="s">
        <v>183</v>
      </c>
      <c r="C181" s="82" t="s">
        <v>160</v>
      </c>
      <c r="D181" s="83">
        <f>'Umlage Gesamt § 2_IST'!AM181</f>
        <v>538980.12071856135</v>
      </c>
      <c r="E181" s="83">
        <f t="shared" si="2"/>
        <v>44915.010059880115</v>
      </c>
    </row>
    <row r="182" spans="1:5" x14ac:dyDescent="0.25">
      <c r="A182" s="82">
        <v>61760</v>
      </c>
      <c r="B182" s="82" t="s">
        <v>184</v>
      </c>
      <c r="C182" s="82" t="s">
        <v>160</v>
      </c>
      <c r="D182" s="83">
        <f>'Umlage Gesamt § 2_IST'!AM182</f>
        <v>4386734.3194083609</v>
      </c>
      <c r="E182" s="83">
        <f t="shared" si="2"/>
        <v>365561.19328403007</v>
      </c>
    </row>
    <row r="183" spans="1:5" x14ac:dyDescent="0.25">
      <c r="A183" s="82">
        <v>61761</v>
      </c>
      <c r="B183" s="82" t="s">
        <v>185</v>
      </c>
      <c r="C183" s="82" t="s">
        <v>160</v>
      </c>
      <c r="D183" s="83">
        <f>'Umlage Gesamt § 2_IST'!AM183</f>
        <v>402457.17658465495</v>
      </c>
      <c r="E183" s="83">
        <f t="shared" si="2"/>
        <v>33538.098048721244</v>
      </c>
    </row>
    <row r="184" spans="1:5" x14ac:dyDescent="0.25">
      <c r="A184" s="82">
        <v>61762</v>
      </c>
      <c r="B184" s="82" t="s">
        <v>186</v>
      </c>
      <c r="C184" s="82" t="s">
        <v>160</v>
      </c>
      <c r="D184" s="83">
        <f>'Umlage Gesamt § 2_IST'!AM184</f>
        <v>592721.5503128845</v>
      </c>
      <c r="E184" s="83">
        <f t="shared" si="2"/>
        <v>49393.462526073708</v>
      </c>
    </row>
    <row r="185" spans="1:5" x14ac:dyDescent="0.25">
      <c r="A185" s="82">
        <v>61763</v>
      </c>
      <c r="B185" s="82" t="s">
        <v>187</v>
      </c>
      <c r="C185" s="82" t="s">
        <v>160</v>
      </c>
      <c r="D185" s="83">
        <f>'Umlage Gesamt § 2_IST'!AM185</f>
        <v>1308367.8908984596</v>
      </c>
      <c r="E185" s="83">
        <f t="shared" si="2"/>
        <v>109030.65757487163</v>
      </c>
    </row>
    <row r="186" spans="1:5" x14ac:dyDescent="0.25">
      <c r="A186" s="82">
        <v>61764</v>
      </c>
      <c r="B186" s="82" t="s">
        <v>188</v>
      </c>
      <c r="C186" s="82" t="s">
        <v>160</v>
      </c>
      <c r="D186" s="83">
        <f>'Umlage Gesamt § 2_IST'!AM186</f>
        <v>1237653.1369755813</v>
      </c>
      <c r="E186" s="83">
        <f t="shared" si="2"/>
        <v>103137.76141463178</v>
      </c>
    </row>
    <row r="187" spans="1:5" x14ac:dyDescent="0.25">
      <c r="A187" s="82">
        <v>61765</v>
      </c>
      <c r="B187" s="82" t="s">
        <v>189</v>
      </c>
      <c r="C187" s="82" t="s">
        <v>160</v>
      </c>
      <c r="D187" s="83">
        <f>'Umlage Gesamt § 2_IST'!AM187</f>
        <v>1968020.4703246218</v>
      </c>
      <c r="E187" s="83">
        <f t="shared" si="2"/>
        <v>164001.70586038515</v>
      </c>
    </row>
    <row r="188" spans="1:5" x14ac:dyDescent="0.25">
      <c r="A188" s="82">
        <v>61766</v>
      </c>
      <c r="B188" s="82" t="s">
        <v>160</v>
      </c>
      <c r="C188" s="82" t="s">
        <v>160</v>
      </c>
      <c r="D188" s="83">
        <f>'Umlage Gesamt § 2_IST'!AM188</f>
        <v>5957964.8988442523</v>
      </c>
      <c r="E188" s="83">
        <f t="shared" si="2"/>
        <v>496497.0749036877</v>
      </c>
    </row>
    <row r="189" spans="1:5" x14ac:dyDescent="0.25">
      <c r="A189" s="82">
        <v>62007</v>
      </c>
      <c r="B189" s="82" t="s">
        <v>190</v>
      </c>
      <c r="C189" s="82" t="s">
        <v>191</v>
      </c>
      <c r="D189" s="83">
        <f>'Umlage Gesamt § 2_IST'!AM189</f>
        <v>3391880.9190332503</v>
      </c>
      <c r="E189" s="83">
        <f t="shared" si="2"/>
        <v>282656.74325277086</v>
      </c>
    </row>
    <row r="190" spans="1:5" x14ac:dyDescent="0.25">
      <c r="A190" s="82">
        <v>62008</v>
      </c>
      <c r="B190" s="82" t="s">
        <v>192</v>
      </c>
      <c r="C190" s="82" t="s">
        <v>191</v>
      </c>
      <c r="D190" s="83">
        <f>'Umlage Gesamt § 2_IST'!AM190</f>
        <v>507792.19456506975</v>
      </c>
      <c r="E190" s="83">
        <f t="shared" si="2"/>
        <v>42316.016213755815</v>
      </c>
    </row>
    <row r="191" spans="1:5" x14ac:dyDescent="0.25">
      <c r="A191" s="82">
        <v>62010</v>
      </c>
      <c r="B191" s="82" t="s">
        <v>193</v>
      </c>
      <c r="C191" s="82" t="s">
        <v>191</v>
      </c>
      <c r="D191" s="83">
        <f>'Umlage Gesamt § 2_IST'!AM191</f>
        <v>193574.74974952266</v>
      </c>
      <c r="E191" s="83">
        <f t="shared" si="2"/>
        <v>16131.229145793555</v>
      </c>
    </row>
    <row r="192" spans="1:5" x14ac:dyDescent="0.25">
      <c r="A192" s="82">
        <v>62014</v>
      </c>
      <c r="B192" s="82" t="s">
        <v>194</v>
      </c>
      <c r="C192" s="82" t="s">
        <v>191</v>
      </c>
      <c r="D192" s="83">
        <f>'Umlage Gesamt § 2_IST'!AM192</f>
        <v>810515.54739564506</v>
      </c>
      <c r="E192" s="83">
        <f t="shared" si="2"/>
        <v>67542.962282970417</v>
      </c>
    </row>
    <row r="193" spans="1:5" x14ac:dyDescent="0.25">
      <c r="A193" s="82">
        <v>62021</v>
      </c>
      <c r="B193" s="82" t="s">
        <v>195</v>
      </c>
      <c r="C193" s="82" t="s">
        <v>191</v>
      </c>
      <c r="D193" s="83">
        <f>'Umlage Gesamt § 2_IST'!AM193</f>
        <v>161166.31786484728</v>
      </c>
      <c r="E193" s="83">
        <f t="shared" si="2"/>
        <v>13430.526488737274</v>
      </c>
    </row>
    <row r="194" spans="1:5" x14ac:dyDescent="0.25">
      <c r="A194" s="82">
        <v>62026</v>
      </c>
      <c r="B194" s="82" t="s">
        <v>196</v>
      </c>
      <c r="C194" s="82" t="s">
        <v>191</v>
      </c>
      <c r="D194" s="83">
        <f>'Umlage Gesamt § 2_IST'!AM194</f>
        <v>335039.27237127745</v>
      </c>
      <c r="E194" s="83">
        <f t="shared" si="2"/>
        <v>27919.939364273119</v>
      </c>
    </row>
    <row r="195" spans="1:5" x14ac:dyDescent="0.25">
      <c r="A195" s="82">
        <v>62032</v>
      </c>
      <c r="B195" s="82" t="s">
        <v>197</v>
      </c>
      <c r="C195" s="82" t="s">
        <v>191</v>
      </c>
      <c r="D195" s="83">
        <f>'Umlage Gesamt § 2_IST'!AM195</f>
        <v>446659.34184500063</v>
      </c>
      <c r="E195" s="83">
        <f t="shared" si="2"/>
        <v>37221.611820416721</v>
      </c>
    </row>
    <row r="196" spans="1:5" x14ac:dyDescent="0.25">
      <c r="A196" s="82">
        <v>62034</v>
      </c>
      <c r="B196" s="82" t="s">
        <v>198</v>
      </c>
      <c r="C196" s="82" t="s">
        <v>191</v>
      </c>
      <c r="D196" s="83">
        <f>'Umlage Gesamt § 2_IST'!AM196</f>
        <v>477468.50051289215</v>
      </c>
      <c r="E196" s="83">
        <f t="shared" ref="E196:E259" si="3">D196/12</f>
        <v>39789.041709407677</v>
      </c>
    </row>
    <row r="197" spans="1:5" x14ac:dyDescent="0.25">
      <c r="A197" s="82">
        <v>62036</v>
      </c>
      <c r="B197" s="82" t="s">
        <v>199</v>
      </c>
      <c r="C197" s="82" t="s">
        <v>191</v>
      </c>
      <c r="D197" s="83">
        <f>'Umlage Gesamt § 2_IST'!AM197</f>
        <v>528563.08985274972</v>
      </c>
      <c r="E197" s="83">
        <f t="shared" si="3"/>
        <v>44046.924154395812</v>
      </c>
    </row>
    <row r="198" spans="1:5" x14ac:dyDescent="0.25">
      <c r="A198" s="82">
        <v>62038</v>
      </c>
      <c r="B198" s="82" t="s">
        <v>200</v>
      </c>
      <c r="C198" s="82" t="s">
        <v>191</v>
      </c>
      <c r="D198" s="83">
        <f>'Umlage Gesamt § 2_IST'!AM198</f>
        <v>3789936.0539033762</v>
      </c>
      <c r="E198" s="83">
        <f t="shared" si="3"/>
        <v>315828.004491948</v>
      </c>
    </row>
    <row r="199" spans="1:5" x14ac:dyDescent="0.25">
      <c r="A199" s="82">
        <v>62039</v>
      </c>
      <c r="B199" s="82" t="s">
        <v>201</v>
      </c>
      <c r="C199" s="82" t="s">
        <v>191</v>
      </c>
      <c r="D199" s="83">
        <f>'Umlage Gesamt § 2_IST'!AM199</f>
        <v>711038.04800723377</v>
      </c>
      <c r="E199" s="83">
        <f t="shared" si="3"/>
        <v>59253.170667269478</v>
      </c>
    </row>
    <row r="200" spans="1:5" x14ac:dyDescent="0.25">
      <c r="A200" s="82">
        <v>62040</v>
      </c>
      <c r="B200" s="82" t="s">
        <v>202</v>
      </c>
      <c r="C200" s="82" t="s">
        <v>191</v>
      </c>
      <c r="D200" s="83">
        <f>'Umlage Gesamt § 2_IST'!AM200</f>
        <v>4860918.1954182694</v>
      </c>
      <c r="E200" s="83">
        <f t="shared" si="3"/>
        <v>405076.51628485578</v>
      </c>
    </row>
    <row r="201" spans="1:5" x14ac:dyDescent="0.25">
      <c r="A201" s="82">
        <v>62041</v>
      </c>
      <c r="B201" s="82" t="s">
        <v>203</v>
      </c>
      <c r="C201" s="82" t="s">
        <v>191</v>
      </c>
      <c r="D201" s="83">
        <f>'Umlage Gesamt § 2_IST'!AM201</f>
        <v>5984712.3079433246</v>
      </c>
      <c r="E201" s="83">
        <f t="shared" si="3"/>
        <v>498726.02566194371</v>
      </c>
    </row>
    <row r="202" spans="1:5" x14ac:dyDescent="0.25">
      <c r="A202" s="82">
        <v>62042</v>
      </c>
      <c r="B202" s="82" t="s">
        <v>204</v>
      </c>
      <c r="C202" s="82" t="s">
        <v>191</v>
      </c>
      <c r="D202" s="83">
        <f>'Umlage Gesamt § 2_IST'!AM202</f>
        <v>1659629.0002733343</v>
      </c>
      <c r="E202" s="83">
        <f t="shared" si="3"/>
        <v>138302.41668944454</v>
      </c>
    </row>
    <row r="203" spans="1:5" x14ac:dyDescent="0.25">
      <c r="A203" s="82">
        <v>62043</v>
      </c>
      <c r="B203" s="82" t="s">
        <v>205</v>
      </c>
      <c r="C203" s="82" t="s">
        <v>191</v>
      </c>
      <c r="D203" s="83">
        <f>'Umlage Gesamt § 2_IST'!AM203</f>
        <v>1365607.7382872337</v>
      </c>
      <c r="E203" s="83">
        <f t="shared" si="3"/>
        <v>113800.64485726948</v>
      </c>
    </row>
    <row r="204" spans="1:5" x14ac:dyDescent="0.25">
      <c r="A204" s="82">
        <v>62044</v>
      </c>
      <c r="B204" s="82" t="s">
        <v>206</v>
      </c>
      <c r="C204" s="82" t="s">
        <v>191</v>
      </c>
      <c r="D204" s="83">
        <f>'Umlage Gesamt § 2_IST'!AM204</f>
        <v>1062316.6161093868</v>
      </c>
      <c r="E204" s="83">
        <f t="shared" si="3"/>
        <v>88526.384675782232</v>
      </c>
    </row>
    <row r="205" spans="1:5" x14ac:dyDescent="0.25">
      <c r="A205" s="82">
        <v>62045</v>
      </c>
      <c r="B205" s="82" t="s">
        <v>207</v>
      </c>
      <c r="C205" s="82" t="s">
        <v>191</v>
      </c>
      <c r="D205" s="83">
        <f>'Umlage Gesamt § 2_IST'!AM205</f>
        <v>751828.86722735362</v>
      </c>
      <c r="E205" s="83">
        <f t="shared" si="3"/>
        <v>62652.405602279468</v>
      </c>
    </row>
    <row r="206" spans="1:5" x14ac:dyDescent="0.25">
      <c r="A206" s="82">
        <v>62046</v>
      </c>
      <c r="B206" s="82" t="s">
        <v>208</v>
      </c>
      <c r="C206" s="82" t="s">
        <v>191</v>
      </c>
      <c r="D206" s="83">
        <f>'Umlage Gesamt § 2_IST'!AM206</f>
        <v>1039139.4416867677</v>
      </c>
      <c r="E206" s="83">
        <f t="shared" si="3"/>
        <v>86594.953473897316</v>
      </c>
    </row>
    <row r="207" spans="1:5" x14ac:dyDescent="0.25">
      <c r="A207" s="82">
        <v>62047</v>
      </c>
      <c r="B207" s="82" t="s">
        <v>209</v>
      </c>
      <c r="C207" s="82" t="s">
        <v>191</v>
      </c>
      <c r="D207" s="83">
        <f>'Umlage Gesamt § 2_IST'!AM207</f>
        <v>2658646.9634227613</v>
      </c>
      <c r="E207" s="83">
        <f t="shared" si="3"/>
        <v>221553.91361856344</v>
      </c>
    </row>
    <row r="208" spans="1:5" x14ac:dyDescent="0.25">
      <c r="A208" s="82">
        <v>62048</v>
      </c>
      <c r="B208" s="82" t="s">
        <v>210</v>
      </c>
      <c r="C208" s="82" t="s">
        <v>191</v>
      </c>
      <c r="D208" s="83">
        <f>'Umlage Gesamt § 2_IST'!AM208</f>
        <v>1940644.8058500662</v>
      </c>
      <c r="E208" s="83">
        <f t="shared" si="3"/>
        <v>161720.40048750551</v>
      </c>
    </row>
    <row r="209" spans="1:5" x14ac:dyDescent="0.25">
      <c r="A209" s="82">
        <v>62105</v>
      </c>
      <c r="B209" s="82" t="s">
        <v>211</v>
      </c>
      <c r="C209" s="82" t="s">
        <v>212</v>
      </c>
      <c r="D209" s="83">
        <f>'Umlage Gesamt § 2_IST'!AM209</f>
        <v>589460.28946503438</v>
      </c>
      <c r="E209" s="83">
        <f t="shared" si="3"/>
        <v>49121.690788752865</v>
      </c>
    </row>
    <row r="210" spans="1:5" x14ac:dyDescent="0.25">
      <c r="A210" s="82">
        <v>62115</v>
      </c>
      <c r="B210" s="82" t="s">
        <v>213</v>
      </c>
      <c r="C210" s="82" t="s">
        <v>212</v>
      </c>
      <c r="D210" s="83">
        <f>'Umlage Gesamt § 2_IST'!AM210</f>
        <v>1853201.1711620891</v>
      </c>
      <c r="E210" s="83">
        <f t="shared" si="3"/>
        <v>154433.4309301741</v>
      </c>
    </row>
    <row r="211" spans="1:5" x14ac:dyDescent="0.25">
      <c r="A211" s="82">
        <v>62116</v>
      </c>
      <c r="B211" s="82" t="s">
        <v>214</v>
      </c>
      <c r="C211" s="82" t="s">
        <v>212</v>
      </c>
      <c r="D211" s="83">
        <f>'Umlage Gesamt § 2_IST'!AM211</f>
        <v>1286489.1159945864</v>
      </c>
      <c r="E211" s="83">
        <f t="shared" si="3"/>
        <v>107207.4263328822</v>
      </c>
    </row>
    <row r="212" spans="1:5" x14ac:dyDescent="0.25">
      <c r="A212" s="82">
        <v>62125</v>
      </c>
      <c r="B212" s="82" t="s">
        <v>215</v>
      </c>
      <c r="C212" s="82" t="s">
        <v>212</v>
      </c>
      <c r="D212" s="83">
        <f>'Umlage Gesamt § 2_IST'!AM212</f>
        <v>759266.94954783155</v>
      </c>
      <c r="E212" s="83">
        <f t="shared" si="3"/>
        <v>63272.245795652627</v>
      </c>
    </row>
    <row r="213" spans="1:5" x14ac:dyDescent="0.25">
      <c r="A213" s="82">
        <v>62128</v>
      </c>
      <c r="B213" s="82" t="s">
        <v>216</v>
      </c>
      <c r="C213" s="82" t="s">
        <v>212</v>
      </c>
      <c r="D213" s="83">
        <f>'Umlage Gesamt § 2_IST'!AM213</f>
        <v>1232422.2610942714</v>
      </c>
      <c r="E213" s="83">
        <f t="shared" si="3"/>
        <v>102701.85509118928</v>
      </c>
    </row>
    <row r="214" spans="1:5" x14ac:dyDescent="0.25">
      <c r="A214" s="82">
        <v>62131</v>
      </c>
      <c r="B214" s="82" t="s">
        <v>217</v>
      </c>
      <c r="C214" s="82" t="s">
        <v>212</v>
      </c>
      <c r="D214" s="83">
        <f>'Umlage Gesamt § 2_IST'!AM214</f>
        <v>858654.7329927932</v>
      </c>
      <c r="E214" s="83">
        <f t="shared" si="3"/>
        <v>71554.561082732762</v>
      </c>
    </row>
    <row r="215" spans="1:5" x14ac:dyDescent="0.25">
      <c r="A215" s="82">
        <v>62132</v>
      </c>
      <c r="B215" s="82" t="s">
        <v>218</v>
      </c>
      <c r="C215" s="82" t="s">
        <v>212</v>
      </c>
      <c r="D215" s="83">
        <f>'Umlage Gesamt § 2_IST'!AM215</f>
        <v>545385.60229814076</v>
      </c>
      <c r="E215" s="83">
        <f t="shared" si="3"/>
        <v>45448.800191511727</v>
      </c>
    </row>
    <row r="216" spans="1:5" x14ac:dyDescent="0.25">
      <c r="A216" s="82">
        <v>62135</v>
      </c>
      <c r="B216" s="82" t="s">
        <v>219</v>
      </c>
      <c r="C216" s="82" t="s">
        <v>212</v>
      </c>
      <c r="D216" s="83">
        <f>'Umlage Gesamt § 2_IST'!AM216</f>
        <v>503026.94218984665</v>
      </c>
      <c r="E216" s="83">
        <f t="shared" si="3"/>
        <v>41918.91184915389</v>
      </c>
    </row>
    <row r="217" spans="1:5" x14ac:dyDescent="0.25">
      <c r="A217" s="82">
        <v>62138</v>
      </c>
      <c r="B217" s="82" t="s">
        <v>220</v>
      </c>
      <c r="C217" s="82" t="s">
        <v>212</v>
      </c>
      <c r="D217" s="83">
        <f>'Umlage Gesamt § 2_IST'!AM217</f>
        <v>806556.11460565065</v>
      </c>
      <c r="E217" s="83">
        <f t="shared" si="3"/>
        <v>67213.009550470888</v>
      </c>
    </row>
    <row r="218" spans="1:5" x14ac:dyDescent="0.25">
      <c r="A218" s="82">
        <v>62139</v>
      </c>
      <c r="B218" s="82" t="s">
        <v>221</v>
      </c>
      <c r="C218" s="82" t="s">
        <v>212</v>
      </c>
      <c r="D218" s="83">
        <f>'Umlage Gesamt § 2_IST'!AM218</f>
        <v>6670033.7165526347</v>
      </c>
      <c r="E218" s="83">
        <f t="shared" si="3"/>
        <v>555836.14304605289</v>
      </c>
    </row>
    <row r="219" spans="1:5" x14ac:dyDescent="0.25">
      <c r="A219" s="82">
        <v>62140</v>
      </c>
      <c r="B219" s="82" t="s">
        <v>222</v>
      </c>
      <c r="C219" s="82" t="s">
        <v>212</v>
      </c>
      <c r="D219" s="83">
        <f>'Umlage Gesamt § 2_IST'!AM219</f>
        <v>11991233.360590504</v>
      </c>
      <c r="E219" s="83">
        <f t="shared" si="3"/>
        <v>999269.44671587541</v>
      </c>
    </row>
    <row r="220" spans="1:5" x14ac:dyDescent="0.25">
      <c r="A220" s="82">
        <v>62141</v>
      </c>
      <c r="B220" s="82" t="s">
        <v>223</v>
      </c>
      <c r="C220" s="82" t="s">
        <v>212</v>
      </c>
      <c r="D220" s="83">
        <f>'Umlage Gesamt § 2_IST'!AM220</f>
        <v>3023696.7270719786</v>
      </c>
      <c r="E220" s="83">
        <f t="shared" si="3"/>
        <v>251974.72725599821</v>
      </c>
    </row>
    <row r="221" spans="1:5" x14ac:dyDescent="0.25">
      <c r="A221" s="82">
        <v>62142</v>
      </c>
      <c r="B221" s="82" t="s">
        <v>224</v>
      </c>
      <c r="C221" s="82" t="s">
        <v>212</v>
      </c>
      <c r="D221" s="83">
        <f>'Umlage Gesamt § 2_IST'!AM221</f>
        <v>1427000.0146945871</v>
      </c>
      <c r="E221" s="83">
        <f t="shared" si="3"/>
        <v>118916.66789121559</v>
      </c>
    </row>
    <row r="222" spans="1:5" x14ac:dyDescent="0.25">
      <c r="A222" s="82">
        <v>62143</v>
      </c>
      <c r="B222" s="82" t="s">
        <v>225</v>
      </c>
      <c r="C222" s="82" t="s">
        <v>212</v>
      </c>
      <c r="D222" s="83">
        <f>'Umlage Gesamt § 2_IST'!AM222</f>
        <v>3208252.0703019882</v>
      </c>
      <c r="E222" s="83">
        <f t="shared" si="3"/>
        <v>267354.33919183235</v>
      </c>
    </row>
    <row r="223" spans="1:5" x14ac:dyDescent="0.25">
      <c r="A223" s="82">
        <v>62144</v>
      </c>
      <c r="B223" s="82" t="s">
        <v>226</v>
      </c>
      <c r="C223" s="82" t="s">
        <v>212</v>
      </c>
      <c r="D223" s="83">
        <f>'Umlage Gesamt § 2_IST'!AM223</f>
        <v>838159.80189327884</v>
      </c>
      <c r="E223" s="83">
        <f t="shared" si="3"/>
        <v>69846.650157773242</v>
      </c>
    </row>
    <row r="224" spans="1:5" x14ac:dyDescent="0.25">
      <c r="A224" s="82">
        <v>62145</v>
      </c>
      <c r="B224" s="82" t="s">
        <v>227</v>
      </c>
      <c r="C224" s="82" t="s">
        <v>212</v>
      </c>
      <c r="D224" s="83">
        <f>'Umlage Gesamt § 2_IST'!AM224</f>
        <v>2447092.9557342483</v>
      </c>
      <c r="E224" s="83">
        <f t="shared" si="3"/>
        <v>203924.41297785402</v>
      </c>
    </row>
    <row r="225" spans="1:5" x14ac:dyDescent="0.25">
      <c r="A225" s="82">
        <v>62146</v>
      </c>
      <c r="B225" s="82" t="s">
        <v>228</v>
      </c>
      <c r="C225" s="82" t="s">
        <v>212</v>
      </c>
      <c r="D225" s="83">
        <f>'Umlage Gesamt § 2_IST'!AM225</f>
        <v>910392.94285579422</v>
      </c>
      <c r="E225" s="83">
        <f t="shared" si="3"/>
        <v>75866.078571316189</v>
      </c>
    </row>
    <row r="226" spans="1:5" x14ac:dyDescent="0.25">
      <c r="A226" s="82">
        <v>62147</v>
      </c>
      <c r="B226" s="82" t="s">
        <v>229</v>
      </c>
      <c r="C226" s="82" t="s">
        <v>212</v>
      </c>
      <c r="D226" s="83">
        <f>'Umlage Gesamt § 2_IST'!AM226</f>
        <v>789581.35600764374</v>
      </c>
      <c r="E226" s="83">
        <f t="shared" si="3"/>
        <v>65798.446333970307</v>
      </c>
    </row>
    <row r="227" spans="1:5" x14ac:dyDescent="0.25">
      <c r="A227" s="82">
        <v>62148</v>
      </c>
      <c r="B227" s="82" t="s">
        <v>230</v>
      </c>
      <c r="C227" s="82" t="s">
        <v>212</v>
      </c>
      <c r="D227" s="83">
        <f>'Umlage Gesamt § 2_IST'!AM227</f>
        <v>586356.97232940351</v>
      </c>
      <c r="E227" s="83">
        <f t="shared" si="3"/>
        <v>48863.081027450295</v>
      </c>
    </row>
    <row r="228" spans="1:5" x14ac:dyDescent="0.25">
      <c r="A228" s="82">
        <v>62202</v>
      </c>
      <c r="B228" s="82" t="s">
        <v>231</v>
      </c>
      <c r="C228" s="82" t="s">
        <v>232</v>
      </c>
      <c r="D228" s="83">
        <f>'Umlage Gesamt § 2_IST'!AM228</f>
        <v>722725.29008649383</v>
      </c>
      <c r="E228" s="83">
        <f t="shared" si="3"/>
        <v>60227.107507207817</v>
      </c>
    </row>
    <row r="229" spans="1:5" x14ac:dyDescent="0.25">
      <c r="A229" s="82">
        <v>62205</v>
      </c>
      <c r="B229" s="82" t="s">
        <v>233</v>
      </c>
      <c r="C229" s="82" t="s">
        <v>232</v>
      </c>
      <c r="D229" s="83">
        <f>'Umlage Gesamt § 2_IST'!AM229</f>
        <v>695122.72648063721</v>
      </c>
      <c r="E229" s="83">
        <f t="shared" si="3"/>
        <v>57926.893873386434</v>
      </c>
    </row>
    <row r="230" spans="1:5" x14ac:dyDescent="0.25">
      <c r="A230" s="82">
        <v>62206</v>
      </c>
      <c r="B230" s="82" t="s">
        <v>234</v>
      </c>
      <c r="C230" s="82" t="s">
        <v>232</v>
      </c>
      <c r="D230" s="83">
        <f>'Umlage Gesamt § 2_IST'!AM230</f>
        <v>381578.40396772983</v>
      </c>
      <c r="E230" s="83">
        <f t="shared" si="3"/>
        <v>31798.200330644151</v>
      </c>
    </row>
    <row r="231" spans="1:5" x14ac:dyDescent="0.25">
      <c r="A231" s="82">
        <v>62209</v>
      </c>
      <c r="B231" s="82" t="s">
        <v>235</v>
      </c>
      <c r="C231" s="82" t="s">
        <v>232</v>
      </c>
      <c r="D231" s="83">
        <f>'Umlage Gesamt § 2_IST'!AM231</f>
        <v>440688.93689012784</v>
      </c>
      <c r="E231" s="83">
        <f t="shared" si="3"/>
        <v>36724.07807417732</v>
      </c>
    </row>
    <row r="232" spans="1:5" x14ac:dyDescent="0.25">
      <c r="A232" s="82">
        <v>62211</v>
      </c>
      <c r="B232" s="82" t="s">
        <v>236</v>
      </c>
      <c r="C232" s="82" t="s">
        <v>232</v>
      </c>
      <c r="D232" s="83">
        <f>'Umlage Gesamt § 2_IST'!AM232</f>
        <v>865062.82000220672</v>
      </c>
      <c r="E232" s="83">
        <f t="shared" si="3"/>
        <v>72088.568333517222</v>
      </c>
    </row>
    <row r="233" spans="1:5" x14ac:dyDescent="0.25">
      <c r="A233" s="82">
        <v>62214</v>
      </c>
      <c r="B233" s="82" t="s">
        <v>237</v>
      </c>
      <c r="C233" s="82" t="s">
        <v>232</v>
      </c>
      <c r="D233" s="83">
        <f>'Umlage Gesamt § 2_IST'!AM233</f>
        <v>705709.22109194007</v>
      </c>
      <c r="E233" s="83">
        <f t="shared" si="3"/>
        <v>58809.101757661672</v>
      </c>
    </row>
    <row r="234" spans="1:5" x14ac:dyDescent="0.25">
      <c r="A234" s="82">
        <v>62216</v>
      </c>
      <c r="B234" s="82" t="s">
        <v>238</v>
      </c>
      <c r="C234" s="82" t="s">
        <v>232</v>
      </c>
      <c r="D234" s="83">
        <f>'Umlage Gesamt § 2_IST'!AM234</f>
        <v>423943.8871138136</v>
      </c>
      <c r="E234" s="83">
        <f t="shared" si="3"/>
        <v>35328.657259484469</v>
      </c>
    </row>
    <row r="235" spans="1:5" x14ac:dyDescent="0.25">
      <c r="A235" s="82">
        <v>62219</v>
      </c>
      <c r="B235" s="82" t="s">
        <v>239</v>
      </c>
      <c r="C235" s="82" t="s">
        <v>232</v>
      </c>
      <c r="D235" s="83">
        <f>'Umlage Gesamt § 2_IST'!AM235</f>
        <v>3289926.1917897756</v>
      </c>
      <c r="E235" s="83">
        <f t="shared" si="3"/>
        <v>274160.5159824813</v>
      </c>
    </row>
    <row r="236" spans="1:5" x14ac:dyDescent="0.25">
      <c r="A236" s="82">
        <v>62220</v>
      </c>
      <c r="B236" s="82" t="s">
        <v>240</v>
      </c>
      <c r="C236" s="82" t="s">
        <v>232</v>
      </c>
      <c r="D236" s="83">
        <f>'Umlage Gesamt § 2_IST'!AM236</f>
        <v>863506.37603356678</v>
      </c>
      <c r="E236" s="83">
        <f t="shared" si="3"/>
        <v>71958.864669463903</v>
      </c>
    </row>
    <row r="237" spans="1:5" x14ac:dyDescent="0.25">
      <c r="A237" s="82">
        <v>62226</v>
      </c>
      <c r="B237" s="82" t="s">
        <v>241</v>
      </c>
      <c r="C237" s="82" t="s">
        <v>232</v>
      </c>
      <c r="D237" s="83">
        <f>'Umlage Gesamt § 2_IST'!AM237</f>
        <v>728015.21266720607</v>
      </c>
      <c r="E237" s="83">
        <f t="shared" si="3"/>
        <v>60667.934388933842</v>
      </c>
    </row>
    <row r="238" spans="1:5" x14ac:dyDescent="0.25">
      <c r="A238" s="82">
        <v>62232</v>
      </c>
      <c r="B238" s="82" t="s">
        <v>242</v>
      </c>
      <c r="C238" s="82" t="s">
        <v>232</v>
      </c>
      <c r="D238" s="83">
        <f>'Umlage Gesamt § 2_IST'!AM238</f>
        <v>476831.16609359445</v>
      </c>
      <c r="E238" s="83">
        <f t="shared" si="3"/>
        <v>39735.930507799538</v>
      </c>
    </row>
    <row r="239" spans="1:5" x14ac:dyDescent="0.25">
      <c r="A239" s="82">
        <v>62233</v>
      </c>
      <c r="B239" s="82" t="s">
        <v>243</v>
      </c>
      <c r="C239" s="82" t="s">
        <v>232</v>
      </c>
      <c r="D239" s="83">
        <f>'Umlage Gesamt § 2_IST'!AM239</f>
        <v>1167427.8248880615</v>
      </c>
      <c r="E239" s="83">
        <f t="shared" si="3"/>
        <v>97285.65207400512</v>
      </c>
    </row>
    <row r="240" spans="1:5" x14ac:dyDescent="0.25">
      <c r="A240" s="82">
        <v>62235</v>
      </c>
      <c r="B240" s="82" t="s">
        <v>244</v>
      </c>
      <c r="C240" s="82" t="s">
        <v>232</v>
      </c>
      <c r="D240" s="83">
        <f>'Umlage Gesamt § 2_IST'!AM240</f>
        <v>681097.66613018687</v>
      </c>
      <c r="E240" s="83">
        <f t="shared" si="3"/>
        <v>56758.138844182242</v>
      </c>
    </row>
    <row r="241" spans="1:5" x14ac:dyDescent="0.25">
      <c r="A241" s="82">
        <v>62242</v>
      </c>
      <c r="B241" s="82" t="s">
        <v>245</v>
      </c>
      <c r="C241" s="82" t="s">
        <v>232</v>
      </c>
      <c r="D241" s="83">
        <f>'Umlage Gesamt § 2_IST'!AM241</f>
        <v>346687.61285067245</v>
      </c>
      <c r="E241" s="83">
        <f t="shared" si="3"/>
        <v>28890.634404222703</v>
      </c>
    </row>
    <row r="242" spans="1:5" x14ac:dyDescent="0.25">
      <c r="A242" s="82">
        <v>62244</v>
      </c>
      <c r="B242" s="82" t="s">
        <v>246</v>
      </c>
      <c r="C242" s="82" t="s">
        <v>232</v>
      </c>
      <c r="D242" s="83">
        <f>'Umlage Gesamt § 2_IST'!AM242</f>
        <v>971731.79234875191</v>
      </c>
      <c r="E242" s="83">
        <f t="shared" si="3"/>
        <v>80977.649362395998</v>
      </c>
    </row>
    <row r="243" spans="1:5" x14ac:dyDescent="0.25">
      <c r="A243" s="82">
        <v>62245</v>
      </c>
      <c r="B243" s="82" t="s">
        <v>247</v>
      </c>
      <c r="C243" s="82" t="s">
        <v>232</v>
      </c>
      <c r="D243" s="83">
        <f>'Umlage Gesamt § 2_IST'!AM243</f>
        <v>464650.06051639735</v>
      </c>
      <c r="E243" s="83">
        <f t="shared" si="3"/>
        <v>38720.838376366446</v>
      </c>
    </row>
    <row r="244" spans="1:5" x14ac:dyDescent="0.25">
      <c r="A244" s="16">
        <v>62247</v>
      </c>
      <c r="B244" s="16" t="s">
        <v>248</v>
      </c>
      <c r="C244" s="16" t="s">
        <v>232</v>
      </c>
      <c r="D244" s="22">
        <f>'Umlage Gesamt § 2_IST'!AM244</f>
        <v>441805.45293794846</v>
      </c>
      <c r="E244" s="22">
        <f t="shared" si="3"/>
        <v>36817.121078162374</v>
      </c>
    </row>
    <row r="245" spans="1:5" x14ac:dyDescent="0.25">
      <c r="A245" s="16">
        <v>62252</v>
      </c>
      <c r="B245" s="16" t="s">
        <v>249</v>
      </c>
      <c r="C245" s="16" t="s">
        <v>232</v>
      </c>
      <c r="D245" s="22">
        <f>'Umlage Gesamt § 2_IST'!AM245</f>
        <v>456763.79447574139</v>
      </c>
      <c r="E245" s="22">
        <f t="shared" si="3"/>
        <v>38063.649539645114</v>
      </c>
    </row>
    <row r="246" spans="1:5" x14ac:dyDescent="0.25">
      <c r="A246" s="16">
        <v>62256</v>
      </c>
      <c r="B246" s="16" t="s">
        <v>250</v>
      </c>
      <c r="C246" s="16" t="s">
        <v>232</v>
      </c>
      <c r="D246" s="22">
        <f>'Umlage Gesamt § 2_IST'!AM246</f>
        <v>788765.50045766891</v>
      </c>
      <c r="E246" s="22">
        <f t="shared" si="3"/>
        <v>65730.458371472414</v>
      </c>
    </row>
    <row r="247" spans="1:5" x14ac:dyDescent="0.25">
      <c r="A247" s="16">
        <v>62262</v>
      </c>
      <c r="B247" s="16" t="s">
        <v>251</v>
      </c>
      <c r="C247" s="16" t="s">
        <v>232</v>
      </c>
      <c r="D247" s="22">
        <f>'Umlage Gesamt § 2_IST'!AM247</f>
        <v>476799.53763402789</v>
      </c>
      <c r="E247" s="22">
        <f t="shared" si="3"/>
        <v>39733.294802835655</v>
      </c>
    </row>
    <row r="248" spans="1:5" x14ac:dyDescent="0.25">
      <c r="A248" s="16">
        <v>62264</v>
      </c>
      <c r="B248" s="16" t="s">
        <v>252</v>
      </c>
      <c r="C248" s="16" t="s">
        <v>232</v>
      </c>
      <c r="D248" s="22">
        <f>'Umlage Gesamt § 2_IST'!AM248</f>
        <v>1565394.9520950178</v>
      </c>
      <c r="E248" s="22">
        <f t="shared" si="3"/>
        <v>130449.57934125148</v>
      </c>
    </row>
    <row r="249" spans="1:5" x14ac:dyDescent="0.25">
      <c r="A249" s="16">
        <v>62265</v>
      </c>
      <c r="B249" s="16" t="s">
        <v>253</v>
      </c>
      <c r="C249" s="16" t="s">
        <v>232</v>
      </c>
      <c r="D249" s="22">
        <f>'Umlage Gesamt § 2_IST'!AM249</f>
        <v>651057.18920576072</v>
      </c>
      <c r="E249" s="22">
        <f t="shared" si="3"/>
        <v>54254.765767146724</v>
      </c>
    </row>
    <row r="250" spans="1:5" x14ac:dyDescent="0.25">
      <c r="A250" s="16">
        <v>62266</v>
      </c>
      <c r="B250" s="16" t="s">
        <v>254</v>
      </c>
      <c r="C250" s="16" t="s">
        <v>232</v>
      </c>
      <c r="D250" s="22">
        <f>'Umlage Gesamt § 2_IST'!AM250</f>
        <v>835451.7924373945</v>
      </c>
      <c r="E250" s="22">
        <f t="shared" si="3"/>
        <v>69620.982703116213</v>
      </c>
    </row>
    <row r="251" spans="1:5" x14ac:dyDescent="0.25">
      <c r="A251" s="16">
        <v>62267</v>
      </c>
      <c r="B251" s="16" t="s">
        <v>255</v>
      </c>
      <c r="C251" s="16" t="s">
        <v>232</v>
      </c>
      <c r="D251" s="22">
        <f>'Umlage Gesamt § 2_IST'!AM251</f>
        <v>3795636.4732644116</v>
      </c>
      <c r="E251" s="22">
        <f t="shared" si="3"/>
        <v>316303.03943870094</v>
      </c>
    </row>
    <row r="252" spans="1:5" x14ac:dyDescent="0.25">
      <c r="A252" s="16">
        <v>62268</v>
      </c>
      <c r="B252" s="16" t="s">
        <v>256</v>
      </c>
      <c r="C252" s="16" t="s">
        <v>232</v>
      </c>
      <c r="D252" s="22">
        <f>'Umlage Gesamt § 2_IST'!AM252</f>
        <v>1156021.9849571625</v>
      </c>
      <c r="E252" s="22">
        <f t="shared" si="3"/>
        <v>96335.165413096882</v>
      </c>
    </row>
    <row r="253" spans="1:5" x14ac:dyDescent="0.25">
      <c r="A253" s="16">
        <v>62269</v>
      </c>
      <c r="B253" s="16" t="s">
        <v>257</v>
      </c>
      <c r="C253" s="16" t="s">
        <v>232</v>
      </c>
      <c r="D253" s="22">
        <f>'Umlage Gesamt § 2_IST'!AM253</f>
        <v>942142.73860142764</v>
      </c>
      <c r="E253" s="22">
        <f t="shared" si="3"/>
        <v>78511.894883452303</v>
      </c>
    </row>
    <row r="254" spans="1:5" x14ac:dyDescent="0.25">
      <c r="A254" s="16">
        <v>62270</v>
      </c>
      <c r="B254" s="16" t="s">
        <v>258</v>
      </c>
      <c r="C254" s="16" t="s">
        <v>232</v>
      </c>
      <c r="D254" s="22">
        <f>'Umlage Gesamt § 2_IST'!AM254</f>
        <v>908162.73198247107</v>
      </c>
      <c r="E254" s="22">
        <f t="shared" si="3"/>
        <v>75680.227665205923</v>
      </c>
    </row>
    <row r="255" spans="1:5" x14ac:dyDescent="0.25">
      <c r="A255" s="16">
        <v>62271</v>
      </c>
      <c r="B255" s="16" t="s">
        <v>259</v>
      </c>
      <c r="C255" s="16" t="s">
        <v>232</v>
      </c>
      <c r="D255" s="22">
        <f>'Umlage Gesamt § 2_IST'!AM255</f>
        <v>1902292.5466166749</v>
      </c>
      <c r="E255" s="22">
        <f t="shared" si="3"/>
        <v>158524.37888472292</v>
      </c>
    </row>
    <row r="256" spans="1:5" x14ac:dyDescent="0.25">
      <c r="A256" s="16">
        <v>62272</v>
      </c>
      <c r="B256" s="16" t="s">
        <v>260</v>
      </c>
      <c r="C256" s="16" t="s">
        <v>232</v>
      </c>
      <c r="D256" s="22">
        <f>'Umlage Gesamt § 2_IST'!AM256</f>
        <v>1074370.3794316438</v>
      </c>
      <c r="E256" s="22">
        <f t="shared" si="3"/>
        <v>89530.864952636985</v>
      </c>
    </row>
    <row r="257" spans="1:5" x14ac:dyDescent="0.25">
      <c r="A257" s="16">
        <v>62273</v>
      </c>
      <c r="B257" s="16" t="s">
        <v>261</v>
      </c>
      <c r="C257" s="16" t="s">
        <v>232</v>
      </c>
      <c r="D257" s="22">
        <f>'Umlage Gesamt § 2_IST'!AM257</f>
        <v>772965.08980512479</v>
      </c>
      <c r="E257" s="22">
        <f t="shared" si="3"/>
        <v>64413.757483760397</v>
      </c>
    </row>
    <row r="258" spans="1:5" x14ac:dyDescent="0.25">
      <c r="A258" s="16">
        <v>62274</v>
      </c>
      <c r="B258" s="16" t="s">
        <v>262</v>
      </c>
      <c r="C258" s="16" t="s">
        <v>232</v>
      </c>
      <c r="D258" s="22">
        <f>'Umlage Gesamt § 2_IST'!AM258</f>
        <v>490774.83538181713</v>
      </c>
      <c r="E258" s="22">
        <f t="shared" si="3"/>
        <v>40897.902948484763</v>
      </c>
    </row>
    <row r="259" spans="1:5" x14ac:dyDescent="0.25">
      <c r="A259" s="16">
        <v>62275</v>
      </c>
      <c r="B259" s="16" t="s">
        <v>263</v>
      </c>
      <c r="C259" s="16" t="s">
        <v>232</v>
      </c>
      <c r="D259" s="22">
        <f>'Umlage Gesamt § 2_IST'!AM259</f>
        <v>2098424.7756738341</v>
      </c>
      <c r="E259" s="22">
        <f t="shared" si="3"/>
        <v>174868.73130615285</v>
      </c>
    </row>
    <row r="260" spans="1:5" x14ac:dyDescent="0.25">
      <c r="A260" s="16">
        <v>62276</v>
      </c>
      <c r="B260" s="16" t="s">
        <v>264</v>
      </c>
      <c r="C260" s="16" t="s">
        <v>232</v>
      </c>
      <c r="D260" s="22">
        <f>'Umlage Gesamt § 2_IST'!AM260</f>
        <v>457204.12643382506</v>
      </c>
      <c r="E260" s="22">
        <f t="shared" ref="E260:E288" si="4">D260/12</f>
        <v>38100.343869485419</v>
      </c>
    </row>
    <row r="261" spans="1:5" x14ac:dyDescent="0.25">
      <c r="A261" s="16">
        <v>62277</v>
      </c>
      <c r="B261" s="16" t="s">
        <v>265</v>
      </c>
      <c r="C261" s="16" t="s">
        <v>232</v>
      </c>
      <c r="D261" s="22">
        <f>'Umlage Gesamt § 2_IST'!AM261</f>
        <v>988555.35739264847</v>
      </c>
      <c r="E261" s="22">
        <f t="shared" si="4"/>
        <v>82379.613116054039</v>
      </c>
    </row>
    <row r="262" spans="1:5" x14ac:dyDescent="0.25">
      <c r="A262" s="16">
        <v>62278</v>
      </c>
      <c r="B262" s="16" t="s">
        <v>266</v>
      </c>
      <c r="C262" s="16" t="s">
        <v>232</v>
      </c>
      <c r="D262" s="22">
        <f>'Umlage Gesamt § 2_IST'!AM262</f>
        <v>1572914.4077558478</v>
      </c>
      <c r="E262" s="22">
        <f t="shared" si="4"/>
        <v>131076.20064632065</v>
      </c>
    </row>
    <row r="263" spans="1:5" x14ac:dyDescent="0.25">
      <c r="A263" s="16">
        <v>62279</v>
      </c>
      <c r="B263" s="16" t="s">
        <v>267</v>
      </c>
      <c r="C263" s="16" t="s">
        <v>232</v>
      </c>
      <c r="D263" s="22">
        <f>'Umlage Gesamt § 2_IST'!AM263</f>
        <v>499132.84001574304</v>
      </c>
      <c r="E263" s="22">
        <f t="shared" si="4"/>
        <v>41594.403334645256</v>
      </c>
    </row>
    <row r="264" spans="1:5" x14ac:dyDescent="0.25">
      <c r="A264" s="16">
        <v>62311</v>
      </c>
      <c r="B264" s="16" t="s">
        <v>268</v>
      </c>
      <c r="C264" s="16" t="s">
        <v>269</v>
      </c>
      <c r="D264" s="22">
        <f>'Umlage Gesamt § 2_IST'!AM264</f>
        <v>552375.17314738792</v>
      </c>
      <c r="E264" s="22">
        <f t="shared" si="4"/>
        <v>46031.264428948991</v>
      </c>
    </row>
    <row r="265" spans="1:5" x14ac:dyDescent="0.25">
      <c r="A265" s="16">
        <v>62314</v>
      </c>
      <c r="B265" s="16" t="s">
        <v>270</v>
      </c>
      <c r="C265" s="16" t="s">
        <v>269</v>
      </c>
      <c r="D265" s="22">
        <f>'Umlage Gesamt § 2_IST'!AM265</f>
        <v>487871.8578085762</v>
      </c>
      <c r="E265" s="22">
        <f t="shared" si="4"/>
        <v>40655.988150714686</v>
      </c>
    </row>
    <row r="266" spans="1:5" x14ac:dyDescent="0.25">
      <c r="A266" s="16">
        <v>62326</v>
      </c>
      <c r="B266" s="16" t="s">
        <v>271</v>
      </c>
      <c r="C266" s="16" t="s">
        <v>269</v>
      </c>
      <c r="D266" s="22">
        <f>'Umlage Gesamt § 2_IST'!AM266</f>
        <v>717925.25647310878</v>
      </c>
      <c r="E266" s="22">
        <f t="shared" si="4"/>
        <v>59827.104706092396</v>
      </c>
    </row>
    <row r="267" spans="1:5" x14ac:dyDescent="0.25">
      <c r="A267" s="82">
        <v>62330</v>
      </c>
      <c r="B267" s="82" t="s">
        <v>272</v>
      </c>
      <c r="C267" s="82" t="s">
        <v>269</v>
      </c>
      <c r="D267" s="83">
        <f>'Umlage Gesamt § 2_IST'!AM267</f>
        <v>652801.70394798461</v>
      </c>
      <c r="E267" s="83">
        <f t="shared" si="4"/>
        <v>54400.141995665384</v>
      </c>
    </row>
    <row r="268" spans="1:5" x14ac:dyDescent="0.25">
      <c r="A268" s="82">
        <v>62332</v>
      </c>
      <c r="B268" s="82" t="s">
        <v>273</v>
      </c>
      <c r="C268" s="82" t="s">
        <v>269</v>
      </c>
      <c r="D268" s="83">
        <f>'Umlage Gesamt § 2_IST'!AM268</f>
        <v>622765.86354203965</v>
      </c>
      <c r="E268" s="83">
        <f t="shared" si="4"/>
        <v>51897.15529516997</v>
      </c>
    </row>
    <row r="269" spans="1:5" x14ac:dyDescent="0.25">
      <c r="A269" s="82">
        <v>62335</v>
      </c>
      <c r="B269" s="82" t="s">
        <v>274</v>
      </c>
      <c r="C269" s="82" t="s">
        <v>269</v>
      </c>
      <c r="D269" s="83">
        <f>'Umlage Gesamt § 2_IST'!AM269</f>
        <v>519317.42594831146</v>
      </c>
      <c r="E269" s="83">
        <f t="shared" si="4"/>
        <v>43276.452162359288</v>
      </c>
    </row>
    <row r="270" spans="1:5" x14ac:dyDescent="0.25">
      <c r="A270" s="82">
        <v>62343</v>
      </c>
      <c r="B270" s="82" t="s">
        <v>275</v>
      </c>
      <c r="C270" s="82" t="s">
        <v>269</v>
      </c>
      <c r="D270" s="83">
        <f>'Umlage Gesamt § 2_IST'!AM270</f>
        <v>633561.88756054058</v>
      </c>
      <c r="E270" s="83">
        <f t="shared" si="4"/>
        <v>52796.823963378381</v>
      </c>
    </row>
    <row r="271" spans="1:5" x14ac:dyDescent="0.25">
      <c r="A271" s="82">
        <v>62368</v>
      </c>
      <c r="B271" s="82" t="s">
        <v>276</v>
      </c>
      <c r="C271" s="82" t="s">
        <v>269</v>
      </c>
      <c r="D271" s="83">
        <f>'Umlage Gesamt § 2_IST'!AM271</f>
        <v>488429.84842314949</v>
      </c>
      <c r="E271" s="83">
        <f t="shared" si="4"/>
        <v>40702.487368595794</v>
      </c>
    </row>
    <row r="272" spans="1:5" x14ac:dyDescent="0.25">
      <c r="A272" s="82">
        <v>62372</v>
      </c>
      <c r="B272" s="82" t="s">
        <v>277</v>
      </c>
      <c r="C272" s="82" t="s">
        <v>269</v>
      </c>
      <c r="D272" s="83">
        <f>'Umlage Gesamt § 2_IST'!AM272</f>
        <v>477685.26710744284</v>
      </c>
      <c r="E272" s="83">
        <f t="shared" si="4"/>
        <v>39807.105592286905</v>
      </c>
    </row>
    <row r="273" spans="1:5" x14ac:dyDescent="0.25">
      <c r="A273" s="82">
        <v>62375</v>
      </c>
      <c r="B273" s="82" t="s">
        <v>278</v>
      </c>
      <c r="C273" s="82" t="s">
        <v>269</v>
      </c>
      <c r="D273" s="83">
        <f>'Umlage Gesamt § 2_IST'!AM273</f>
        <v>2541740.1763297603</v>
      </c>
      <c r="E273" s="83">
        <f t="shared" si="4"/>
        <v>211811.68136081335</v>
      </c>
    </row>
    <row r="274" spans="1:5" x14ac:dyDescent="0.25">
      <c r="A274" s="82">
        <v>62376</v>
      </c>
      <c r="B274" s="82" t="s">
        <v>279</v>
      </c>
      <c r="C274" s="82" t="s">
        <v>269</v>
      </c>
      <c r="D274" s="83">
        <f>'Umlage Gesamt § 2_IST'!AM274</f>
        <v>1862452.9368529755</v>
      </c>
      <c r="E274" s="83">
        <f t="shared" si="4"/>
        <v>155204.41140441463</v>
      </c>
    </row>
    <row r="275" spans="1:5" x14ac:dyDescent="0.25">
      <c r="A275" s="82">
        <v>62377</v>
      </c>
      <c r="B275" s="82" t="s">
        <v>280</v>
      </c>
      <c r="C275" s="82" t="s">
        <v>269</v>
      </c>
      <c r="D275" s="83">
        <f>'Umlage Gesamt § 2_IST'!AM275</f>
        <v>832791.62123072799</v>
      </c>
      <c r="E275" s="83">
        <f t="shared" si="4"/>
        <v>69399.301769227328</v>
      </c>
    </row>
    <row r="276" spans="1:5" x14ac:dyDescent="0.25">
      <c r="A276" s="82">
        <v>62378</v>
      </c>
      <c r="B276" s="82" t="s">
        <v>281</v>
      </c>
      <c r="C276" s="82" t="s">
        <v>269</v>
      </c>
      <c r="D276" s="83">
        <f>'Umlage Gesamt § 2_IST'!AM276</f>
        <v>3071639.4417704265</v>
      </c>
      <c r="E276" s="83">
        <f t="shared" si="4"/>
        <v>255969.95348086886</v>
      </c>
    </row>
    <row r="277" spans="1:5" x14ac:dyDescent="0.25">
      <c r="A277" s="82">
        <v>62379</v>
      </c>
      <c r="B277" s="82" t="s">
        <v>282</v>
      </c>
      <c r="C277" s="82" t="s">
        <v>269</v>
      </c>
      <c r="D277" s="83">
        <f>'Umlage Gesamt § 2_IST'!AM277</f>
        <v>6764065.0437751934</v>
      </c>
      <c r="E277" s="83">
        <f t="shared" si="4"/>
        <v>563672.08698126615</v>
      </c>
    </row>
    <row r="278" spans="1:5" x14ac:dyDescent="0.25">
      <c r="A278" s="82">
        <v>62380</v>
      </c>
      <c r="B278" s="82" t="s">
        <v>283</v>
      </c>
      <c r="C278" s="82" t="s">
        <v>269</v>
      </c>
      <c r="D278" s="83">
        <f>'Umlage Gesamt § 2_IST'!AM278</f>
        <v>2424805.5327013801</v>
      </c>
      <c r="E278" s="83">
        <f t="shared" si="4"/>
        <v>202067.12772511502</v>
      </c>
    </row>
    <row r="279" spans="1:5" x14ac:dyDescent="0.25">
      <c r="A279" s="82">
        <v>62381</v>
      </c>
      <c r="B279" s="82" t="s">
        <v>284</v>
      </c>
      <c r="C279" s="82" t="s">
        <v>269</v>
      </c>
      <c r="D279" s="83">
        <f>'Umlage Gesamt § 2_IST'!AM279</f>
        <v>1363728.1420097144</v>
      </c>
      <c r="E279" s="83">
        <f t="shared" si="4"/>
        <v>113644.01183414286</v>
      </c>
    </row>
    <row r="280" spans="1:5" x14ac:dyDescent="0.25">
      <c r="A280" s="82">
        <v>62382</v>
      </c>
      <c r="B280" s="82" t="s">
        <v>285</v>
      </c>
      <c r="C280" s="82" t="s">
        <v>269</v>
      </c>
      <c r="D280" s="83">
        <f>'Umlage Gesamt § 2_IST'!AM280</f>
        <v>2023036.5071112737</v>
      </c>
      <c r="E280" s="83">
        <f t="shared" si="4"/>
        <v>168586.37559260614</v>
      </c>
    </row>
    <row r="281" spans="1:5" x14ac:dyDescent="0.25">
      <c r="A281" s="82">
        <v>62383</v>
      </c>
      <c r="B281" s="82" t="s">
        <v>286</v>
      </c>
      <c r="C281" s="82" t="s">
        <v>269</v>
      </c>
      <c r="D281" s="83">
        <f>'Umlage Gesamt § 2_IST'!AM281</f>
        <v>1504693.4434379602</v>
      </c>
      <c r="E281" s="83">
        <f t="shared" si="4"/>
        <v>125391.12028649669</v>
      </c>
    </row>
    <row r="282" spans="1:5" x14ac:dyDescent="0.25">
      <c r="A282" s="82">
        <v>62384</v>
      </c>
      <c r="B282" s="82" t="s">
        <v>287</v>
      </c>
      <c r="C282" s="82" t="s">
        <v>269</v>
      </c>
      <c r="D282" s="83">
        <f>'Umlage Gesamt § 2_IST'!AM282</f>
        <v>1284090.3219678726</v>
      </c>
      <c r="E282" s="83">
        <f t="shared" si="4"/>
        <v>107007.52683065605</v>
      </c>
    </row>
    <row r="283" spans="1:5" x14ac:dyDescent="0.25">
      <c r="A283" s="82">
        <v>62385</v>
      </c>
      <c r="B283" s="82" t="s">
        <v>288</v>
      </c>
      <c r="C283" s="82" t="s">
        <v>269</v>
      </c>
      <c r="D283" s="83">
        <f>'Umlage Gesamt § 2_IST'!AM283</f>
        <v>958761.73378382996</v>
      </c>
      <c r="E283" s="83">
        <f t="shared" si="4"/>
        <v>79896.811148652501</v>
      </c>
    </row>
    <row r="284" spans="1:5" x14ac:dyDescent="0.25">
      <c r="A284" s="82">
        <v>62386</v>
      </c>
      <c r="B284" s="82" t="s">
        <v>289</v>
      </c>
      <c r="C284" s="82" t="s">
        <v>269</v>
      </c>
      <c r="D284" s="83">
        <f>'Umlage Gesamt § 2_IST'!AM284</f>
        <v>1954502.6897317884</v>
      </c>
      <c r="E284" s="33">
        <f t="shared" si="4"/>
        <v>162875.2241443157</v>
      </c>
    </row>
    <row r="285" spans="1:5" x14ac:dyDescent="0.25">
      <c r="A285" s="82">
        <v>62387</v>
      </c>
      <c r="B285" s="82" t="s">
        <v>290</v>
      </c>
      <c r="C285" s="82" t="s">
        <v>269</v>
      </c>
      <c r="D285" s="83">
        <f>'Umlage Gesamt § 2_IST'!AM285</f>
        <v>876481.24885714706</v>
      </c>
      <c r="E285" s="83">
        <f t="shared" si="4"/>
        <v>73040.104071428927</v>
      </c>
    </row>
    <row r="286" spans="1:5" x14ac:dyDescent="0.25">
      <c r="A286" s="82">
        <v>62388</v>
      </c>
      <c r="B286" s="82" t="s">
        <v>291</v>
      </c>
      <c r="C286" s="82" t="s">
        <v>269</v>
      </c>
      <c r="D286" s="83">
        <f>'Umlage Gesamt § 2_IST'!AM286</f>
        <v>1140405.7277534695</v>
      </c>
      <c r="E286" s="83">
        <f t="shared" si="4"/>
        <v>95033.810646122452</v>
      </c>
    </row>
    <row r="287" spans="1:5" x14ac:dyDescent="0.25">
      <c r="A287" s="82">
        <v>62389</v>
      </c>
      <c r="B287" s="82" t="s">
        <v>292</v>
      </c>
      <c r="C287" s="82" t="s">
        <v>269</v>
      </c>
      <c r="D287" s="83">
        <f>'Umlage Gesamt § 2_IST'!AM287</f>
        <v>1673563.5376633727</v>
      </c>
      <c r="E287" s="83">
        <f t="shared" si="4"/>
        <v>139463.62813861438</v>
      </c>
    </row>
    <row r="288" spans="1:5" s="12" customFormat="1" ht="15.75" thickBot="1" x14ac:dyDescent="0.3">
      <c r="A288" s="12">
        <v>62390</v>
      </c>
      <c r="B288" s="12" t="s">
        <v>293</v>
      </c>
      <c r="C288" s="12" t="s">
        <v>269</v>
      </c>
      <c r="D288" s="85">
        <f>'Umlage Gesamt § 2_IST'!AM288</f>
        <v>1528734.3332103717</v>
      </c>
      <c r="E288" s="85">
        <f t="shared" si="4"/>
        <v>127394.52776753098</v>
      </c>
    </row>
    <row r="289" spans="2:5" x14ac:dyDescent="0.25">
      <c r="B289" s="1" t="s">
        <v>341</v>
      </c>
      <c r="C289" s="1"/>
      <c r="D289" s="9">
        <f>SUM(D3:D288)</f>
        <v>374030650.21587753</v>
      </c>
      <c r="E289" s="160">
        <f>SUM(E3:E288)</f>
        <v>31169220.851323143</v>
      </c>
    </row>
    <row r="291" spans="2:5" x14ac:dyDescent="0.25">
      <c r="D291" s="101"/>
      <c r="E291" s="38"/>
    </row>
  </sheetData>
  <mergeCells count="1">
    <mergeCell ref="A1:E1"/>
  </mergeCells>
  <pageMargins left="0.7" right="0.7" top="0.78740157499999996" bottom="0.78740157499999996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</vt:i4>
      </vt:variant>
    </vt:vector>
  </HeadingPairs>
  <TitlesOfParts>
    <vt:vector size="19" baseType="lpstr">
      <vt:lpstr>Schlussrechnung</vt:lpstr>
      <vt:lpstr>Schlussrechnung_Akonto_Graz</vt:lpstr>
      <vt:lpstr>Finanzkraft</vt:lpstr>
      <vt:lpstr>Grunddaten § 2 SPU_100%_IST</vt:lpstr>
      <vt:lpstr>Grunddaten § 2 SPU_40%_IST</vt:lpstr>
      <vt:lpstr>landesw Umlage § 2_IST</vt:lpstr>
      <vt:lpstr>bezirksw Umlage § 2_IST</vt:lpstr>
      <vt:lpstr>Umlage Gesamt § 2_IST</vt:lpstr>
      <vt:lpstr>Einbehalt ERT §2_IST</vt:lpstr>
      <vt:lpstr>Aktontierung § 2_Graz_IST</vt:lpstr>
      <vt:lpstr>Grunddaten § 2 SPU_100% PLAN</vt:lpstr>
      <vt:lpstr>Grunddaten § 2 SPU_40% PLAN</vt:lpstr>
      <vt:lpstr>landesw Umlage § 2 PLAN</vt:lpstr>
      <vt:lpstr>bezirksw Umlage § 2 PLAN</vt:lpstr>
      <vt:lpstr>Umlage Gesamt § 2 PLAN</vt:lpstr>
      <vt:lpstr>Umlage Gesamt § 2_mtlAuft PLAN</vt:lpstr>
      <vt:lpstr>Einbehalt ERT §2 PLAN</vt:lpstr>
      <vt:lpstr>Aktontierung § 2_Graz PLAN</vt:lpstr>
      <vt:lpstr>Schlussrechnung!Drucktitel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Temel Bianca</dc:creator>
  <cp:lastModifiedBy>Temel Bianca</cp:lastModifiedBy>
  <cp:lastPrinted>2025-06-26T12:10:48Z</cp:lastPrinted>
  <dcterms:created xsi:type="dcterms:W3CDTF">2023-08-23T07:50:21Z</dcterms:created>
  <dcterms:modified xsi:type="dcterms:W3CDTF">2025-08-13T09:06:57Z</dcterms:modified>
</cp:coreProperties>
</file>